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580e09582ecf9e9/Desktop/Data Analytics class work/Week 1 Excel/Kickstarter_Challenge/"/>
    </mc:Choice>
  </mc:AlternateContent>
  <xr:revisionPtr revIDLastSave="966" documentId="13_ncr:1_{711DE446-E289-BC4F-9EBC-EC951A4779E0}" xr6:coauthVersionLast="47" xr6:coauthVersionMax="47" xr10:uidLastSave="{466898E5-3F81-4DA8-9DD7-4FFBD8A09AE2}"/>
  <bookViews>
    <workbookView xWindow="-108" yWindow="-108" windowWidth="23256" windowHeight="12456" xr2:uid="{00000000-000D-0000-FFFF-FFFF00000000}"/>
  </bookViews>
  <sheets>
    <sheet name="Kickstarter" sheetId="1" r:id="rId1"/>
    <sheet name="Outcomes Based on Goals" sheetId="14" r:id="rId2"/>
    <sheet name="Edeninburgh Research" sheetId="7" r:id="rId3"/>
    <sheet name="Category Statistics" sheetId="2" r:id="rId4"/>
    <sheet name="Sheet1" sheetId="16" r:id="rId5"/>
    <sheet name="Outcomes Based on Launch Date" sheetId="13" r:id="rId6"/>
    <sheet name="Theater Outcomes by Launch Date" sheetId="15" r:id="rId7"/>
    <sheet name="Subcategory Statistics" sheetId="3" r:id="rId8"/>
  </sheets>
  <definedNames>
    <definedName name="_xlnm._FilterDatabase" localSheetId="0" hidden="1">Kickstarter!$A$1:$T$4115</definedName>
    <definedName name="countifs">'Outcomes Based on Goals'!$B$2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C13" i="14"/>
  <c r="D12" i="14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C4" i="14"/>
  <c r="D4" i="14"/>
  <c r="D3" i="14"/>
  <c r="C3" i="14"/>
  <c r="D2" i="14"/>
  <c r="C2" i="14"/>
  <c r="B3" i="14"/>
  <c r="B2" i="14"/>
  <c r="B13" i="14"/>
  <c r="B12" i="14"/>
  <c r="B11" i="14"/>
  <c r="B10" i="14"/>
  <c r="B9" i="14"/>
  <c r="B8" i="14"/>
  <c r="B7" i="14"/>
  <c r="B6" i="14"/>
  <c r="B5" i="14"/>
  <c r="B4" i="14"/>
  <c r="S2" i="1"/>
  <c r="T2" i="1" s="1"/>
  <c r="S3" i="1"/>
  <c r="T3" i="1" s="1"/>
  <c r="S4" i="1"/>
  <c r="T4" i="1" s="1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O2016" i="1"/>
  <c r="O522" i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22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150" i="1"/>
  <c r="P2156" i="1"/>
  <c r="P2346" i="1"/>
  <c r="P2386" i="1"/>
  <c r="P2420" i="1"/>
  <c r="P2423" i="1"/>
  <c r="P2424" i="1"/>
  <c r="P2427" i="1"/>
  <c r="P2429" i="1"/>
  <c r="P2430" i="1"/>
  <c r="P2433" i="1"/>
  <c r="P2434" i="1"/>
  <c r="P2584" i="1"/>
  <c r="P2585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183" i="1"/>
  <c r="P2396" i="1"/>
  <c r="P3807" i="1"/>
  <c r="P3906" i="1"/>
  <c r="P4084" i="1"/>
  <c r="P1813" i="1"/>
  <c r="P580" i="1"/>
  <c r="P637" i="1"/>
  <c r="P668" i="1"/>
  <c r="P780" i="1"/>
  <c r="P1867" i="1"/>
  <c r="P1917" i="1"/>
  <c r="P2362" i="1"/>
  <c r="P4008" i="1"/>
  <c r="P4074" i="1"/>
  <c r="P1413" i="1"/>
  <c r="P2877" i="1"/>
  <c r="P2950" i="1"/>
  <c r="P983" i="1"/>
  <c r="P427" i="1"/>
  <c r="P546" i="1"/>
  <c r="P598" i="1"/>
  <c r="P640" i="1"/>
  <c r="P1046" i="1"/>
  <c r="P1083" i="1"/>
  <c r="P1094" i="1"/>
  <c r="P1543" i="1"/>
  <c r="P1881" i="1"/>
  <c r="P2903" i="1"/>
  <c r="P3995" i="1"/>
  <c r="P3602" i="1"/>
  <c r="P1116" i="1"/>
  <c r="P1125" i="1"/>
  <c r="P1132" i="1"/>
  <c r="P507" i="1"/>
  <c r="P2662" i="1"/>
  <c r="P159" i="1"/>
  <c r="P562" i="1"/>
  <c r="P638" i="1"/>
  <c r="P1904" i="1"/>
  <c r="P2245" i="1"/>
  <c r="P4013" i="1"/>
  <c r="P432" i="1"/>
  <c r="P422" i="1"/>
  <c r="P734" i="1"/>
  <c r="P163" i="1"/>
  <c r="P442" i="1"/>
  <c r="P445" i="1"/>
  <c r="P449" i="1"/>
  <c r="P586" i="1"/>
  <c r="P611" i="1"/>
  <c r="P765" i="1"/>
  <c r="P1092" i="1"/>
  <c r="P1115" i="1"/>
  <c r="P1121" i="1"/>
  <c r="P1128" i="1"/>
  <c r="P1141" i="1"/>
  <c r="P1180" i="1"/>
  <c r="P1244" i="1"/>
  <c r="P1408" i="1"/>
  <c r="P1484" i="1"/>
  <c r="P1501" i="1"/>
  <c r="P1583" i="1"/>
  <c r="P1696" i="1"/>
  <c r="P1703" i="1"/>
  <c r="P1865" i="1"/>
  <c r="P2128" i="1"/>
  <c r="P2418" i="1"/>
  <c r="P2442" i="1"/>
  <c r="P2588" i="1"/>
  <c r="P2591" i="1"/>
  <c r="P2759" i="1"/>
  <c r="P2851" i="1"/>
  <c r="P2889" i="1"/>
  <c r="P3067" i="1"/>
  <c r="P3121" i="1"/>
  <c r="P3797" i="1"/>
  <c r="P3808" i="1"/>
  <c r="P3917" i="1"/>
  <c r="P3927" i="1"/>
  <c r="P3941" i="1"/>
  <c r="P3947" i="1"/>
  <c r="P3996" i="1"/>
  <c r="P4009" i="1"/>
  <c r="P4081" i="1"/>
  <c r="P2690" i="1"/>
  <c r="P2162" i="1"/>
  <c r="P2135" i="1"/>
  <c r="P169" i="1"/>
  <c r="P514" i="1"/>
  <c r="P1717" i="1"/>
  <c r="P3105" i="1"/>
  <c r="P3868" i="1"/>
  <c r="P3942" i="1"/>
  <c r="P3972" i="1"/>
  <c r="P194" i="1"/>
  <c r="P1171" i="1"/>
  <c r="P2897" i="1"/>
  <c r="P4004" i="1"/>
  <c r="P1123" i="1"/>
  <c r="P1420" i="1"/>
  <c r="P1407" i="1"/>
  <c r="P1821" i="1"/>
  <c r="P694" i="1"/>
  <c r="P3126" i="1"/>
  <c r="P1099" i="1"/>
  <c r="P4067" i="1"/>
  <c r="P1103" i="1"/>
  <c r="P779" i="1"/>
  <c r="P2892" i="1"/>
  <c r="P3959" i="1"/>
  <c r="P4044" i="1"/>
  <c r="P2726" i="1"/>
  <c r="P2538" i="1"/>
  <c r="P4021" i="1"/>
  <c r="P3076" i="1"/>
  <c r="P676" i="1"/>
  <c r="P1088" i="1"/>
  <c r="P1409" i="1"/>
  <c r="P1437" i="1"/>
  <c r="P1757" i="1"/>
  <c r="P1812" i="1"/>
  <c r="P3644" i="1"/>
  <c r="P2425" i="1"/>
  <c r="P3990" i="1"/>
  <c r="P999" i="1"/>
  <c r="P2133" i="1"/>
  <c r="P2415" i="1"/>
  <c r="P551" i="1"/>
  <c r="P2155" i="1"/>
  <c r="P2656" i="1"/>
  <c r="P2921" i="1"/>
  <c r="P2978" i="1"/>
  <c r="P552" i="1"/>
  <c r="P1726" i="1"/>
  <c r="P2743" i="1"/>
  <c r="P2825" i="1"/>
  <c r="P451" i="1"/>
  <c r="P550" i="1"/>
  <c r="P875" i="1"/>
  <c r="P1080" i="1"/>
  <c r="P2763" i="1"/>
  <c r="P4088" i="1"/>
  <c r="P3852" i="1"/>
  <c r="P3986" i="1"/>
  <c r="P2905" i="1"/>
  <c r="P122" i="1"/>
  <c r="P144" i="1"/>
  <c r="P161" i="1"/>
  <c r="P217" i="1"/>
  <c r="P484" i="1"/>
  <c r="P499" i="1"/>
  <c r="P511" i="1"/>
  <c r="P579" i="1"/>
  <c r="P599" i="1"/>
  <c r="P608" i="1"/>
  <c r="P632" i="1"/>
  <c r="P773" i="1"/>
  <c r="P849" i="1"/>
  <c r="P886" i="1"/>
  <c r="P1044" i="1"/>
  <c r="P1075" i="1"/>
  <c r="P1102" i="1"/>
  <c r="P1178" i="1"/>
  <c r="P1545" i="1"/>
  <c r="P1566" i="1"/>
  <c r="P1791" i="1"/>
  <c r="P1869" i="1"/>
  <c r="P1913" i="1"/>
  <c r="P2125" i="1"/>
  <c r="P2215" i="1"/>
  <c r="P2376" i="1"/>
  <c r="P2398" i="1"/>
  <c r="P2687" i="1"/>
  <c r="P2779" i="1"/>
  <c r="P2843" i="1"/>
  <c r="P2888" i="1"/>
  <c r="P3112" i="1"/>
  <c r="P3123" i="1"/>
  <c r="P3131" i="1"/>
  <c r="P3134" i="1"/>
  <c r="P3737" i="1"/>
  <c r="P3738" i="1"/>
  <c r="P3747" i="1"/>
  <c r="P3854" i="1"/>
  <c r="P3860" i="1"/>
  <c r="P3870" i="1"/>
  <c r="P3880" i="1"/>
  <c r="P3919" i="1"/>
  <c r="P4002" i="1"/>
  <c r="P4018" i="1"/>
  <c r="P4026" i="1"/>
  <c r="P4086" i="1"/>
  <c r="P4087" i="1"/>
  <c r="P2641" i="1"/>
  <c r="P3924" i="1"/>
  <c r="P3108" i="1"/>
  <c r="P4109" i="1"/>
  <c r="P496" i="1"/>
  <c r="P1119" i="1"/>
  <c r="P902" i="1"/>
  <c r="P1131" i="1"/>
  <c r="P1184" i="1"/>
  <c r="P1907" i="1"/>
  <c r="P2432" i="1"/>
  <c r="P3963" i="1"/>
  <c r="P4043" i="1"/>
  <c r="P2060" i="1"/>
  <c r="P663" i="1"/>
  <c r="P1095" i="1"/>
  <c r="P2140" i="1"/>
  <c r="P4092" i="1"/>
  <c r="P1070" i="1"/>
  <c r="P2766" i="1"/>
  <c r="P3962" i="1"/>
  <c r="P2769" i="1"/>
  <c r="P3662" i="1"/>
  <c r="P2327" i="1"/>
  <c r="P3989" i="1"/>
  <c r="P1801" i="1"/>
  <c r="P127" i="1"/>
  <c r="P1160" i="1"/>
  <c r="P1560" i="1"/>
  <c r="P1721" i="1"/>
  <c r="P2256" i="1"/>
  <c r="P3399" i="1"/>
  <c r="P425" i="1"/>
  <c r="P2138" i="1"/>
  <c r="P1410" i="1"/>
  <c r="P2649" i="1"/>
  <c r="P2685" i="1"/>
  <c r="P3510" i="1"/>
  <c r="P2599" i="1"/>
  <c r="P872" i="1"/>
  <c r="P1770" i="1"/>
  <c r="P462" i="1"/>
  <c r="P1093" i="1"/>
  <c r="P2154" i="1"/>
  <c r="P2895" i="1"/>
  <c r="P2951" i="1"/>
  <c r="P3203" i="1"/>
  <c r="P3929" i="1"/>
  <c r="P1661" i="1"/>
  <c r="P505" i="1"/>
  <c r="P1074" i="1"/>
  <c r="P1987" i="1"/>
  <c r="P3194" i="1"/>
  <c r="P3122" i="1"/>
  <c r="P33" i="1"/>
  <c r="P455" i="1"/>
  <c r="P596" i="1"/>
  <c r="P702" i="1"/>
  <c r="P992" i="1"/>
  <c r="P998" i="1"/>
  <c r="P1069" i="1"/>
  <c r="P1424" i="1"/>
  <c r="P1876" i="1"/>
  <c r="P2161" i="1"/>
  <c r="P2348" i="1"/>
  <c r="P2436" i="1"/>
  <c r="P2593" i="1"/>
  <c r="P3110" i="1"/>
  <c r="P3855" i="1"/>
  <c r="P4015" i="1"/>
  <c r="P2700" i="1"/>
  <c r="P3891" i="1"/>
  <c r="P684" i="1"/>
  <c r="P1117" i="1"/>
  <c r="P2750" i="1"/>
  <c r="P156" i="1"/>
  <c r="P2695" i="1"/>
  <c r="P2866" i="1"/>
  <c r="P3055" i="1"/>
  <c r="P3873" i="1"/>
  <c r="P3538" i="1"/>
  <c r="P2335" i="1"/>
  <c r="P486" i="1"/>
  <c r="P2822" i="1"/>
  <c r="P588" i="1"/>
  <c r="P1581" i="1"/>
  <c r="P882" i="1"/>
  <c r="P4112" i="1"/>
  <c r="P2274" i="1"/>
  <c r="P1552" i="1"/>
  <c r="P3190" i="1"/>
  <c r="P3013" i="1"/>
  <c r="P4" i="1"/>
  <c r="P154" i="1"/>
  <c r="P914" i="1"/>
  <c r="P1055" i="1"/>
  <c r="P1077" i="1"/>
  <c r="P1111" i="1"/>
  <c r="P1430" i="1"/>
  <c r="P1456" i="1"/>
  <c r="P1494" i="1"/>
  <c r="P1585" i="1"/>
  <c r="P2349" i="1"/>
  <c r="P2410" i="1"/>
  <c r="P2508" i="1"/>
  <c r="P2643" i="1"/>
  <c r="P3144" i="1"/>
  <c r="P3649" i="1"/>
  <c r="P3928" i="1"/>
  <c r="P3964" i="1"/>
  <c r="P4010" i="1"/>
  <c r="P4065" i="1"/>
  <c r="P4095" i="1"/>
  <c r="P2203" i="1"/>
  <c r="P3564" i="1"/>
  <c r="P3706" i="1"/>
  <c r="P468" i="1"/>
  <c r="P151" i="1"/>
  <c r="P2353" i="1"/>
  <c r="P601" i="1"/>
  <c r="P4113" i="1"/>
  <c r="P234" i="1"/>
  <c r="P2260" i="1"/>
  <c r="P2880" i="1"/>
  <c r="P85" i="1"/>
  <c r="P2854" i="1"/>
  <c r="P775" i="1"/>
  <c r="P1488" i="1"/>
  <c r="P4051" i="1"/>
  <c r="P1067" i="1"/>
  <c r="P1105" i="1"/>
  <c r="P2521" i="1"/>
  <c r="P3431" i="1"/>
  <c r="P3910" i="1"/>
  <c r="P1874" i="1"/>
  <c r="P607" i="1"/>
  <c r="P456" i="1"/>
  <c r="P595" i="1"/>
  <c r="P428" i="1"/>
  <c r="P516" i="1"/>
  <c r="P3088" i="1"/>
  <c r="P4105" i="1"/>
  <c r="P460" i="1"/>
  <c r="P2405" i="1"/>
  <c r="P1877" i="1"/>
  <c r="P1918" i="1"/>
  <c r="P2504" i="1"/>
  <c r="P1402" i="1"/>
  <c r="P467" i="1"/>
  <c r="P3619" i="1"/>
  <c r="P2757" i="1"/>
  <c r="P1164" i="1"/>
  <c r="P1483" i="1"/>
  <c r="P2693" i="1"/>
  <c r="P2702" i="1"/>
  <c r="P3794" i="1"/>
  <c r="P3889" i="1"/>
  <c r="P3997" i="1"/>
  <c r="P3461" i="1"/>
  <c r="P2650" i="1"/>
  <c r="P1104" i="1"/>
  <c r="P735" i="1"/>
  <c r="P3285" i="1"/>
  <c r="P1118" i="1"/>
  <c r="P2158" i="1"/>
  <c r="P865" i="1"/>
  <c r="P890" i="1"/>
  <c r="P1688" i="1"/>
  <c r="P1875" i="1"/>
  <c r="P2601" i="1"/>
  <c r="P3311" i="1"/>
  <c r="P2742" i="1"/>
  <c r="P3590" i="1"/>
  <c r="P2382" i="1"/>
  <c r="P2864" i="1"/>
  <c r="P3642" i="1"/>
  <c r="P3981" i="1"/>
  <c r="P4075" i="1"/>
  <c r="P1082" i="1"/>
  <c r="P1084" i="1"/>
  <c r="P3085" i="1"/>
  <c r="P933" i="1"/>
  <c r="P850" i="1"/>
  <c r="P2906" i="1"/>
  <c r="P3136" i="1"/>
  <c r="P2785" i="1"/>
  <c r="P2953" i="1"/>
  <c r="P2319" i="1"/>
  <c r="P1500" i="1"/>
  <c r="P1790" i="1"/>
  <c r="P964" i="1"/>
  <c r="P3294" i="1"/>
  <c r="P1194" i="1"/>
  <c r="P1235" i="1"/>
  <c r="P721" i="1"/>
  <c r="P858" i="1"/>
  <c r="P76" i="1"/>
  <c r="P3452" i="1"/>
  <c r="P920" i="1"/>
  <c r="P2131" i="1"/>
  <c r="P2153" i="1"/>
  <c r="P2842" i="1"/>
  <c r="P150" i="1"/>
  <c r="P215" i="1"/>
  <c r="P571" i="1"/>
  <c r="P576" i="1"/>
  <c r="P619" i="1"/>
  <c r="P939" i="1"/>
  <c r="P941" i="1"/>
  <c r="P1135" i="1"/>
  <c r="P1544" i="1"/>
  <c r="P1573" i="1"/>
  <c r="P1740" i="1"/>
  <c r="P1795" i="1"/>
  <c r="P2865" i="1"/>
  <c r="P2911" i="1"/>
  <c r="P3477" i="1"/>
  <c r="P3578" i="1"/>
  <c r="P3866" i="1"/>
  <c r="P4007" i="1"/>
  <c r="P4094" i="1"/>
  <c r="P3672" i="1"/>
  <c r="P2837" i="1"/>
  <c r="P3071" i="1"/>
  <c r="P157" i="1"/>
  <c r="P458" i="1"/>
  <c r="P699" i="1"/>
  <c r="P2077" i="1"/>
  <c r="P450" i="1"/>
  <c r="P555" i="1"/>
  <c r="P1596" i="1"/>
  <c r="P2372" i="1"/>
  <c r="P2918" i="1"/>
  <c r="P3072" i="1"/>
  <c r="P3565" i="1"/>
  <c r="P70" i="1"/>
  <c r="P1382" i="1"/>
  <c r="P2235" i="1"/>
  <c r="P1711" i="1"/>
  <c r="P1909" i="1"/>
  <c r="P2132" i="1"/>
  <c r="P2324" i="1"/>
  <c r="P2134" i="1"/>
  <c r="P1041" i="1"/>
  <c r="P1391" i="1"/>
  <c r="P2258" i="1"/>
  <c r="P881" i="1"/>
  <c r="P2232" i="1"/>
  <c r="P3822" i="1"/>
  <c r="P2629" i="1"/>
  <c r="P884" i="1"/>
  <c r="P2737" i="1"/>
  <c r="P96" i="1"/>
  <c r="P3842" i="1"/>
  <c r="P2137" i="1"/>
  <c r="P17" i="1"/>
  <c r="P926" i="1"/>
  <c r="P2171" i="1"/>
  <c r="P97" i="1"/>
  <c r="P2603" i="1"/>
  <c r="P1738" i="1"/>
  <c r="P1023" i="1"/>
  <c r="P2238" i="1"/>
  <c r="P2741" i="1"/>
  <c r="P3417" i="1"/>
  <c r="P2403" i="1"/>
  <c r="P457" i="1"/>
  <c r="P720" i="1"/>
  <c r="P867" i="1"/>
  <c r="P2169" i="1"/>
  <c r="P2438" i="1"/>
  <c r="P2868" i="1"/>
  <c r="P3968" i="1"/>
  <c r="P3589" i="1"/>
  <c r="P2218" i="1"/>
  <c r="P3973" i="1"/>
  <c r="P860" i="1"/>
  <c r="P2660" i="1"/>
  <c r="P3207" i="1"/>
  <c r="P4104" i="1"/>
  <c r="P3560" i="1"/>
  <c r="P2126" i="1"/>
  <c r="P2157" i="1"/>
  <c r="P3992" i="1"/>
  <c r="P2581" i="1"/>
  <c r="P3332" i="1"/>
  <c r="P2558" i="1"/>
  <c r="P3137" i="1"/>
  <c r="P1925" i="1"/>
  <c r="P1472" i="1"/>
  <c r="P1112" i="1"/>
  <c r="P1145" i="1"/>
  <c r="P2996" i="1"/>
  <c r="P603" i="1"/>
  <c r="P2850" i="1"/>
  <c r="P3677" i="1"/>
  <c r="P2502" i="1"/>
  <c r="P1157" i="1"/>
  <c r="P1562" i="1"/>
  <c r="P647" i="1"/>
  <c r="P1108" i="1"/>
  <c r="P3053" i="1"/>
  <c r="P3848" i="1"/>
  <c r="P2819" i="1"/>
  <c r="P2022" i="1"/>
  <c r="P2697" i="1"/>
  <c r="P3080" i="1"/>
  <c r="P4060" i="1"/>
  <c r="P1223" i="1"/>
  <c r="P2253" i="1"/>
  <c r="P3246" i="1"/>
  <c r="P2852" i="1"/>
  <c r="P710" i="1"/>
  <c r="P1038" i="1"/>
  <c r="P1091" i="1"/>
  <c r="P1687" i="1"/>
  <c r="P3142" i="1"/>
  <c r="P945" i="1"/>
  <c r="P1404" i="1"/>
  <c r="P1289" i="1"/>
  <c r="P3397" i="1"/>
  <c r="P2266" i="1"/>
  <c r="P3551" i="1"/>
  <c r="P1150" i="1"/>
  <c r="P2858" i="1"/>
  <c r="P3961" i="1"/>
  <c r="P1356" i="1"/>
  <c r="P2807" i="1"/>
  <c r="P3195" i="1"/>
  <c r="P1915" i="1"/>
  <c r="P3329" i="1"/>
  <c r="P1825" i="1"/>
  <c r="P912" i="1"/>
  <c r="P1414" i="1"/>
  <c r="P3907" i="1"/>
  <c r="P2268" i="1"/>
  <c r="P592" i="1"/>
  <c r="P461" i="1"/>
  <c r="P543" i="1"/>
  <c r="P815" i="1"/>
  <c r="P937" i="1"/>
  <c r="P940" i="1"/>
  <c r="P1101" i="1"/>
  <c r="P1173" i="1"/>
  <c r="P1231" i="1"/>
  <c r="P1449" i="1"/>
  <c r="P1485" i="1"/>
  <c r="P1598" i="1"/>
  <c r="P1834" i="1"/>
  <c r="P1906" i="1"/>
  <c r="P1990" i="1"/>
  <c r="P2002" i="1"/>
  <c r="P2130" i="1"/>
  <c r="P2356" i="1"/>
  <c r="P2393" i="1"/>
  <c r="P2564" i="1"/>
  <c r="P2694" i="1"/>
  <c r="P2764" i="1"/>
  <c r="P2768" i="1"/>
  <c r="P2796" i="1"/>
  <c r="P2904" i="1"/>
  <c r="P3096" i="1"/>
  <c r="P3103" i="1"/>
  <c r="P3744" i="1"/>
  <c r="P3749" i="1"/>
  <c r="P3857" i="1"/>
  <c r="P3883" i="1"/>
  <c r="P3903" i="1"/>
  <c r="P3943" i="1"/>
  <c r="P3952" i="1"/>
  <c r="P3954" i="1"/>
  <c r="P4011" i="1"/>
  <c r="P4068" i="1"/>
  <c r="P2481" i="1"/>
  <c r="P2234" i="1"/>
  <c r="P2818" i="1"/>
  <c r="P541" i="1"/>
  <c r="P125" i="1"/>
  <c r="P955" i="1"/>
  <c r="P2640" i="1"/>
  <c r="P2816" i="1"/>
  <c r="P2146" i="1"/>
  <c r="P3502" i="1"/>
  <c r="P1357" i="1"/>
  <c r="P3727" i="1"/>
  <c r="P1129" i="1"/>
  <c r="P2231" i="1"/>
  <c r="P3757" i="1"/>
  <c r="P2326" i="1"/>
  <c r="P186" i="1"/>
  <c r="P472" i="1"/>
  <c r="P1705" i="1"/>
  <c r="P2582" i="1"/>
  <c r="P4093" i="1"/>
  <c r="P3065" i="1"/>
  <c r="P3742" i="1"/>
  <c r="P1743" i="1"/>
  <c r="P3843" i="1"/>
  <c r="P2966" i="1"/>
  <c r="P3325" i="1"/>
  <c r="P179" i="1"/>
  <c r="P548" i="1"/>
  <c r="P693" i="1"/>
  <c r="P1997" i="1"/>
  <c r="P2887" i="1"/>
  <c r="P3665" i="1"/>
  <c r="P3720" i="1"/>
  <c r="P2217" i="1"/>
  <c r="P1673" i="1"/>
  <c r="P714" i="1"/>
  <c r="P1548" i="1"/>
  <c r="P1894" i="1"/>
  <c r="P2467" i="1"/>
  <c r="P2900" i="1"/>
  <c r="P3974" i="1"/>
  <c r="P970" i="1"/>
  <c r="P1324" i="1"/>
  <c r="P3569" i="1"/>
  <c r="P1648" i="1"/>
  <c r="P2488" i="1"/>
  <c r="P2624" i="1"/>
  <c r="P2139" i="1"/>
  <c r="P3291" i="1"/>
  <c r="P2863" i="1"/>
  <c r="P3297" i="1"/>
  <c r="P1793" i="1"/>
  <c r="P3980" i="1"/>
  <c r="P1569" i="1"/>
  <c r="P3902" i="1"/>
  <c r="P3401" i="1"/>
  <c r="P873" i="1"/>
  <c r="P2224" i="1"/>
  <c r="P3713" i="1"/>
  <c r="P1261" i="1"/>
  <c r="P2233" i="1"/>
  <c r="P52" i="1"/>
  <c r="P1824" i="1"/>
  <c r="P2114" i="1"/>
  <c r="P2206" i="1"/>
  <c r="P2893" i="1"/>
  <c r="P1394" i="1"/>
  <c r="P670" i="1"/>
  <c r="P1928" i="1"/>
  <c r="P2042" i="1"/>
  <c r="P563" i="1"/>
  <c r="P1419" i="1"/>
  <c r="P1579" i="1"/>
  <c r="P2357" i="1"/>
  <c r="P2683" i="1"/>
  <c r="P3455" i="1"/>
  <c r="P3828" i="1"/>
  <c r="P4049" i="1"/>
  <c r="P4072" i="1"/>
  <c r="P2469" i="1"/>
  <c r="P2627" i="1"/>
  <c r="P2619" i="1"/>
  <c r="P814" i="1"/>
  <c r="P1296" i="1"/>
  <c r="P2494" i="1"/>
  <c r="P3338" i="1"/>
  <c r="P897" i="1"/>
  <c r="P1662" i="1"/>
  <c r="P105" i="1"/>
  <c r="P2309" i="1"/>
  <c r="P153" i="1"/>
  <c r="P1314" i="1"/>
  <c r="P2106" i="1"/>
  <c r="P2264" i="1"/>
  <c r="P55" i="1"/>
  <c r="P1722" i="1"/>
  <c r="P829" i="1"/>
  <c r="P3380" i="1"/>
  <c r="P474" i="1"/>
  <c r="P3407" i="1"/>
  <c r="P1551" i="1"/>
  <c r="P2123" i="1"/>
  <c r="P3163" i="1"/>
  <c r="P3422" i="1"/>
  <c r="P848" i="1"/>
  <c r="P1901" i="1"/>
  <c r="P2823" i="1"/>
  <c r="P292" i="1"/>
  <c r="P878" i="1"/>
  <c r="P1363" i="1"/>
  <c r="P2472" i="1"/>
  <c r="P820" i="1"/>
  <c r="P117" i="1"/>
  <c r="P2464" i="1"/>
  <c r="P893" i="1"/>
  <c r="P1920" i="1"/>
  <c r="P3579" i="1"/>
  <c r="P312" i="1"/>
  <c r="P1464" i="1"/>
  <c r="P2881" i="1"/>
  <c r="P3396" i="1"/>
  <c r="P3609" i="1"/>
  <c r="P3791" i="1"/>
  <c r="P2471" i="1"/>
  <c r="P2141" i="1"/>
  <c r="P3138" i="1"/>
  <c r="P3316" i="1"/>
  <c r="P3976" i="1"/>
  <c r="P2590" i="1"/>
  <c r="P3257" i="1"/>
  <c r="P4083" i="1"/>
  <c r="P1480" i="1"/>
  <c r="P1045" i="1"/>
  <c r="P3998" i="1"/>
  <c r="P1008" i="1"/>
  <c r="P526" i="1"/>
  <c r="P888" i="1"/>
  <c r="P1978" i="1"/>
  <c r="P2894" i="1"/>
  <c r="P3652" i="1"/>
  <c r="P3411" i="1"/>
  <c r="P2770" i="1"/>
  <c r="P2572" i="1"/>
  <c r="P2862" i="1"/>
  <c r="P3296" i="1"/>
  <c r="P2559" i="1"/>
  <c r="P2167" i="1"/>
  <c r="P1921" i="1"/>
  <c r="P3610" i="1"/>
  <c r="P3369" i="1"/>
  <c r="P3464" i="1"/>
  <c r="P2856" i="1"/>
  <c r="P1310" i="1"/>
  <c r="P232" i="1"/>
  <c r="P513" i="1"/>
  <c r="P855" i="1"/>
  <c r="P883" i="1"/>
  <c r="P904" i="1"/>
  <c r="P919" i="1"/>
  <c r="P1175" i="1"/>
  <c r="P1441" i="1"/>
  <c r="P1916" i="1"/>
  <c r="P2325" i="1"/>
  <c r="P2374" i="1"/>
  <c r="P2391" i="1"/>
  <c r="P2765" i="1"/>
  <c r="P2846" i="1"/>
  <c r="P2925" i="1"/>
  <c r="P3327" i="1"/>
  <c r="P3921" i="1"/>
  <c r="P4091" i="1"/>
  <c r="P2545" i="1"/>
  <c r="P3078" i="1"/>
  <c r="P1242" i="1"/>
  <c r="P3871" i="1"/>
  <c r="P3432" i="1"/>
  <c r="P2834" i="1"/>
  <c r="P2276" i="1"/>
  <c r="P1325" i="1"/>
  <c r="P993" i="1"/>
  <c r="P966" i="1"/>
  <c r="P2102" i="1"/>
  <c r="P593" i="1"/>
  <c r="P711" i="1"/>
  <c r="P1380" i="1"/>
  <c r="P265" i="1"/>
  <c r="P78" i="1"/>
  <c r="P3607" i="1"/>
  <c r="P3695" i="1"/>
  <c r="P4029" i="1"/>
  <c r="P3496" i="1"/>
  <c r="P3373" i="1"/>
  <c r="P182" i="1"/>
  <c r="P3711" i="1"/>
  <c r="P3586" i="1"/>
  <c r="P3540" i="1"/>
  <c r="P1481" i="1"/>
  <c r="P1584" i="1"/>
  <c r="P2465" i="1"/>
  <c r="P1024" i="1"/>
  <c r="P821" i="1"/>
  <c r="P787" i="1"/>
  <c r="P666" i="1"/>
  <c r="P1788" i="1"/>
  <c r="P3157" i="1"/>
  <c r="P892" i="1"/>
  <c r="P1140" i="1"/>
  <c r="P3444" i="1"/>
  <c r="P2479" i="1"/>
  <c r="P92" i="1"/>
  <c r="P3547" i="1"/>
  <c r="P2608" i="1"/>
  <c r="P11" i="1"/>
  <c r="P2789" i="1"/>
  <c r="P2127" i="1"/>
  <c r="P2185" i="1"/>
  <c r="P3668" i="1"/>
  <c r="P31" i="1"/>
  <c r="P3172" i="1"/>
  <c r="P656" i="1"/>
  <c r="P2303" i="1"/>
  <c r="P2449" i="1"/>
  <c r="P1983" i="1"/>
  <c r="P2758" i="1"/>
  <c r="P1355" i="1"/>
  <c r="P1266" i="1"/>
  <c r="P2626" i="1"/>
  <c r="P1927" i="1"/>
  <c r="P771" i="1"/>
  <c r="P857" i="1"/>
  <c r="P3182" i="1"/>
  <c r="P2639" i="1"/>
  <c r="P3409" i="1"/>
  <c r="P927" i="1"/>
  <c r="P1650" i="1"/>
  <c r="P1362" i="1"/>
  <c r="P316" i="1"/>
  <c r="P3143" i="1"/>
  <c r="P1287" i="1"/>
  <c r="P1527" i="1"/>
  <c r="P2220" i="1"/>
  <c r="P2477" i="1"/>
  <c r="P1208" i="1"/>
  <c r="P3931" i="1"/>
  <c r="P4003" i="1"/>
  <c r="P172" i="1"/>
  <c r="P831" i="1"/>
  <c r="P874" i="1"/>
  <c r="P880" i="1"/>
  <c r="P4020" i="1"/>
  <c r="P907" i="1"/>
  <c r="P1885" i="1"/>
  <c r="P199" i="1"/>
  <c r="P3734" i="1"/>
  <c r="P1872" i="1"/>
  <c r="P2251" i="1"/>
  <c r="P3335" i="1"/>
  <c r="P4050" i="1"/>
  <c r="P3180" i="1"/>
  <c r="P759" i="1"/>
  <c r="P4071" i="1"/>
  <c r="P1470" i="1"/>
  <c r="P2208" i="1"/>
  <c r="P1047" i="1"/>
  <c r="P959" i="1"/>
  <c r="P3039" i="1"/>
  <c r="P2172" i="1"/>
  <c r="P1185" i="1"/>
  <c r="P3583" i="1"/>
  <c r="P4022" i="1"/>
  <c r="P2277" i="1"/>
  <c r="P3456" i="1"/>
  <c r="P3292" i="1"/>
  <c r="P3702" i="1"/>
  <c r="P3916" i="1"/>
  <c r="P2001" i="1"/>
  <c r="P3987" i="1"/>
  <c r="P1665" i="1"/>
  <c r="P3135" i="1"/>
  <c r="P3321" i="1"/>
  <c r="P3911" i="1"/>
  <c r="P2673" i="1"/>
  <c r="P2804" i="1"/>
  <c r="P3152" i="1"/>
  <c r="P565" i="1"/>
  <c r="P777" i="1"/>
  <c r="P1712" i="1"/>
  <c r="P2085" i="1"/>
  <c r="P3984" i="1"/>
  <c r="P847" i="1"/>
  <c r="P1719" i="1"/>
  <c r="P2295" i="1"/>
  <c r="P1905" i="1"/>
  <c r="P1068" i="1"/>
  <c r="P2457" i="1"/>
  <c r="P2703" i="1"/>
  <c r="P1254" i="1"/>
  <c r="P866" i="1"/>
  <c r="P748" i="1"/>
  <c r="P2129" i="1"/>
  <c r="P3481" i="1"/>
  <c r="P677" i="1"/>
  <c r="P1666" i="1"/>
  <c r="P3499" i="1"/>
  <c r="P2426" i="1"/>
  <c r="P1639" i="1"/>
  <c r="P3390" i="1"/>
  <c r="P2136" i="1"/>
  <c r="P1754" i="1"/>
  <c r="P537" i="1"/>
  <c r="P876" i="1"/>
  <c r="P3154" i="1"/>
  <c r="P1466" i="1"/>
  <c r="P1110" i="1"/>
  <c r="P2634" i="1"/>
  <c r="P3236" i="1"/>
  <c r="P4070" i="1"/>
  <c r="P545" i="1"/>
  <c r="P581" i="1"/>
  <c r="P900" i="1"/>
  <c r="P901" i="1"/>
  <c r="P1072" i="1"/>
  <c r="P1237" i="1"/>
  <c r="P1695" i="1"/>
  <c r="P1949" i="1"/>
  <c r="P2749" i="1"/>
  <c r="P2861" i="1"/>
  <c r="P3425" i="1"/>
  <c r="P4076" i="1"/>
  <c r="P2831" i="1"/>
  <c r="P3789" i="1"/>
  <c r="P2267" i="1"/>
  <c r="P652" i="1"/>
  <c r="P3971" i="1"/>
  <c r="P986" i="1"/>
  <c r="P2416" i="1"/>
  <c r="P1764" i="1"/>
  <c r="P2871" i="1"/>
  <c r="P1465" i="1"/>
  <c r="P65" i="1"/>
  <c r="P3616" i="1"/>
  <c r="P3853" i="1"/>
  <c r="P2605" i="1"/>
  <c r="P1899" i="1"/>
  <c r="P2621" i="1"/>
  <c r="P2561" i="1"/>
  <c r="P2116" i="1"/>
  <c r="P2163" i="1"/>
  <c r="P887" i="1"/>
  <c r="P2511" i="1"/>
  <c r="P2990" i="1"/>
  <c r="P3581" i="1"/>
  <c r="P4061" i="1"/>
  <c r="P2747" i="1"/>
  <c r="P1040" i="1"/>
  <c r="P1840" i="1"/>
  <c r="P3473" i="1"/>
  <c r="P2104" i="1"/>
  <c r="P1773" i="1"/>
  <c r="P3323" i="1"/>
  <c r="P3355" i="1"/>
  <c r="P424" i="1"/>
  <c r="P1942" i="1"/>
  <c r="P155" i="1"/>
  <c r="P2193" i="1"/>
  <c r="P2873" i="1"/>
  <c r="P3503" i="1"/>
  <c r="P1294" i="1"/>
  <c r="P2062" i="1"/>
  <c r="P3395" i="1"/>
  <c r="P3620" i="1"/>
  <c r="P1291" i="1"/>
  <c r="P1924" i="1"/>
  <c r="P1025" i="1"/>
  <c r="P1680" i="1"/>
  <c r="P1120" i="1"/>
  <c r="P2045" i="1"/>
  <c r="P3183" i="1"/>
  <c r="P2939" i="1"/>
  <c r="P2800" i="1"/>
  <c r="P2797" i="1"/>
  <c r="P729" i="1"/>
  <c r="P2907" i="1"/>
  <c r="P308" i="1"/>
  <c r="P830" i="1"/>
  <c r="P3223" i="1"/>
  <c r="P846" i="1"/>
  <c r="P3200" i="1"/>
  <c r="P3531" i="1"/>
  <c r="P1439" i="1"/>
  <c r="P2625" i="1"/>
  <c r="P2787" i="1"/>
  <c r="P3670" i="1"/>
  <c r="P1961" i="1"/>
  <c r="P2470" i="1"/>
  <c r="P1613" i="1"/>
  <c r="P3617" i="1"/>
  <c r="P2263" i="1"/>
  <c r="P2320" i="1"/>
  <c r="P3224" i="1"/>
  <c r="P3893" i="1"/>
  <c r="P2109" i="1"/>
  <c r="P2223" i="1"/>
  <c r="P2815" i="1"/>
  <c r="P3040" i="1"/>
  <c r="P3049" i="1"/>
  <c r="P853" i="1"/>
  <c r="P72" i="1"/>
  <c r="P758" i="1"/>
  <c r="P943" i="1"/>
  <c r="P2638" i="1"/>
  <c r="P757" i="1"/>
  <c r="P2275" i="1"/>
  <c r="P1151" i="1"/>
  <c r="P1720" i="1"/>
  <c r="P2384" i="1"/>
  <c r="P2512" i="1"/>
  <c r="P3054" i="1"/>
  <c r="P3739" i="1"/>
  <c r="P3988" i="1"/>
  <c r="P147" i="1"/>
  <c r="P3166" i="1"/>
  <c r="P1814" i="1"/>
  <c r="P1851" i="1"/>
  <c r="P2473" i="1"/>
  <c r="P2938" i="1"/>
  <c r="P1081" i="1"/>
  <c r="P2316" i="1"/>
  <c r="P3754" i="1"/>
  <c r="P3193" i="1"/>
  <c r="P1190" i="1"/>
  <c r="P3419" i="1"/>
  <c r="P624" i="1"/>
  <c r="P2492" i="1"/>
  <c r="P2746" i="1"/>
  <c r="P3582" i="1"/>
  <c r="P1260" i="1"/>
  <c r="P3273" i="1"/>
  <c r="P3909" i="1"/>
  <c r="P3536" i="1"/>
  <c r="P148" i="1"/>
  <c r="P3374" i="1"/>
  <c r="P4048" i="1"/>
  <c r="P3773" i="1"/>
  <c r="P575" i="1"/>
  <c r="P1475" i="1"/>
  <c r="P473" i="1"/>
  <c r="P1438" i="1"/>
  <c r="P3161" i="1"/>
  <c r="P782" i="1"/>
  <c r="P1279" i="1"/>
  <c r="P1359" i="1"/>
  <c r="P3826" i="1"/>
  <c r="P3703" i="1"/>
  <c r="P80" i="1"/>
  <c r="P3554" i="1"/>
  <c r="P3489" i="1"/>
  <c r="P3890" i="1"/>
  <c r="P1939" i="1"/>
  <c r="P1374" i="1"/>
  <c r="P1656" i="1"/>
  <c r="P2496" i="1"/>
  <c r="P1508" i="1"/>
  <c r="P1214" i="1"/>
  <c r="P2555" i="1"/>
  <c r="P1640" i="1"/>
  <c r="P1263" i="1"/>
  <c r="P2632" i="1"/>
  <c r="P664" i="1"/>
  <c r="P776" i="1"/>
  <c r="P951" i="1"/>
  <c r="P2760" i="1"/>
  <c r="P3948" i="1"/>
  <c r="P1615" i="1"/>
  <c r="P740" i="1"/>
  <c r="P648" i="1"/>
  <c r="P2204" i="1"/>
  <c r="P1036" i="1"/>
  <c r="P763" i="1"/>
  <c r="P1674" i="1"/>
  <c r="P521" i="1"/>
  <c r="P2754" i="1"/>
  <c r="P818" i="1"/>
  <c r="P107" i="1"/>
  <c r="P3543" i="1"/>
  <c r="P3603" i="1"/>
  <c r="P2636" i="1"/>
  <c r="P2646" i="1"/>
  <c r="P2489" i="1"/>
  <c r="P3627" i="1"/>
  <c r="P1519" i="1"/>
  <c r="P3575" i="1"/>
  <c r="P478" i="1"/>
  <c r="P3480" i="1"/>
  <c r="P3178" i="1"/>
  <c r="P3698" i="1"/>
  <c r="P2788" i="1"/>
  <c r="P3240" i="1"/>
  <c r="P826" i="1"/>
  <c r="P1297" i="1"/>
  <c r="P3675" i="1"/>
  <c r="P1512" i="1"/>
  <c r="P1642" i="1"/>
  <c r="P454" i="1"/>
  <c r="P895" i="1"/>
  <c r="P905" i="1"/>
  <c r="P1017" i="1"/>
  <c r="P1234" i="1"/>
  <c r="P1365" i="1"/>
  <c r="P1597" i="1"/>
  <c r="P3837" i="1"/>
  <c r="P3920" i="1"/>
  <c r="P4039" i="1"/>
  <c r="P84" i="1"/>
  <c r="P2290" i="1"/>
  <c r="P2484" i="1"/>
  <c r="P3960" i="1"/>
  <c r="P2194" i="1"/>
  <c r="P3185" i="1"/>
  <c r="P2317" i="1"/>
  <c r="P2503" i="1"/>
  <c r="P1361" i="1"/>
  <c r="P3500" i="1"/>
  <c r="P81" i="1"/>
  <c r="P3430" i="1"/>
  <c r="P3485" i="1"/>
  <c r="P2180" i="1"/>
  <c r="P380" i="1"/>
  <c r="P268" i="1"/>
  <c r="P1677" i="1"/>
  <c r="P1496" i="1"/>
  <c r="P1071" i="1"/>
  <c r="P2839" i="1"/>
  <c r="P2458" i="1"/>
  <c r="P1860" i="1"/>
  <c r="P3580" i="1"/>
  <c r="P2744" i="1"/>
  <c r="P3700" i="1"/>
  <c r="P3293" i="1"/>
  <c r="P802" i="1"/>
  <c r="P2213" i="1"/>
  <c r="P354" i="1"/>
  <c r="P1346" i="1"/>
  <c r="P2723" i="1"/>
  <c r="P101" i="1"/>
  <c r="P426" i="1"/>
  <c r="P1602" i="1"/>
  <c r="P3600" i="1"/>
  <c r="P2333" i="1"/>
  <c r="P3099" i="1"/>
  <c r="P539" i="1"/>
  <c r="P3821" i="1"/>
  <c r="P3552" i="1"/>
  <c r="P2314" i="1"/>
  <c r="P1922" i="1"/>
  <c r="P3061" i="1"/>
  <c r="P3969" i="1"/>
  <c r="P3524" i="1"/>
  <c r="P1668" i="1"/>
  <c r="P3453" i="1"/>
  <c r="P3445" i="1"/>
  <c r="P2202" i="1"/>
  <c r="P3265" i="1"/>
  <c r="P2651" i="1"/>
  <c r="P264" i="1"/>
  <c r="P3454" i="1"/>
  <c r="P3150" i="1"/>
  <c r="P2672" i="1"/>
  <c r="P1329" i="1"/>
  <c r="P2236" i="1"/>
  <c r="P917" i="1"/>
  <c r="P1574" i="1"/>
  <c r="P2930" i="1"/>
  <c r="P3187" i="1"/>
  <c r="P3205" i="1"/>
  <c r="P3394" i="1"/>
  <c r="P3472" i="1"/>
  <c r="P3810" i="1"/>
  <c r="P40" i="1"/>
  <c r="P851" i="1"/>
  <c r="P3769" i="1"/>
  <c r="P1884" i="1"/>
  <c r="P2055" i="1"/>
  <c r="P944" i="1"/>
  <c r="P3155" i="1"/>
  <c r="P374" i="1"/>
  <c r="P2257" i="1"/>
  <c r="P1882" i="1"/>
  <c r="P794" i="1"/>
  <c r="P965" i="1"/>
  <c r="P2967" i="1"/>
  <c r="P19" i="1"/>
  <c r="P3687" i="1"/>
  <c r="P4057" i="1"/>
  <c r="P2321" i="1"/>
  <c r="P1152" i="1"/>
  <c r="P1835" i="1"/>
  <c r="P3090" i="1"/>
  <c r="P3966" i="1"/>
  <c r="P1827" i="1"/>
  <c r="P1625" i="1"/>
  <c r="P1816" i="1"/>
  <c r="P2748" i="1"/>
  <c r="P1305" i="1"/>
  <c r="P1811" i="1"/>
  <c r="P2207" i="1"/>
  <c r="P1888" i="1"/>
  <c r="P3534" i="1"/>
  <c r="P2210" i="1"/>
  <c r="P756" i="1"/>
  <c r="P1393" i="1"/>
  <c r="P1760" i="1"/>
  <c r="P864" i="1"/>
  <c r="P1565" i="1"/>
  <c r="P3898" i="1"/>
  <c r="P309" i="1"/>
  <c r="P2475" i="1"/>
  <c r="P783" i="1"/>
  <c r="P2273" i="1"/>
  <c r="P651" i="1"/>
  <c r="P861" i="1"/>
  <c r="P1255" i="1"/>
  <c r="P1931" i="1"/>
  <c r="P377" i="1"/>
  <c r="P1644" i="1"/>
  <c r="P371" i="1"/>
  <c r="P657" i="1"/>
  <c r="P2802" i="1"/>
  <c r="P1898" i="1"/>
  <c r="P2923" i="1"/>
  <c r="P3118" i="1"/>
  <c r="P385" i="1"/>
  <c r="P1032" i="1"/>
  <c r="P62" i="1"/>
  <c r="P1376" i="1"/>
  <c r="P2053" i="1"/>
  <c r="P3561" i="1"/>
  <c r="P3705" i="1"/>
  <c r="P2817" i="1"/>
  <c r="P3448" i="1"/>
  <c r="P1478" i="1"/>
  <c r="P3446" i="1"/>
  <c r="P1090" i="1"/>
  <c r="P3813" i="1"/>
  <c r="P164" i="1"/>
  <c r="P3539" i="1"/>
  <c r="P825" i="1"/>
  <c r="P1265" i="1"/>
  <c r="P731" i="1"/>
  <c r="P2098" i="1"/>
  <c r="P2551" i="1"/>
  <c r="P1364" i="1"/>
  <c r="P2552" i="1"/>
  <c r="P2084" i="1"/>
  <c r="P803" i="1"/>
  <c r="P2205" i="1"/>
  <c r="P2776" i="1"/>
  <c r="P2248" i="1"/>
  <c r="P969" i="1"/>
  <c r="P1079" i="1"/>
  <c r="P1227" i="1"/>
  <c r="P2681" i="1"/>
  <c r="P2798" i="1"/>
  <c r="P3899" i="1"/>
  <c r="P2190" i="1"/>
  <c r="P2838" i="1"/>
  <c r="P2630" i="1"/>
  <c r="P3366" i="1"/>
  <c r="P1148" i="1"/>
  <c r="P2184" i="1"/>
  <c r="P1292" i="1"/>
  <c r="P2297" i="1"/>
  <c r="P3654" i="1"/>
  <c r="P2808" i="1"/>
  <c r="P4077" i="1"/>
  <c r="P1476" i="1"/>
  <c r="P530" i="1"/>
  <c r="P898" i="1"/>
  <c r="P2710" i="1"/>
  <c r="P1593" i="1"/>
  <c r="P1245" i="1"/>
  <c r="P1421" i="1"/>
  <c r="P2840" i="1"/>
  <c r="P1672" i="1"/>
  <c r="P1657" i="1"/>
  <c r="P1463" i="1"/>
  <c r="P718" i="1"/>
  <c r="P3403" i="1"/>
  <c r="P3878" i="1"/>
  <c r="P2010" i="1"/>
  <c r="P3537" i="1"/>
  <c r="P2801" i="1"/>
  <c r="P353" i="1"/>
  <c r="P3605" i="1"/>
  <c r="P3331" i="1"/>
  <c r="P1787" i="1"/>
  <c r="P1667" i="1"/>
  <c r="P1138" i="1"/>
  <c r="P2145" i="1"/>
  <c r="P3740" i="1"/>
  <c r="P3922" i="1"/>
  <c r="P3460" i="1"/>
  <c r="P376" i="1"/>
  <c r="P3530" i="1"/>
  <c r="P1774" i="1"/>
  <c r="P973" i="1"/>
  <c r="P2988" i="1"/>
  <c r="P1331" i="1"/>
  <c r="P3686" i="1"/>
  <c r="P605" i="1"/>
  <c r="P1320" i="1"/>
  <c r="P257" i="1"/>
  <c r="P799" i="1"/>
  <c r="P816" i="1"/>
  <c r="P3370" i="1"/>
  <c r="P3032" i="1"/>
  <c r="P2059" i="1"/>
  <c r="P2497" i="1"/>
  <c r="P750" i="1"/>
  <c r="P1675" i="1"/>
  <c r="P2995" i="1"/>
  <c r="P411" i="1"/>
  <c r="P1841" i="1"/>
  <c r="P3523" i="1"/>
  <c r="P275" i="1"/>
  <c r="P4106" i="1"/>
  <c r="P3936" i="1"/>
  <c r="P4012" i="1"/>
  <c r="P1630" i="1"/>
  <c r="P3225" i="1"/>
  <c r="P2642" i="1"/>
  <c r="P2778" i="1"/>
  <c r="P3298" i="1"/>
  <c r="P1030" i="1"/>
  <c r="P934" i="1"/>
  <c r="P3666" i="1"/>
  <c r="P1278" i="1"/>
  <c r="P2287" i="1"/>
  <c r="P1246" i="1"/>
  <c r="P3542" i="1"/>
  <c r="P143" i="1"/>
  <c r="P2304" i="1"/>
  <c r="P2090" i="1"/>
  <c r="P800" i="1"/>
  <c r="P388" i="1"/>
  <c r="P2886" i="1"/>
  <c r="P2486" i="1"/>
  <c r="P3302" i="1"/>
  <c r="P3249" i="1"/>
  <c r="P3415" i="1"/>
  <c r="P3867" i="1"/>
  <c r="P200" i="1"/>
  <c r="P2038" i="1"/>
  <c r="P879" i="1"/>
  <c r="P3428" i="1"/>
  <c r="P1176" i="1"/>
  <c r="P2294" i="1"/>
  <c r="P1890" i="1"/>
  <c r="P852" i="1"/>
  <c r="P1993" i="1"/>
  <c r="P111" i="1"/>
  <c r="P3188" i="1"/>
  <c r="P1502" i="1"/>
  <c r="P3184" i="1"/>
  <c r="P293" i="1"/>
  <c r="P3562" i="1"/>
  <c r="P2913" i="1"/>
  <c r="P1604" i="1"/>
  <c r="P1682" i="1"/>
  <c r="P2783" i="1"/>
  <c r="P3623" i="1"/>
  <c r="P2623" i="1"/>
  <c r="P1492" i="1"/>
  <c r="P1758" i="1"/>
  <c r="P2617" i="1"/>
  <c r="P1651" i="1"/>
  <c r="P1626" i="1"/>
  <c r="P2219" i="1"/>
  <c r="P3492" i="1"/>
  <c r="P3904" i="1"/>
  <c r="P1837" i="1"/>
  <c r="P3896" i="1"/>
  <c r="P3803" i="1"/>
  <c r="P2330" i="1"/>
  <c r="P246" i="1"/>
  <c r="P3563" i="1"/>
  <c r="P3764" i="1"/>
  <c r="P2812" i="1"/>
  <c r="P2081" i="1"/>
  <c r="P129" i="1"/>
  <c r="P1064" i="1"/>
  <c r="P2755" i="1"/>
  <c r="P2483" i="1"/>
  <c r="P2935" i="1"/>
  <c r="P3724" i="1"/>
  <c r="P840" i="1"/>
  <c r="P3624" i="1"/>
  <c r="P2501" i="1"/>
  <c r="P3844" i="1"/>
  <c r="P1397" i="1"/>
  <c r="P1572" i="1"/>
  <c r="P2450" i="1"/>
  <c r="P3498" i="1"/>
  <c r="P2369" i="1"/>
  <c r="P448" i="1"/>
  <c r="P2792" i="1"/>
  <c r="P2030" i="1"/>
  <c r="P3970" i="1"/>
  <c r="P982" i="1"/>
  <c r="P1507" i="1"/>
  <c r="P251" i="1"/>
  <c r="P2281" i="1"/>
  <c r="P2468" i="1"/>
  <c r="P418" i="1"/>
  <c r="P2338" i="1"/>
  <c r="P2197" i="1"/>
  <c r="P1537" i="1"/>
  <c r="P2583" i="1"/>
  <c r="P1406" i="1"/>
  <c r="P1933" i="1"/>
  <c r="P1799" i="1"/>
  <c r="P1078" i="1"/>
  <c r="P1458" i="1"/>
  <c r="P1603" i="1"/>
  <c r="P3268" i="1"/>
  <c r="P3818" i="1"/>
  <c r="P1228" i="1"/>
  <c r="P3290" i="1"/>
  <c r="P1348" i="1"/>
  <c r="P1891" i="1"/>
  <c r="P1612" i="1"/>
  <c r="P3779" i="1"/>
  <c r="P2091" i="1"/>
  <c r="P2919" i="1"/>
  <c r="P1039" i="1"/>
  <c r="P3308" i="1"/>
  <c r="P1379" i="1"/>
  <c r="P1798" i="1"/>
  <c r="P1606" i="1"/>
  <c r="P1932" i="1"/>
  <c r="P2994" i="1"/>
  <c r="P570" i="1"/>
  <c r="P3606" i="1"/>
  <c r="P839" i="1"/>
  <c r="P1873" i="1"/>
  <c r="P1771" i="1"/>
  <c r="P2549" i="1"/>
  <c r="P3201" i="1"/>
  <c r="P3533" i="1"/>
  <c r="P2490" i="1"/>
  <c r="P3951" i="1"/>
  <c r="P58" i="1"/>
  <c r="P1883" i="1"/>
  <c r="P2149" i="1"/>
  <c r="P3317" i="1"/>
  <c r="P2243" i="1"/>
  <c r="P3850" i="1"/>
  <c r="P3726" i="1"/>
  <c r="P967" i="1"/>
  <c r="P3597" i="1"/>
  <c r="P635" i="1"/>
  <c r="P36" i="1"/>
  <c r="P177" i="1"/>
  <c r="P320" i="1"/>
  <c r="P2271" i="1"/>
  <c r="P75" i="1"/>
  <c r="P192" i="1"/>
  <c r="P239" i="1"/>
  <c r="P241" i="1"/>
  <c r="P446" i="1"/>
  <c r="P488" i="1"/>
  <c r="P561" i="1"/>
  <c r="P774" i="1"/>
  <c r="P784" i="1"/>
  <c r="P859" i="1"/>
  <c r="P870" i="1"/>
  <c r="P1062" i="1"/>
  <c r="P1137" i="1"/>
  <c r="P1155" i="1"/>
  <c r="P1172" i="1"/>
  <c r="P1304" i="1"/>
  <c r="P1487" i="1"/>
  <c r="P1561" i="1"/>
  <c r="P1614" i="1"/>
  <c r="P1715" i="1"/>
  <c r="P1718" i="1"/>
  <c r="P1991" i="1"/>
  <c r="P2370" i="1"/>
  <c r="P2375" i="1"/>
  <c r="P2395" i="1"/>
  <c r="P2440" i="1"/>
  <c r="P2570" i="1"/>
  <c r="P2587" i="1"/>
  <c r="P2594" i="1"/>
  <c r="P2806" i="1"/>
  <c r="P3097" i="1"/>
  <c r="P3139" i="1"/>
  <c r="P3229" i="1"/>
  <c r="P3347" i="1"/>
  <c r="P3462" i="1"/>
  <c r="P3796" i="1"/>
  <c r="P3817" i="1"/>
  <c r="P3897" i="1"/>
  <c r="P4101" i="1"/>
  <c r="P3520" i="1"/>
  <c r="P1853" i="1"/>
  <c r="P2144" i="1"/>
  <c r="P3761" i="1"/>
  <c r="P3211" i="1"/>
  <c r="P423" i="1"/>
  <c r="P270" i="1"/>
  <c r="P3219" i="1"/>
  <c r="P3869" i="1"/>
  <c r="P2017" i="1"/>
  <c r="P1385" i="1"/>
  <c r="P2211" i="1"/>
  <c r="P305" i="1"/>
  <c r="P674" i="1"/>
  <c r="P906" i="1"/>
  <c r="P1159" i="1"/>
  <c r="P2413" i="1"/>
  <c r="P2487" i="1"/>
  <c r="P2821" i="1"/>
  <c r="P2869" i="1"/>
  <c r="P3471" i="1"/>
  <c r="P2283" i="1"/>
  <c r="P3234" i="1"/>
  <c r="P642" i="1"/>
  <c r="P863" i="1"/>
  <c r="P3949" i="1"/>
  <c r="P2714" i="1"/>
  <c r="P3809" i="1"/>
  <c r="P98" i="1"/>
  <c r="P1035" i="1"/>
  <c r="P1902" i="1"/>
  <c r="P958" i="1"/>
  <c r="P2119" i="1"/>
  <c r="P936" i="1"/>
  <c r="P2826" i="1"/>
  <c r="P1262" i="1"/>
  <c r="P1887" i="1"/>
  <c r="P3023" i="1"/>
  <c r="P2963" i="1"/>
  <c r="P3016" i="1"/>
  <c r="P2249" i="1"/>
  <c r="P1843" i="1"/>
  <c r="P3034" i="1"/>
  <c r="P3900" i="1"/>
  <c r="P3170" i="1"/>
  <c r="P2142" i="1"/>
  <c r="P2289" i="1"/>
  <c r="P3459" i="1"/>
  <c r="P3667" i="1"/>
  <c r="P4030" i="1"/>
  <c r="P1852" i="1"/>
  <c r="P2308" i="1"/>
  <c r="P2067" i="1"/>
  <c r="P485" i="1"/>
  <c r="P3388" i="1"/>
  <c r="P3450" i="1"/>
  <c r="P1785" i="1"/>
  <c r="P2803" i="1"/>
  <c r="P24" i="1"/>
  <c r="P1580" i="1"/>
  <c r="P2147" i="1"/>
  <c r="P2222" i="1"/>
  <c r="P1952" i="1"/>
  <c r="P2107" i="1"/>
  <c r="P975" i="1"/>
  <c r="P761" i="1"/>
  <c r="P2103" i="1"/>
  <c r="P2493" i="1"/>
  <c r="P3028" i="1"/>
  <c r="P2922" i="1"/>
  <c r="P726" i="1"/>
  <c r="P1763" i="1"/>
  <c r="P2466" i="1"/>
  <c r="P3733" i="1"/>
  <c r="P307" i="1"/>
  <c r="P1403" i="1"/>
  <c r="P3033" i="1"/>
  <c r="P3429" i="1"/>
  <c r="P3495" i="1"/>
  <c r="P3476" i="1"/>
  <c r="P824" i="1"/>
  <c r="P960" i="1"/>
  <c r="P1336" i="1"/>
  <c r="P1655" i="1"/>
  <c r="P3259" i="1"/>
  <c r="P433" i="1"/>
  <c r="P3484" i="1"/>
  <c r="P3044" i="1"/>
  <c r="P1192" i="1"/>
  <c r="P3718" i="1"/>
  <c r="P1886" i="1"/>
  <c r="P430" i="1"/>
  <c r="P2404" i="1"/>
  <c r="P3151" i="1"/>
  <c r="P3478" i="1"/>
  <c r="P2898" i="1"/>
  <c r="P3027" i="1"/>
  <c r="P1298" i="1"/>
  <c r="P3345" i="1"/>
  <c r="P3434" i="1"/>
  <c r="P3612" i="1"/>
  <c r="P991" i="1"/>
  <c r="P3227" i="1"/>
  <c r="P2516" i="1"/>
  <c r="P2761" i="1"/>
  <c r="P3079" i="1"/>
  <c r="P4019" i="1"/>
  <c r="P3266" i="1"/>
  <c r="P3278" i="1"/>
  <c r="P1669" i="1"/>
  <c r="P1467" i="1"/>
  <c r="P1847" i="1"/>
  <c r="P1862" i="1"/>
  <c r="P2201" i="1"/>
  <c r="P1530" i="1"/>
  <c r="P2500" i="1"/>
  <c r="P2910" i="1"/>
  <c r="P2112" i="1"/>
  <c r="P1610" i="1"/>
  <c r="P862" i="1"/>
  <c r="P2299" i="1"/>
  <c r="P2530" i="1"/>
  <c r="P573" i="1"/>
  <c r="P1050" i="1"/>
  <c r="P2781" i="1"/>
  <c r="P1280" i="1"/>
  <c r="P83" i="1"/>
  <c r="P2280" i="1"/>
  <c r="P3197" i="1"/>
  <c r="P99" i="1"/>
  <c r="P3957" i="1"/>
  <c r="P1828" i="1"/>
  <c r="P2983" i="1"/>
  <c r="P3269" i="1"/>
  <c r="P754" i="1"/>
  <c r="P3479" i="1"/>
  <c r="P597" i="1"/>
  <c r="P1021" i="1"/>
  <c r="P1858" i="1"/>
  <c r="P3811" i="1"/>
  <c r="P3309" i="1"/>
  <c r="P3669" i="1"/>
  <c r="P2454" i="1"/>
  <c r="P2446" i="1"/>
  <c r="P2221" i="1"/>
  <c r="P3674" i="1"/>
  <c r="P2306" i="1"/>
  <c r="P2247" i="1"/>
  <c r="P2108" i="1"/>
  <c r="P3095" i="1"/>
  <c r="P2519" i="1"/>
  <c r="P1638" i="1"/>
  <c r="P1347" i="1"/>
  <c r="P3082" i="1"/>
  <c r="P3214" i="1"/>
  <c r="P747" i="1"/>
  <c r="P502" i="1"/>
  <c r="P1671" i="1"/>
  <c r="P3133" i="1"/>
  <c r="P2292" i="1"/>
  <c r="P3710" i="1"/>
  <c r="P2244" i="1"/>
  <c r="P1396" i="1"/>
  <c r="P843" i="1"/>
  <c r="P2713" i="1"/>
  <c r="P1532" i="1"/>
  <c r="P1701" i="1"/>
  <c r="P1923" i="1"/>
  <c r="P2350" i="1"/>
  <c r="P3009" i="1"/>
  <c r="P247" i="1"/>
  <c r="P378" i="1"/>
  <c r="P1709" i="1"/>
  <c r="P3545" i="1"/>
  <c r="P2525" i="1"/>
  <c r="P1937" i="1"/>
  <c r="P745" i="1"/>
  <c r="P203" i="1"/>
  <c r="P3279" i="1"/>
  <c r="P3364" i="1"/>
  <c r="P3381" i="1"/>
  <c r="P1200" i="1"/>
  <c r="P2113" i="1"/>
  <c r="P1326" i="1"/>
  <c r="P725" i="1"/>
  <c r="P282" i="1"/>
  <c r="P2329" i="1"/>
  <c r="P3276" i="1"/>
  <c r="P2556" i="1"/>
  <c r="P925" i="1"/>
  <c r="P1012" i="1"/>
  <c r="P1737" i="1"/>
  <c r="P2751" i="1"/>
  <c r="P3516" i="1"/>
  <c r="P4055" i="1"/>
  <c r="P3466" i="1"/>
  <c r="P3802" i="1"/>
  <c r="P286" i="1"/>
  <c r="P3568" i="1"/>
  <c r="P407" i="1"/>
  <c r="P276" i="1"/>
  <c r="P1529" i="1"/>
  <c r="P3541" i="1"/>
  <c r="P1766" i="1"/>
  <c r="P2012" i="1"/>
  <c r="P687" i="1"/>
  <c r="P3301" i="1"/>
  <c r="P3487" i="1"/>
  <c r="P1203" i="1"/>
  <c r="P1796" i="1"/>
  <c r="P482" i="1"/>
  <c r="P3762" i="1"/>
  <c r="P3574" i="1"/>
  <c r="P3766" i="1"/>
  <c r="P3101" i="1"/>
  <c r="P3356" i="1"/>
  <c r="P1378" i="1"/>
  <c r="P1257" i="1"/>
  <c r="P2612" i="1"/>
  <c r="P2544" i="1"/>
  <c r="P2214" i="1"/>
  <c r="P2048" i="1"/>
  <c r="P1515" i="1"/>
  <c r="P2417" i="1"/>
  <c r="P3062" i="1"/>
  <c r="P3398" i="1"/>
  <c r="P146" i="1"/>
  <c r="P2188" i="1"/>
  <c r="P3596" i="1"/>
  <c r="P171" i="1"/>
  <c r="P2315" i="1"/>
  <c r="P2628" i="1"/>
  <c r="P3845" i="1"/>
  <c r="P3622" i="1"/>
  <c r="P21" i="1"/>
  <c r="P1951" i="1"/>
  <c r="P3555" i="1"/>
  <c r="P930" i="1"/>
  <c r="P4046" i="1"/>
  <c r="P2407" i="1"/>
  <c r="P3358" i="1"/>
  <c r="P300" i="1"/>
  <c r="P3094" i="1"/>
  <c r="P1929" i="1"/>
  <c r="P1196" i="1"/>
  <c r="P1384" i="1"/>
  <c r="P1558" i="1"/>
  <c r="P399" i="1"/>
  <c r="P452" i="1"/>
  <c r="P1533" i="1"/>
  <c r="P100" i="1"/>
  <c r="P739" i="1"/>
  <c r="P1739" i="1"/>
  <c r="P3098" i="1"/>
  <c r="P50" i="1"/>
  <c r="P3525" i="1"/>
  <c r="P3635" i="1"/>
  <c r="P287" i="1"/>
  <c r="P2189" i="1"/>
  <c r="P1505" i="1"/>
  <c r="P3820" i="1"/>
  <c r="P4062" i="1"/>
  <c r="P253" i="1"/>
  <c r="P27" i="1"/>
  <c r="P3218" i="1"/>
  <c r="P3937" i="1"/>
  <c r="P948" i="1"/>
  <c r="P3303" i="1"/>
  <c r="P3467" i="1"/>
  <c r="P1896" i="1"/>
  <c r="P3926" i="1"/>
  <c r="P3691" i="1"/>
  <c r="P767" i="1"/>
  <c r="P753" i="1"/>
  <c r="P1028" i="1"/>
  <c r="P3836" i="1"/>
  <c r="P504" i="1"/>
  <c r="P3233" i="1"/>
  <c r="P2092" i="1"/>
  <c r="P3254" i="1"/>
  <c r="P272" i="1"/>
  <c r="P2529" i="1"/>
  <c r="P3179" i="1"/>
  <c r="P2717" i="1"/>
  <c r="P3248" i="1"/>
  <c r="P414" i="1"/>
  <c r="P3882" i="1"/>
  <c r="P1692" i="1"/>
  <c r="P2183" i="1"/>
  <c r="P1895" i="1"/>
  <c r="P3653" i="1"/>
  <c r="P2390" i="1"/>
  <c r="P3114" i="1"/>
  <c r="P3463" i="1"/>
  <c r="P2279" i="1"/>
  <c r="P3124" i="1"/>
  <c r="P3692" i="1"/>
  <c r="P1866" i="1"/>
  <c r="P3167" i="1"/>
  <c r="P74" i="1"/>
  <c r="P868" i="1"/>
  <c r="P3111" i="1"/>
  <c r="P1855" i="1"/>
  <c r="P807" i="1"/>
  <c r="P812" i="1"/>
  <c r="P1620" i="1"/>
  <c r="P1514" i="1"/>
  <c r="P345" i="1"/>
  <c r="P952" i="1"/>
  <c r="P2614" i="1"/>
  <c r="P3570" i="1"/>
  <c r="P1202" i="1"/>
  <c r="P386" i="1"/>
  <c r="P3584" i="1"/>
  <c r="P2096" i="1"/>
  <c r="P3410" i="1"/>
  <c r="P1769" i="1"/>
  <c r="P2976" i="1"/>
  <c r="P837" i="1"/>
  <c r="P2250" i="1"/>
  <c r="P3243" i="1"/>
  <c r="P397" i="1"/>
  <c r="P3685" i="1"/>
  <c r="P3514" i="1"/>
  <c r="P1226" i="1"/>
  <c r="P3833" i="1"/>
  <c r="P2610" i="1"/>
  <c r="P3437" i="1"/>
  <c r="P3805" i="1"/>
  <c r="P1800" i="1"/>
  <c r="P769" i="1"/>
  <c r="P4034" i="1"/>
  <c r="P4110" i="1"/>
  <c r="P1783" i="1"/>
  <c r="P3760" i="1"/>
  <c r="P3566" i="1"/>
  <c r="P1823" i="1"/>
  <c r="P3688" i="1"/>
  <c r="P968" i="1"/>
  <c r="P3548" i="1"/>
  <c r="P2175" i="1"/>
  <c r="P338" i="1"/>
  <c r="P854" i="1"/>
  <c r="P1240" i="1"/>
  <c r="P1351" i="1"/>
  <c r="P1749" i="1"/>
  <c r="P3601" i="1"/>
  <c r="P37" i="1"/>
  <c r="P2543" i="1"/>
  <c r="P3228" i="1"/>
  <c r="P4000" i="1"/>
  <c r="P3305" i="1"/>
  <c r="P3443" i="1"/>
  <c r="P3241" i="1"/>
  <c r="P2311" i="1"/>
  <c r="P790" i="1"/>
  <c r="P14" i="1"/>
  <c r="P1354" i="1"/>
  <c r="P90" i="1"/>
  <c r="P106" i="1"/>
  <c r="P935" i="1"/>
  <c r="P950" i="1"/>
  <c r="P1490" i="1"/>
  <c r="P1550" i="1"/>
  <c r="P2364" i="1"/>
  <c r="P2569" i="1"/>
  <c r="P2857" i="1"/>
  <c r="P4041" i="1"/>
  <c r="P3730" i="1"/>
  <c r="P3994" i="1"/>
  <c r="P3648" i="1"/>
  <c r="P2548" i="1"/>
  <c r="P1390" i="1"/>
  <c r="P1786" i="1"/>
  <c r="P1938" i="1"/>
  <c r="P3501" i="1"/>
  <c r="P3168" i="1"/>
  <c r="P3512" i="1"/>
  <c r="P79" i="1"/>
  <c r="P3250" i="1"/>
  <c r="P832" i="1"/>
  <c r="P2847" i="1"/>
  <c r="P2980" i="1"/>
  <c r="P1126" i="1"/>
  <c r="P1154" i="1"/>
  <c r="P841" i="1"/>
  <c r="P1327" i="1"/>
  <c r="P2827" i="1"/>
  <c r="P1162" i="1"/>
  <c r="P2228" i="1"/>
  <c r="P793" i="1"/>
  <c r="P2336" i="1"/>
  <c r="P730" i="1"/>
  <c r="P2964" i="1"/>
  <c r="P3655" i="1"/>
  <c r="P3270" i="1"/>
  <c r="P2670" i="1"/>
  <c r="P2607" i="1"/>
  <c r="P3272" i="1"/>
  <c r="P3314" i="1"/>
  <c r="P3736" i="1"/>
  <c r="P3313" i="1"/>
  <c r="P1034" i="1"/>
  <c r="P2535" i="1"/>
  <c r="P1230" i="1"/>
  <c r="P2322" i="1"/>
  <c r="P3608" i="1"/>
  <c r="P3729" i="1"/>
  <c r="P1697" i="1"/>
  <c r="P2478" i="1"/>
  <c r="P3553" i="1"/>
  <c r="P3128" i="1"/>
  <c r="P1169" i="1"/>
  <c r="P2196" i="1"/>
  <c r="P678" i="1"/>
  <c r="P314" i="1"/>
  <c r="P3073" i="1"/>
  <c r="P2557" i="1"/>
  <c r="P1839" i="1"/>
  <c r="P1971" i="1"/>
  <c r="P3368" i="1"/>
  <c r="P303" i="1"/>
  <c r="P475" i="1"/>
  <c r="P1215" i="1"/>
  <c r="P1186" i="1"/>
  <c r="P1629" i="1"/>
  <c r="P3912" i="1"/>
  <c r="P1401" i="1"/>
  <c r="P3816" i="1"/>
  <c r="P2212" i="1"/>
  <c r="P3319" i="1"/>
  <c r="P3393" i="1"/>
  <c r="P3978" i="1"/>
  <c r="P3679" i="1"/>
  <c r="P2453" i="1"/>
  <c r="P2089" i="1"/>
  <c r="P1405" i="1"/>
  <c r="P3683" i="1"/>
  <c r="P1727" i="1"/>
  <c r="P71" i="1"/>
  <c r="P3684" i="1"/>
  <c r="P2491" i="1"/>
  <c r="P436" i="1"/>
  <c r="P1388" i="1"/>
  <c r="P1681" i="1"/>
  <c r="P1868" i="1"/>
  <c r="P2573" i="1"/>
  <c r="P3002" i="1"/>
  <c r="P3089" i="1"/>
  <c r="P3615" i="1"/>
  <c r="P3901" i="1"/>
  <c r="P4023" i="1"/>
  <c r="P4027" i="1"/>
  <c r="P1277" i="1"/>
  <c r="P3728" i="1"/>
  <c r="P3831" i="1"/>
  <c r="P3696" i="1"/>
  <c r="P310" i="1"/>
  <c r="P2069" i="1"/>
  <c r="P1636" i="1"/>
  <c r="P3436" i="1"/>
  <c r="P1377" i="1"/>
  <c r="P3212" i="1"/>
  <c r="P3158" i="1"/>
  <c r="P2884" i="1"/>
  <c r="P3701" i="1"/>
  <c r="P2101" i="1"/>
  <c r="P2285" i="1"/>
  <c r="P1964" i="1"/>
  <c r="P845" i="1"/>
  <c r="P2772" i="1"/>
  <c r="P3210" i="1"/>
  <c r="P778" i="1"/>
  <c r="P3908" i="1"/>
  <c r="P331" i="1"/>
  <c r="P1267" i="1"/>
  <c r="P2997" i="1"/>
  <c r="P3841" i="1"/>
  <c r="P3169" i="1"/>
  <c r="P842" i="1"/>
  <c r="P1300" i="1"/>
  <c r="P1369" i="1"/>
  <c r="P785" i="1"/>
  <c r="P4024" i="1"/>
  <c r="P2160" i="1"/>
  <c r="P3360" i="1"/>
  <c r="P1370" i="1"/>
  <c r="P1803" i="1"/>
  <c r="P3421" i="1"/>
  <c r="P529" i="1"/>
  <c r="P2824" i="1"/>
  <c r="P2833" i="1"/>
  <c r="P2631" i="1"/>
  <c r="P1789" i="1"/>
  <c r="P2" i="1"/>
  <c r="P1744" i="1"/>
  <c r="P509" i="1"/>
  <c r="P2056" i="1"/>
  <c r="P2547" i="1"/>
  <c r="P1521" i="1"/>
  <c r="P2718" i="1"/>
  <c r="P3442" i="1"/>
  <c r="P1477" i="1"/>
  <c r="P4066" i="1"/>
  <c r="P2014" i="1"/>
  <c r="P114" i="1"/>
  <c r="P1250" i="1"/>
  <c r="P3156" i="1"/>
  <c r="P3838" i="1"/>
  <c r="P3982" i="1"/>
  <c r="P556" i="1"/>
  <c r="P2170" i="1"/>
  <c r="P3678" i="1"/>
  <c r="P2291" i="1"/>
  <c r="P3785" i="1"/>
  <c r="P1251" i="1"/>
  <c r="P3469" i="1"/>
  <c r="P3447" i="1"/>
  <c r="P2323" i="1"/>
  <c r="P1368" i="1"/>
  <c r="P1943" i="1"/>
  <c r="P1619" i="1"/>
  <c r="P2239" i="1"/>
  <c r="P3825" i="1"/>
  <c r="P1654" i="1"/>
  <c r="P577" i="1"/>
  <c r="P2278" i="1"/>
  <c r="P2836" i="1"/>
  <c r="P3077" i="1"/>
  <c r="P2312" i="1"/>
  <c r="P3486" i="1"/>
  <c r="P2606" i="1"/>
  <c r="P3765" i="1"/>
  <c r="P266" i="1"/>
  <c r="P224" i="1"/>
  <c r="P911" i="1"/>
  <c r="P1011" i="1"/>
  <c r="P1177" i="1"/>
  <c r="P1578" i="1"/>
  <c r="P2246" i="1"/>
  <c r="P2957" i="1"/>
  <c r="P3859" i="1"/>
  <c r="P1188" i="1"/>
  <c r="P1779" i="1"/>
  <c r="P3173" i="1"/>
  <c r="P3100" i="1"/>
  <c r="P1037" i="1"/>
  <c r="P1286" i="1"/>
  <c r="P3385" i="1"/>
  <c r="P680" i="1"/>
  <c r="P2296" i="1"/>
  <c r="P277" i="1"/>
  <c r="P2192" i="1"/>
  <c r="P4035" i="1"/>
  <c r="P112" i="1"/>
  <c r="P2176" i="1"/>
  <c r="P2810" i="1"/>
  <c r="P2677" i="1"/>
  <c r="P1577" i="1"/>
  <c r="P3251" i="1"/>
  <c r="P1066" i="1"/>
  <c r="P258" i="1"/>
  <c r="P2485" i="1"/>
  <c r="P856" i="1"/>
  <c r="P1290" i="1"/>
  <c r="P2179" i="1"/>
  <c r="P404" i="1"/>
  <c r="P2199" i="1"/>
  <c r="P1387" i="1"/>
  <c r="P1702" i="1"/>
  <c r="P1538" i="1"/>
  <c r="P1340" i="1"/>
  <c r="P2958" i="1"/>
  <c r="P2786" i="1"/>
  <c r="P3680" i="1"/>
  <c r="P3639" i="1"/>
  <c r="P3544" i="1"/>
  <c r="P1780" i="1"/>
  <c r="P26" i="1"/>
  <c r="P1618" i="1"/>
  <c r="P3322" i="1"/>
  <c r="P1622" i="1"/>
  <c r="P3621" i="1"/>
  <c r="P3507" i="1"/>
  <c r="P487" i="1"/>
  <c r="P3220" i="1"/>
  <c r="P2341" i="1"/>
  <c r="P781" i="1"/>
  <c r="P2784" i="1"/>
  <c r="P3613" i="1"/>
  <c r="P4032" i="1"/>
  <c r="P1605" i="1"/>
  <c r="P1616" i="1"/>
  <c r="P259" i="1"/>
  <c r="P1352" i="1"/>
  <c r="P722" i="1"/>
  <c r="P2095" i="1"/>
  <c r="P3375" i="1"/>
  <c r="P844" i="1"/>
  <c r="P3517" i="1"/>
  <c r="P506" i="1"/>
  <c r="P1563" i="1"/>
  <c r="P1617" i="1"/>
  <c r="P1807" i="1"/>
  <c r="P1506" i="1"/>
  <c r="P2068" i="1"/>
  <c r="P2177" i="1"/>
  <c r="P744" i="1"/>
  <c r="P1832" i="1"/>
  <c r="P2553" i="1"/>
  <c r="P2732" i="1"/>
  <c r="P3263" i="1"/>
  <c r="P1284" i="1"/>
  <c r="P1963" i="1"/>
  <c r="P3026" i="1"/>
  <c r="P1637" i="1"/>
  <c r="P2809" i="1"/>
  <c r="P291" i="1"/>
  <c r="P3087" i="1"/>
  <c r="P1504" i="1"/>
  <c r="P1272" i="1"/>
  <c r="P343" i="1"/>
  <c r="P3372" i="1"/>
  <c r="P3712" i="1"/>
  <c r="P2229" i="1"/>
  <c r="P2166" i="1"/>
  <c r="P3593" i="1"/>
  <c r="P417" i="1"/>
  <c r="P2920" i="1"/>
  <c r="P2198" i="1"/>
  <c r="P366" i="1"/>
  <c r="P2724" i="1"/>
  <c r="P2814" i="1"/>
  <c r="P3451" i="1"/>
  <c r="P559" i="1"/>
  <c r="P519" i="1"/>
  <c r="P675" i="1"/>
  <c r="P741" i="1"/>
  <c r="P3400" i="1"/>
  <c r="P1360" i="1"/>
  <c r="P3646" i="1"/>
  <c r="P2305" i="1"/>
  <c r="P248" i="1"/>
  <c r="P3592" i="1"/>
  <c r="P2115" i="1"/>
  <c r="P2191" i="1"/>
  <c r="P3282" i="1"/>
  <c r="P2182" i="1"/>
  <c r="P1900" i="1"/>
  <c r="P1945" i="1"/>
  <c r="P3656" i="1"/>
  <c r="P2460" i="1"/>
  <c r="P1386" i="1"/>
  <c r="P3629" i="1"/>
  <c r="P191" i="1"/>
  <c r="P932" i="1"/>
  <c r="P2682" i="1"/>
  <c r="P1182" i="1"/>
  <c r="P1809" i="1"/>
  <c r="P3287" i="1"/>
  <c r="P5" i="1"/>
  <c r="P2455" i="1"/>
  <c r="P3618" i="1"/>
  <c r="P946" i="1"/>
  <c r="P2422" i="1"/>
  <c r="P3104" i="1"/>
  <c r="P2240" i="1"/>
  <c r="P3244" i="1"/>
  <c r="P1468" i="1"/>
  <c r="P1029" i="1"/>
  <c r="P73" i="1"/>
  <c r="P2729" i="1"/>
  <c r="P384" i="1"/>
  <c r="P118" i="1"/>
  <c r="P3350" i="1"/>
  <c r="P3392" i="1"/>
  <c r="P2972" i="1"/>
  <c r="P340" i="1"/>
  <c r="P3835" i="1"/>
  <c r="P3780" i="1"/>
  <c r="P2039" i="1"/>
  <c r="P1389" i="1"/>
  <c r="P3113" i="1"/>
  <c r="P3847" i="1"/>
  <c r="P1934" i="1"/>
  <c r="P3812" i="1"/>
  <c r="P3267" i="1"/>
  <c r="P3829" i="1"/>
  <c r="P1892" i="1"/>
  <c r="P822" i="1"/>
  <c r="P3416" i="1"/>
  <c r="P1857" i="1"/>
  <c r="P1914" i="1"/>
  <c r="P2674" i="1"/>
  <c r="P1861" i="1"/>
  <c r="P2086" i="1"/>
  <c r="P3052" i="1"/>
  <c r="P3505" i="1"/>
  <c r="P3256" i="1"/>
  <c r="P1670" i="1"/>
  <c r="P1609" i="1"/>
  <c r="P3209" i="1"/>
  <c r="P1974" i="1"/>
  <c r="P1303" i="1"/>
  <c r="P2977" i="1"/>
  <c r="P327" i="1"/>
  <c r="P3424" i="1"/>
  <c r="P534" i="1"/>
  <c r="P2709" i="1"/>
  <c r="P434" i="1"/>
  <c r="P3967" i="1"/>
  <c r="P1784" i="1"/>
  <c r="P86" i="1"/>
  <c r="P392" i="1"/>
  <c r="P1358" i="1"/>
  <c r="P3189" i="1"/>
  <c r="P1107" i="1"/>
  <c r="P1217" i="1"/>
  <c r="P1870" i="1"/>
  <c r="P2652" i="1"/>
  <c r="P491" i="1"/>
  <c r="P3352" i="1"/>
  <c r="P87" i="1"/>
  <c r="P3376" i="1"/>
  <c r="P525" i="1"/>
  <c r="P1027" i="1"/>
  <c r="P1805" i="1"/>
  <c r="P351" i="1"/>
  <c r="P2298" i="1"/>
  <c r="P3699" i="1"/>
  <c r="P4090" i="1"/>
  <c r="P3420" i="1"/>
  <c r="P1399" i="1"/>
  <c r="P1767" i="1"/>
  <c r="P3334" i="1"/>
  <c r="P3824" i="1"/>
  <c r="P3521" i="1"/>
  <c r="P3731" i="1"/>
  <c r="P728" i="1"/>
  <c r="P252" i="1"/>
  <c r="P2571" i="1"/>
  <c r="P692" i="1"/>
  <c r="P3594" i="1"/>
  <c r="P2692" i="1"/>
  <c r="P3258" i="1"/>
  <c r="P341" i="1"/>
  <c r="P3725" i="1"/>
  <c r="P2083" i="1"/>
  <c r="P3468" i="1"/>
  <c r="P2936" i="1"/>
  <c r="P244" i="1"/>
  <c r="P3004" i="1"/>
  <c r="P2216" i="1"/>
  <c r="P2793" i="1"/>
  <c r="P3573" i="1"/>
  <c r="P3771" i="1"/>
  <c r="P301" i="1"/>
  <c r="P1281" i="1"/>
  <c r="P1383" i="1"/>
  <c r="P2657" i="1"/>
  <c r="P3681" i="1"/>
  <c r="P2019" i="1"/>
  <c r="P501" i="1"/>
  <c r="P646" i="1"/>
  <c r="P2028" i="1"/>
  <c r="P3289" i="1"/>
  <c r="P1833" i="1"/>
  <c r="P3657" i="1"/>
  <c r="P95" i="1"/>
  <c r="P891" i="1"/>
  <c r="P809" i="1"/>
  <c r="P1808" i="1"/>
  <c r="P1381" i="1"/>
  <c r="P2533" i="1"/>
  <c r="P3051" i="1"/>
  <c r="P1960" i="1"/>
  <c r="P3694" i="1"/>
  <c r="P1660" i="1"/>
  <c r="P2339" i="1"/>
  <c r="P1098" i="1"/>
  <c r="P3497" i="1"/>
  <c r="P3767" i="1"/>
  <c r="P2443" i="1"/>
  <c r="P3770" i="1"/>
  <c r="P1400" i="1"/>
  <c r="P1575" i="1"/>
  <c r="P528" i="1"/>
  <c r="P2973" i="1"/>
  <c r="P1683" i="1"/>
  <c r="P805" i="1"/>
  <c r="P1243" i="1"/>
  <c r="P2622" i="1"/>
  <c r="P1018" i="1"/>
  <c r="P3262" i="1"/>
  <c r="P1628" i="1"/>
  <c r="P1013" i="1"/>
  <c r="P1440" i="1"/>
  <c r="P2777" i="1"/>
  <c r="P2928" i="1"/>
  <c r="P3751" i="1"/>
  <c r="P3832" i="1"/>
  <c r="P2301" i="1"/>
  <c r="P1826" i="1"/>
  <c r="P3310" i="1"/>
  <c r="P2165" i="1"/>
  <c r="P2241" i="1"/>
  <c r="P2447" i="1"/>
  <c r="P405" i="1"/>
  <c r="P4040" i="1"/>
  <c r="P3515" i="1"/>
  <c r="P3784" i="1"/>
  <c r="P1842" i="1"/>
  <c r="P279" i="1"/>
  <c r="P3851" i="1"/>
  <c r="P1248" i="1"/>
  <c r="P2334" i="1"/>
  <c r="P3660" i="1"/>
  <c r="P2560" i="1"/>
  <c r="P2195" i="1"/>
  <c r="P2448" i="1"/>
  <c r="P3527" i="1"/>
  <c r="P979" i="1"/>
  <c r="P1831" i="1"/>
  <c r="P1631" i="1"/>
  <c r="P3759" i="1"/>
  <c r="P1513" i="1"/>
  <c r="P1685" i="1"/>
  <c r="P3280" i="1"/>
  <c r="P1846" i="1"/>
  <c r="P1959" i="1"/>
  <c r="P719" i="1"/>
  <c r="P1198" i="1"/>
  <c r="P32" i="1"/>
  <c r="P207" i="1"/>
  <c r="P3384" i="1"/>
  <c r="P633" i="1"/>
  <c r="P1275" i="1"/>
  <c r="P2411" i="1"/>
  <c r="P1469" i="1"/>
  <c r="P3042" i="1"/>
  <c r="P3354" i="1"/>
  <c r="P2181" i="1"/>
  <c r="P49" i="1"/>
  <c r="P1270" i="1"/>
  <c r="P2174" i="1"/>
  <c r="P3449" i="1"/>
  <c r="P198" i="1"/>
  <c r="P3595" i="1"/>
  <c r="P3232" i="1"/>
  <c r="P2730" i="1"/>
  <c r="P752" i="1"/>
  <c r="P2668" i="1"/>
  <c r="P3181" i="1"/>
  <c r="P1930" i="1"/>
  <c r="P2517" i="1"/>
  <c r="P1264" i="1"/>
  <c r="P3599" i="1"/>
  <c r="P1372" i="1"/>
  <c r="P2318" i="1"/>
  <c r="P2914" i="1"/>
  <c r="P1509" i="1"/>
  <c r="P245" i="1"/>
  <c r="P3344" i="1"/>
  <c r="P93" i="1"/>
  <c r="P3491" i="1"/>
  <c r="P3086" i="1"/>
  <c r="P1782" i="1"/>
  <c r="P3320" i="1"/>
  <c r="P3815" i="1"/>
  <c r="P269" i="1"/>
  <c r="P415" i="1"/>
  <c r="P2648" i="1"/>
  <c r="P110" i="1"/>
  <c r="P2004" i="1"/>
  <c r="P3535" i="1"/>
  <c r="P2970" i="1"/>
  <c r="P2099" i="1"/>
  <c r="P3598" i="1"/>
  <c r="P3493" i="1"/>
  <c r="P2120" i="1"/>
  <c r="P1031" i="1"/>
  <c r="P3174" i="1"/>
  <c r="P358" i="1"/>
  <c r="P3940" i="1"/>
  <c r="P1197" i="1"/>
  <c r="P1849" i="1"/>
  <c r="P3823" i="1"/>
  <c r="P3337" i="1"/>
  <c r="P811" i="1"/>
  <c r="P3107" i="1"/>
  <c r="P3513" i="1"/>
  <c r="P1195" i="1"/>
  <c r="P4098" i="1"/>
  <c r="P2604" i="1"/>
  <c r="P3315" i="1"/>
  <c r="P1689" i="1"/>
  <c r="P22" i="1"/>
  <c r="P3162" i="1"/>
  <c r="P1663" i="1"/>
  <c r="P2633" i="1"/>
  <c r="P236" i="1"/>
  <c r="P315" i="1"/>
  <c r="P2969" i="1"/>
  <c r="P3001" i="1"/>
  <c r="P1936" i="1"/>
  <c r="P1106" i="1"/>
  <c r="P716" i="1"/>
  <c r="P13" i="1"/>
  <c r="P3333" i="1"/>
  <c r="P2654" i="1"/>
  <c r="P3021" i="1"/>
  <c r="P1435" i="1"/>
  <c r="P2499" i="1"/>
  <c r="P789" i="1"/>
  <c r="P137" i="1"/>
  <c r="P1432" i="1"/>
  <c r="P1752" i="1"/>
  <c r="P997" i="1"/>
  <c r="P2908" i="1"/>
  <c r="P3626" i="1"/>
  <c r="P1972" i="1"/>
  <c r="P3164" i="1"/>
  <c r="P3709" i="1"/>
  <c r="P2051" i="1"/>
  <c r="P3339" i="1"/>
  <c r="P804" i="1"/>
  <c r="P1762" i="1"/>
  <c r="P3247" i="1"/>
  <c r="P140" i="1"/>
  <c r="P2942" i="1"/>
  <c r="P1288" i="1"/>
  <c r="P2444" i="1"/>
  <c r="P1224" i="1"/>
  <c r="P3671" i="1"/>
  <c r="P3846" i="1"/>
  <c r="P3412" i="1"/>
  <c r="P3925" i="1"/>
  <c r="P3862" i="1"/>
  <c r="P2230" i="1"/>
  <c r="P2891" i="1"/>
  <c r="P3529" i="1"/>
  <c r="P2378" i="1"/>
  <c r="P398" i="1"/>
  <c r="P2200" i="1"/>
  <c r="P3604" i="1"/>
  <c r="P1367" i="1"/>
  <c r="P391" i="1"/>
  <c r="P3426" i="1"/>
  <c r="P370" i="1"/>
  <c r="P274" i="1"/>
  <c r="P1100" i="1"/>
  <c r="P2609" i="1"/>
  <c r="P987" i="1"/>
  <c r="P2226" i="1"/>
  <c r="P3591" i="1"/>
  <c r="P1534" i="1"/>
  <c r="P2531" i="1"/>
  <c r="P1678" i="1"/>
  <c r="P2282" i="1"/>
  <c r="P1349" i="1"/>
  <c r="P2949" i="1"/>
  <c r="P2310" i="1"/>
  <c r="P746" i="1"/>
  <c r="P1253" i="1"/>
  <c r="P4001" i="1"/>
  <c r="P915" i="1"/>
  <c r="P3160" i="1"/>
  <c r="P1167" i="1"/>
  <c r="P3047" i="1"/>
  <c r="P1276" i="1"/>
  <c r="P3253" i="1"/>
  <c r="P3488" i="1"/>
  <c r="P3913" i="1"/>
  <c r="P193" i="1"/>
  <c r="P2872" i="1"/>
  <c r="P2924" i="1"/>
  <c r="P260" i="1"/>
  <c r="P885" i="1"/>
  <c r="P1989" i="1"/>
  <c r="P3363" i="1"/>
  <c r="P2835" i="1"/>
  <c r="P2600" i="1"/>
  <c r="P3707" i="1"/>
  <c r="P1802" i="1"/>
  <c r="P35" i="1"/>
  <c r="P1778" i="1"/>
  <c r="P2613" i="1"/>
  <c r="P1829" i="1"/>
  <c r="P2655" i="1"/>
  <c r="P283" i="1"/>
  <c r="P1371" i="1"/>
  <c r="P3690" i="1"/>
  <c r="P361" i="1"/>
  <c r="P2408" i="1"/>
  <c r="P2534" i="1"/>
  <c r="P3046" i="1"/>
  <c r="P723" i="1"/>
  <c r="P3439" i="1"/>
  <c r="P1632" i="1"/>
  <c r="P3985" i="1"/>
  <c r="P696" i="1"/>
  <c r="P3295" i="1"/>
  <c r="P1576" i="1"/>
  <c r="P2009" i="1"/>
  <c r="P1818" i="1"/>
  <c r="P3628" i="1"/>
  <c r="P3030" i="1"/>
  <c r="P2712" i="1"/>
  <c r="P2684" i="1"/>
  <c r="P1536" i="1"/>
  <c r="P662" i="1"/>
  <c r="P672" i="1"/>
  <c r="P797" i="1"/>
  <c r="P3014" i="1"/>
  <c r="P3383" i="1"/>
  <c r="P302" i="1"/>
  <c r="P254" i="1"/>
  <c r="P1249" i="1"/>
  <c r="P3213" i="1"/>
  <c r="P3237" i="1"/>
  <c r="P1646" i="1"/>
  <c r="P2934" i="1"/>
  <c r="P2663" i="1"/>
  <c r="P77" i="1"/>
  <c r="P359" i="1"/>
  <c r="P408" i="1"/>
  <c r="P2066" i="1"/>
  <c r="P3722" i="1"/>
  <c r="P1686" i="1"/>
  <c r="P1634" i="1"/>
  <c r="P2984" i="1"/>
  <c r="P350" i="1"/>
  <c r="P4054" i="1"/>
  <c r="P66" i="1"/>
  <c r="P813" i="1"/>
  <c r="P369" i="1"/>
  <c r="P531" i="1"/>
  <c r="P1621" i="1"/>
  <c r="P623" i="1"/>
  <c r="P2164" i="1"/>
  <c r="P483" i="1"/>
  <c r="P202" i="1"/>
  <c r="P2799" i="1"/>
  <c r="P1944" i="1"/>
  <c r="P3070" i="1"/>
  <c r="P281" i="1"/>
  <c r="P3017" i="1"/>
  <c r="P1608" i="1"/>
  <c r="P1893" i="1"/>
  <c r="P3572" i="1"/>
  <c r="P1856" i="1"/>
  <c r="P2093" i="1"/>
  <c r="P1398" i="1"/>
  <c r="P2044" i="1"/>
  <c r="P3625" i="1"/>
  <c r="P3673" i="1"/>
  <c r="P1535" i="1"/>
  <c r="P1776" i="1"/>
  <c r="P795" i="1"/>
  <c r="P2933" i="1"/>
  <c r="P4058" i="1"/>
  <c r="P2546" i="1"/>
  <c r="P3093" i="1"/>
  <c r="P1652" i="1"/>
  <c r="P116" i="1"/>
  <c r="P3037" i="1"/>
  <c r="P2016" i="1"/>
  <c r="P3879" i="1"/>
  <c r="P1985" i="1"/>
  <c r="P1020" i="1"/>
  <c r="P733" i="1"/>
  <c r="P3242" i="1"/>
  <c r="P3474" i="1"/>
  <c r="P2178" i="1"/>
  <c r="P2968" i="1"/>
  <c r="P481" i="1"/>
  <c r="P390" i="1"/>
  <c r="P3008" i="1"/>
  <c r="P1417" i="1"/>
  <c r="P2635" i="1"/>
  <c r="P956" i="1"/>
  <c r="P2698" i="1"/>
  <c r="P1193" i="1"/>
  <c r="P1676" i="1"/>
  <c r="P2087" i="1"/>
  <c r="P3036" i="1"/>
  <c r="P256" i="1"/>
  <c r="P3856" i="1"/>
  <c r="P819" i="1"/>
  <c r="P3306" i="1"/>
  <c r="P995" i="1"/>
  <c r="P1341" i="1"/>
  <c r="P1747" i="1"/>
  <c r="P2794" i="1"/>
  <c r="P3441" i="1"/>
  <c r="P375" i="1"/>
  <c r="P2110" i="1"/>
  <c r="P1745" i="1"/>
  <c r="P311" i="1"/>
  <c r="P629" i="1"/>
  <c r="P2451" i="1"/>
  <c r="P2313" i="1"/>
  <c r="P2046" i="1"/>
  <c r="P2999" i="1"/>
  <c r="P2173" i="1"/>
  <c r="P2876" i="1"/>
  <c r="P115" i="1"/>
  <c r="P1479" i="1"/>
  <c r="P2463" i="1"/>
  <c r="P2937" i="1"/>
  <c r="P348" i="1"/>
  <c r="P394" i="1"/>
  <c r="P1307" i="1"/>
  <c r="P2261" i="1"/>
  <c r="P3465" i="1"/>
  <c r="P2805" i="1"/>
  <c r="P3778" i="1"/>
  <c r="P697" i="1"/>
  <c r="P1864" i="1"/>
  <c r="P2671" i="1"/>
  <c r="P289" i="1"/>
  <c r="P1982" i="1"/>
  <c r="P68" i="1"/>
  <c r="P4096" i="1"/>
  <c r="P2647" i="1"/>
  <c r="P3177" i="1"/>
  <c r="P166" i="1"/>
  <c r="P416" i="1"/>
  <c r="P2121" i="1"/>
  <c r="P2168" i="1"/>
  <c r="P3348" i="1"/>
  <c r="P2005" i="1"/>
  <c r="P212" i="1"/>
  <c r="P2050" i="1"/>
  <c r="P3935" i="1"/>
  <c r="P121" i="1"/>
  <c r="P1218" i="1"/>
  <c r="P1299" i="1"/>
  <c r="P1259" i="1"/>
  <c r="P3041" i="1"/>
  <c r="P3075" i="1"/>
  <c r="P1482" i="1"/>
  <c r="P2669" i="1"/>
  <c r="P271" i="1"/>
  <c r="P409" i="1"/>
  <c r="P2719" i="1"/>
  <c r="P3663" i="1"/>
  <c r="P1845" i="1"/>
  <c r="P792" i="1"/>
  <c r="P2813" i="1"/>
  <c r="P3930" i="1"/>
  <c r="P304" i="1"/>
  <c r="P1746" i="1"/>
  <c r="P205" i="1"/>
  <c r="P20" i="1"/>
  <c r="P976" i="1"/>
  <c r="P2959" i="1"/>
  <c r="P7" i="1"/>
  <c r="P523" i="1"/>
  <c r="P3353" i="1"/>
  <c r="P2780" i="1"/>
  <c r="P2667" i="1"/>
  <c r="P3132" i="1"/>
  <c r="P3386" i="1"/>
  <c r="P3788" i="1"/>
  <c r="P3264" i="1"/>
  <c r="P681" i="1"/>
  <c r="P3318" i="1"/>
  <c r="P2117" i="1"/>
  <c r="P1935" i="1"/>
  <c r="P2259" i="1"/>
  <c r="P1819" i="1"/>
  <c r="P1804" i="1"/>
  <c r="P2993" i="1"/>
  <c r="P1256" i="1"/>
  <c r="P134" i="1"/>
  <c r="P3031" i="1"/>
  <c r="P2721" i="1"/>
  <c r="P1641" i="1"/>
  <c r="P1751" i="1"/>
  <c r="P3783" i="1"/>
  <c r="P3775" i="1"/>
  <c r="P278" i="1"/>
  <c r="P3433" i="1"/>
  <c r="P2659" i="1"/>
  <c r="P2716" i="1"/>
  <c r="P2725" i="1"/>
  <c r="P2971" i="1"/>
  <c r="P319" i="1"/>
  <c r="P2542" i="1"/>
  <c r="P1541" i="1"/>
  <c r="P267" i="1"/>
  <c r="P655" i="1"/>
  <c r="P1525" i="1"/>
  <c r="P1015" i="1"/>
  <c r="P1285" i="1"/>
  <c r="P3522" i="1"/>
  <c r="P751" i="1"/>
  <c r="P2597" i="1"/>
  <c r="P2031" i="1"/>
  <c r="P836" i="1"/>
  <c r="P3359" i="1"/>
  <c r="P3371" i="1"/>
  <c r="P3038" i="1"/>
  <c r="P1539" i="1"/>
  <c r="P3043" i="1"/>
  <c r="P2882" i="1"/>
  <c r="P3511" i="1"/>
  <c r="P64" i="1"/>
  <c r="P1473" i="1"/>
  <c r="P2991" i="1"/>
  <c r="P1510" i="1"/>
  <c r="P2734" i="1"/>
  <c r="P2262" i="1"/>
  <c r="P1321" i="1"/>
  <c r="P333" i="1"/>
  <c r="P3235" i="1"/>
  <c r="P2368" i="1"/>
  <c r="P1643" i="1"/>
  <c r="P3651" i="1"/>
  <c r="P263" i="1"/>
  <c r="P1503" i="1"/>
  <c r="P280" i="1"/>
  <c r="P339" i="1"/>
  <c r="P2474" i="1"/>
  <c r="P3567" i="1"/>
  <c r="P834" i="1"/>
  <c r="P1258" i="1"/>
  <c r="P3260" i="1"/>
  <c r="P2830" i="1"/>
  <c r="P47" i="1"/>
  <c r="P2254" i="1"/>
  <c r="P3159" i="1"/>
  <c r="P1775" i="1"/>
  <c r="P2105" i="1"/>
  <c r="P1528" i="1"/>
  <c r="P1848" i="1"/>
  <c r="P3528" i="1"/>
  <c r="P1271" i="1"/>
  <c r="P685" i="1"/>
  <c r="P3577" i="1"/>
  <c r="P2495" i="1"/>
  <c r="P2057" i="1"/>
  <c r="P3682" i="1"/>
  <c r="P817" i="1"/>
  <c r="P3750" i="1"/>
  <c r="P3064" i="1"/>
  <c r="P732" i="1"/>
  <c r="P3404" i="1"/>
  <c r="P347" i="1"/>
  <c r="P954" i="1"/>
  <c r="P713" i="1"/>
  <c r="P103" i="1"/>
  <c r="P181" i="1"/>
  <c r="P220" i="1"/>
  <c r="P296" i="1"/>
  <c r="P602" i="1"/>
  <c r="P665" i="1"/>
  <c r="P921" i="1"/>
  <c r="P1147" i="1"/>
  <c r="P1344" i="1"/>
  <c r="P1415" i="1"/>
  <c r="P1423" i="1"/>
  <c r="P1425" i="1"/>
  <c r="P1493" i="1"/>
  <c r="P1559" i="1"/>
  <c r="P1567" i="1"/>
  <c r="P2539" i="1"/>
  <c r="P2567" i="1"/>
  <c r="P2946" i="1"/>
  <c r="P3634" i="1"/>
  <c r="P3732" i="1"/>
  <c r="P3772" i="1"/>
  <c r="P3776" i="1"/>
  <c r="P3782" i="1"/>
  <c r="P3863" i="1"/>
  <c r="P3993" i="1"/>
  <c r="P4036" i="1"/>
  <c r="P538" i="1"/>
  <c r="P297" i="1"/>
  <c r="P3389" i="1"/>
  <c r="P3186" i="1"/>
  <c r="P1114" i="1"/>
  <c r="P2527" i="1"/>
  <c r="P2293" i="1"/>
  <c r="P1333" i="1"/>
  <c r="P3171" i="1"/>
  <c r="P3787" i="1"/>
  <c r="P3801" i="1"/>
  <c r="P4005" i="1"/>
  <c r="P3741" i="1"/>
  <c r="P1653" i="1"/>
  <c r="P2152" i="1"/>
  <c r="P2082" i="1"/>
  <c r="P1992" i="1"/>
  <c r="P285" i="1"/>
  <c r="P1954" i="1"/>
  <c r="P1315" i="1"/>
  <c r="P113" i="1"/>
  <c r="P28" i="1"/>
  <c r="P515" i="1"/>
  <c r="P786" i="1"/>
  <c r="P2790" i="1"/>
  <c r="P1328" i="1"/>
  <c r="P1221" i="1"/>
  <c r="P25" i="1"/>
  <c r="P3020" i="1"/>
  <c r="P1474" i="1"/>
  <c r="P3423" i="1"/>
  <c r="P379" i="1"/>
  <c r="P2124" i="1"/>
  <c r="P3153" i="1"/>
  <c r="P355" i="1"/>
  <c r="P1765" i="1"/>
  <c r="P2523" i="1"/>
  <c r="P2820" i="1"/>
  <c r="P1926" i="1"/>
  <c r="P1293" i="1"/>
  <c r="P2989" i="1"/>
  <c r="P3546" i="1"/>
  <c r="P393" i="1"/>
  <c r="P383" i="1"/>
  <c r="P1756" i="1"/>
  <c r="P2829" i="1"/>
  <c r="P89" i="1"/>
  <c r="P810" i="1"/>
  <c r="P1283" i="1"/>
  <c r="P1429" i="1"/>
  <c r="P332" i="1"/>
  <c r="P1806" i="1"/>
  <c r="P1781" i="1"/>
  <c r="P2342" i="1"/>
  <c r="P3379" i="1"/>
  <c r="P3508" i="1"/>
  <c r="P3721" i="1"/>
  <c r="P2870" i="1"/>
  <c r="P261" i="1"/>
  <c r="P738" i="1"/>
  <c r="P396" i="1"/>
  <c r="P3281" i="1"/>
  <c r="P43" i="1"/>
  <c r="P326" i="1"/>
  <c r="P1216" i="1"/>
  <c r="P3716" i="1"/>
  <c r="P3975" i="1"/>
  <c r="P615" i="1"/>
  <c r="P1022" i="1"/>
  <c r="P306" i="1"/>
  <c r="P3274" i="1"/>
  <c r="P2111" i="1"/>
  <c r="P3216" i="1"/>
  <c r="P323" i="1"/>
  <c r="P128" i="1"/>
  <c r="P1903" i="1"/>
  <c r="P3231" i="1"/>
  <c r="P3715" i="1"/>
  <c r="P3768" i="1"/>
  <c r="P4108" i="1"/>
  <c r="P3556" i="1"/>
  <c r="P2186" i="1"/>
  <c r="P1373" i="1"/>
  <c r="P2616" i="1"/>
  <c r="P2288" i="1"/>
  <c r="P3819" i="1"/>
  <c r="P2255" i="1"/>
  <c r="P3827" i="1"/>
  <c r="P654" i="1"/>
  <c r="P2272" i="1"/>
  <c r="P1624" i="1"/>
  <c r="P2328" i="1"/>
  <c r="P2715" i="1"/>
  <c r="P3640" i="1"/>
  <c r="P318" i="1"/>
  <c r="P2286" i="1"/>
  <c r="P1568" i="1"/>
  <c r="P249" i="1"/>
  <c r="P3007" i="1"/>
  <c r="P1910" i="1"/>
  <c r="P170" i="1"/>
  <c r="P1156" i="1"/>
  <c r="P2879" i="1"/>
  <c r="P1033" i="1"/>
  <c r="P3349" i="1"/>
  <c r="P977" i="1"/>
  <c r="P1761" i="1"/>
  <c r="P2461" i="1"/>
  <c r="P2021" i="1"/>
  <c r="P2965" i="1"/>
  <c r="P243" i="1"/>
  <c r="P3204" i="1"/>
  <c r="P1426" i="1"/>
  <c r="P1792" i="1"/>
  <c r="P3342" i="1"/>
  <c r="P2307" i="1"/>
  <c r="P869" i="1"/>
  <c r="P337" i="1"/>
  <c r="P660" i="1"/>
  <c r="P273" i="1"/>
  <c r="P2300" i="1"/>
  <c r="P3351" i="1"/>
  <c r="P2987" i="1"/>
  <c r="P838" i="1"/>
  <c r="P15" i="1"/>
  <c r="P363" i="1"/>
  <c r="P1794" i="1"/>
  <c r="P2540" i="1"/>
  <c r="P421" i="1"/>
  <c r="P2981" i="1"/>
  <c r="P3408" i="1"/>
  <c r="P942" i="1"/>
  <c r="P3149" i="1"/>
  <c r="P1511" i="1"/>
  <c r="P321" i="1"/>
  <c r="P2094" i="1"/>
  <c r="P3558" i="1"/>
  <c r="P1134" i="1"/>
  <c r="P469" i="1"/>
  <c r="P3659" i="1"/>
  <c r="P988" i="1"/>
  <c r="P3714" i="1"/>
  <c r="P524" i="1"/>
  <c r="P3756" i="1"/>
  <c r="P1222" i="1"/>
  <c r="P109" i="1"/>
  <c r="P628" i="1"/>
  <c r="P1522" i="1"/>
  <c r="P387" i="1"/>
  <c r="P3382" i="1"/>
  <c r="P1627" i="1"/>
  <c r="P2929" i="1"/>
  <c r="P2387" i="1"/>
  <c r="P798" i="1"/>
  <c r="P1191" i="1"/>
  <c r="P2658" i="1"/>
  <c r="P2828" i="1"/>
  <c r="P1076" i="1"/>
  <c r="P2979" i="1"/>
  <c r="P961" i="1"/>
  <c r="P465" i="1"/>
  <c r="P2097" i="1"/>
  <c r="P1649" i="1"/>
  <c r="P828" i="1"/>
  <c r="P1087" i="1"/>
  <c r="P3346" i="1"/>
  <c r="P3494" i="1"/>
  <c r="P3723" i="1"/>
  <c r="P325" i="1"/>
  <c r="P2061" i="1"/>
  <c r="P1699" i="1"/>
  <c r="P3786" i="1"/>
  <c r="P3658" i="1"/>
  <c r="P2986" i="1"/>
  <c r="P2088" i="1"/>
  <c r="P1941" i="1"/>
  <c r="P3414" i="1"/>
  <c r="P290" i="1"/>
  <c r="P382" i="1"/>
  <c r="P2602" i="1"/>
  <c r="P1433" i="1"/>
  <c r="P2337" i="1"/>
  <c r="P1716" i="1"/>
  <c r="P2302" i="1"/>
  <c r="P717" i="1"/>
  <c r="P2284" i="1"/>
  <c r="P3245" i="1"/>
  <c r="P221" i="1"/>
  <c r="P3271" i="1"/>
  <c r="P1225" i="1"/>
  <c r="P69" i="1"/>
  <c r="P2078" i="1"/>
  <c r="P1330" i="1"/>
  <c r="P2699" i="1"/>
  <c r="P3336" i="1"/>
  <c r="P631" i="1"/>
  <c r="P3010" i="1"/>
  <c r="P994" i="1"/>
  <c r="P381" i="1"/>
  <c r="P2122" i="1"/>
  <c r="P1633" i="1"/>
  <c r="P45" i="1"/>
  <c r="P1912" i="1"/>
  <c r="P44" i="1"/>
  <c r="P2678" i="1"/>
  <c r="P1965" i="1"/>
  <c r="P3066" i="1"/>
  <c r="P3405" i="1"/>
  <c r="P206" i="1"/>
  <c r="P808" i="1"/>
  <c r="P709" i="1"/>
  <c r="P349" i="1"/>
  <c r="P242" i="1"/>
  <c r="P535" i="1"/>
  <c r="P104" i="1"/>
  <c r="P3402" i="1"/>
  <c r="P1252" i="1"/>
  <c r="P53" i="1"/>
  <c r="P1706" i="1"/>
  <c r="P2033" i="1"/>
  <c r="P2032" i="1"/>
  <c r="P1659" i="1"/>
  <c r="P1187" i="1"/>
  <c r="P3000" i="1"/>
  <c r="P158" i="1"/>
  <c r="P2875" i="1"/>
  <c r="P3549" i="1"/>
  <c r="P3252" i="1"/>
  <c r="P1844" i="1"/>
  <c r="P695" i="1"/>
  <c r="P705" i="1"/>
  <c r="P3343" i="1"/>
  <c r="P346" i="1"/>
  <c r="P222" i="1"/>
  <c r="P3839" i="1"/>
  <c r="P3025" i="1"/>
  <c r="P706" i="1"/>
  <c r="P2618" i="1"/>
  <c r="P701" i="1"/>
  <c r="P3753" i="1"/>
  <c r="P1810" i="1"/>
  <c r="P2065" i="1"/>
  <c r="P262" i="1"/>
  <c r="P1199" i="1"/>
  <c r="P288" i="1"/>
  <c r="P3697" i="1"/>
  <c r="P600" i="1"/>
  <c r="P2811" i="1"/>
  <c r="P1096" i="1"/>
  <c r="P1730" i="1"/>
  <c r="P94" i="1"/>
  <c r="P3571" i="1"/>
  <c r="P658" i="1"/>
  <c r="P91" i="1"/>
  <c r="P2340" i="1"/>
  <c r="P1209" i="1"/>
  <c r="P2974" i="1"/>
  <c r="P704" i="1"/>
  <c r="P228" i="1"/>
  <c r="P3506" i="1"/>
  <c r="P3532" i="1"/>
  <c r="P3483" i="1"/>
  <c r="P3299" i="1"/>
  <c r="P3288" i="1"/>
  <c r="P3115" i="1"/>
  <c r="P3490" i="1"/>
  <c r="P356" i="1"/>
  <c r="P413" i="1"/>
  <c r="P2841" i="1"/>
  <c r="P649" i="1"/>
  <c r="P2720" i="1"/>
  <c r="P2462" i="1"/>
  <c r="P2791" i="1"/>
  <c r="P2679" i="1"/>
  <c r="P4085" i="1"/>
  <c r="P532" i="1"/>
  <c r="P3614" i="1"/>
  <c r="P42" i="1"/>
  <c r="P2940" i="1"/>
  <c r="P3362" i="1"/>
  <c r="P827" i="1"/>
  <c r="P1967" i="1"/>
  <c r="P749" i="1"/>
  <c r="P1953" i="1"/>
  <c r="P3637" i="1"/>
  <c r="P1295" i="1"/>
  <c r="P3215" i="1"/>
  <c r="P1309" i="1"/>
  <c r="P1282" i="1"/>
  <c r="P3895" i="1"/>
  <c r="P2003" i="1"/>
  <c r="P2676" i="1"/>
  <c r="P3045" i="1"/>
  <c r="P57" i="1"/>
  <c r="P533" i="1"/>
  <c r="P2480" i="1"/>
  <c r="P1312" i="1"/>
  <c r="P4059" i="1"/>
  <c r="P3283" i="1"/>
  <c r="P352" i="1"/>
  <c r="P1911" i="1"/>
  <c r="P3091" i="1"/>
  <c r="P1189" i="1"/>
  <c r="P2445" i="1"/>
  <c r="P1520" i="1"/>
  <c r="P3239" i="1"/>
  <c r="P1836" i="1"/>
  <c r="P3003" i="1"/>
  <c r="P2476" i="1"/>
  <c r="P1587" i="1"/>
  <c r="P3176" i="1"/>
  <c r="P1977" i="1"/>
  <c r="P67" i="1"/>
  <c r="P1554" i="1"/>
  <c r="P2704" i="1"/>
  <c r="P1664" i="1"/>
  <c r="P791" i="1"/>
  <c r="P3717" i="1"/>
  <c r="P406" i="1"/>
  <c r="P679" i="1"/>
  <c r="P2661" i="1"/>
  <c r="P46" i="1"/>
  <c r="P510" i="1"/>
  <c r="P3387" i="1"/>
  <c r="P1524" i="1"/>
  <c r="P1797" i="1"/>
  <c r="P1854" i="1"/>
  <c r="P3435" i="1"/>
  <c r="P760" i="1"/>
  <c r="P1850" i="1"/>
  <c r="P3284" i="1"/>
  <c r="P644" i="1"/>
  <c r="P1004" i="1"/>
  <c r="P322" i="1"/>
  <c r="P553" i="1"/>
  <c r="P2532" i="1"/>
  <c r="P2237" i="1"/>
  <c r="P1301" i="1"/>
  <c r="P3585" i="1"/>
  <c r="P3781" i="1"/>
  <c r="P1531" i="1"/>
  <c r="P3504" i="1"/>
  <c r="P500" i="1"/>
  <c r="P1859" i="1"/>
  <c r="P962" i="1"/>
  <c r="P2982" i="1"/>
  <c r="P1968" i="1"/>
  <c r="P3576" i="1"/>
  <c r="P3340" i="1"/>
  <c r="P2637" i="1"/>
  <c r="P2528" i="1"/>
  <c r="P3945" i="1"/>
  <c r="P60" i="1"/>
  <c r="P3526" i="1"/>
  <c r="P1728" i="1"/>
  <c r="P1607" i="1"/>
  <c r="P51" i="1"/>
  <c r="P1211" i="1"/>
  <c r="P2058" i="1"/>
  <c r="P2736" i="1"/>
  <c r="P313" i="1"/>
  <c r="P3175" i="1"/>
  <c r="P3130" i="1"/>
  <c r="P364" i="1"/>
  <c r="P3834" i="1"/>
  <c r="P362" i="1"/>
  <c r="P3708" i="1"/>
  <c r="P400" i="1"/>
  <c r="P3102" i="1"/>
  <c r="P1269" i="1"/>
  <c r="P2242" i="1"/>
  <c r="P3300" i="1"/>
  <c r="P743" i="1"/>
  <c r="P1247" i="1"/>
  <c r="P3226" i="1"/>
  <c r="P299" i="1"/>
  <c r="P572" i="1"/>
  <c r="P3328" i="1"/>
  <c r="P3915" i="1"/>
  <c r="P2562" i="1"/>
  <c r="P3611" i="1"/>
  <c r="P3438" i="1"/>
  <c r="P2034" i="1"/>
  <c r="P3777" i="1"/>
  <c r="P727" i="1"/>
  <c r="P661" i="1"/>
  <c r="P894" i="1"/>
  <c r="P2043" i="1"/>
  <c r="P2265" i="1"/>
  <c r="P389" i="1"/>
  <c r="P120" i="1"/>
  <c r="P2385" i="1"/>
  <c r="P3509" i="1"/>
  <c r="P324" i="1"/>
  <c r="P3676" i="1"/>
  <c r="P3799" i="1"/>
  <c r="P3324" i="1"/>
  <c r="P3457" i="1"/>
  <c r="P342" i="1"/>
  <c r="P3019" i="1"/>
  <c r="P336" i="1"/>
  <c r="P3015" i="1"/>
  <c r="P8" i="1"/>
  <c r="P328" i="1"/>
  <c r="P3357" i="1"/>
  <c r="P4037" i="1"/>
  <c r="P2020" i="1"/>
  <c r="P16" i="1"/>
  <c r="P896" i="1"/>
  <c r="P3633" i="1"/>
  <c r="P2023" i="1"/>
  <c r="P2270" i="1"/>
  <c r="P3475" i="1"/>
  <c r="P1219" i="1"/>
  <c r="P835" i="1"/>
  <c r="P29" i="1"/>
  <c r="P2187" i="1"/>
  <c r="P2452" i="1"/>
  <c r="P2708" i="1"/>
  <c r="P1471" i="1"/>
  <c r="P2536" i="1"/>
  <c r="P3872" i="1"/>
  <c r="P522" i="1"/>
  <c r="P3277" i="1"/>
  <c r="P590" i="1"/>
  <c r="P1772" i="1"/>
  <c r="P682" i="1"/>
  <c r="P41" i="1"/>
  <c r="P1516" i="1"/>
  <c r="P643" i="1"/>
  <c r="P2795" i="1"/>
  <c r="P3588" i="1"/>
  <c r="P1306" i="1"/>
  <c r="P3326" i="1"/>
  <c r="P1940" i="1"/>
  <c r="P2047" i="1"/>
  <c r="P1000" i="1"/>
  <c r="P2998" i="1"/>
  <c r="P974" i="1"/>
  <c r="P2063" i="1"/>
  <c r="P294" i="1"/>
  <c r="P1570" i="1"/>
  <c r="P2985" i="1"/>
  <c r="P947" i="1"/>
  <c r="P667" i="1"/>
  <c r="P3704" i="1"/>
  <c r="P330" i="1"/>
  <c r="P1540" i="1"/>
  <c r="P1658" i="1"/>
  <c r="P2611" i="1"/>
  <c r="P395" i="1"/>
  <c r="P1332" i="1"/>
  <c r="P3012" i="1"/>
  <c r="P1345" i="1"/>
  <c r="P953" i="1"/>
  <c r="P12" i="1"/>
  <c r="P796" i="1"/>
  <c r="P1518" i="1"/>
  <c r="P1694" i="1"/>
  <c r="P3418" i="1"/>
  <c r="P39" i="1"/>
  <c r="P1679" i="1"/>
  <c r="P9" i="1"/>
  <c r="P189" i="1"/>
  <c r="P410" i="1"/>
  <c r="P1948" i="1"/>
  <c r="P329" i="1"/>
  <c r="P978" i="1"/>
  <c r="P1392" i="1"/>
  <c r="P1019" i="1"/>
  <c r="P989" i="1"/>
  <c r="P373" i="1"/>
  <c r="P2739" i="1"/>
  <c r="P788" i="1"/>
  <c r="P3024" i="1"/>
  <c r="P2932" i="1"/>
  <c r="P3006" i="1"/>
  <c r="P1317" i="1"/>
  <c r="P4064" i="1"/>
  <c r="P2706" i="1"/>
  <c r="P1623" i="1"/>
  <c r="P209" i="1"/>
  <c r="P972" i="1"/>
  <c r="P3029" i="1"/>
  <c r="P3482" i="1"/>
  <c r="P3550" i="1"/>
  <c r="P2227" i="1"/>
  <c r="P2040" i="1"/>
  <c r="P2711" i="1"/>
  <c r="P2550" i="1"/>
  <c r="P1205" i="1"/>
  <c r="P4038" i="1"/>
  <c r="P3763" i="1"/>
  <c r="P3774" i="1"/>
  <c r="P2675" i="1"/>
  <c r="P119" i="1"/>
  <c r="P1322" i="1"/>
  <c r="P3221" i="1"/>
  <c r="P2409" i="1"/>
  <c r="P1213" i="1"/>
  <c r="P1645" i="1"/>
  <c r="P1753" i="1"/>
  <c r="P1302" i="1"/>
  <c r="P1353" i="1"/>
  <c r="P2738" i="1"/>
  <c r="P742" i="1"/>
  <c r="P30" i="1"/>
  <c r="P344" i="1"/>
  <c r="P2541" i="1"/>
  <c r="P1523" i="1"/>
  <c r="P440" i="1"/>
  <c r="P1777" i="1"/>
  <c r="P2722" i="1"/>
  <c r="P1691" i="1"/>
  <c r="P3557" i="1"/>
  <c r="P985" i="1"/>
  <c r="P18" i="1"/>
  <c r="P3755" i="1"/>
  <c r="P1635" i="1"/>
  <c r="P2015" i="1"/>
  <c r="P3304" i="1"/>
  <c r="P3795" i="1"/>
  <c r="P645" i="1"/>
  <c r="P2666" i="1"/>
  <c r="P1220" i="1"/>
  <c r="P1009" i="1"/>
  <c r="P833" i="1"/>
  <c r="P3983" i="1"/>
  <c r="P2926" i="1"/>
  <c r="P3587" i="1"/>
  <c r="P1946" i="1"/>
  <c r="P1339" i="1"/>
  <c r="P3377" i="1"/>
  <c r="P3636" i="1"/>
  <c r="P3050" i="1"/>
  <c r="P3255" i="1"/>
  <c r="P2526" i="1"/>
  <c r="P686" i="1"/>
  <c r="P2554" i="1"/>
  <c r="P3341" i="1"/>
  <c r="P3005" i="1"/>
  <c r="P3830" i="1"/>
  <c r="P801" i="1"/>
  <c r="P669" i="1"/>
  <c r="P4069" i="1"/>
  <c r="P3559" i="1"/>
  <c r="P1542" i="1"/>
  <c r="P183" i="1"/>
  <c r="P1966" i="1"/>
  <c r="P402" i="1"/>
  <c r="P1838" i="1"/>
  <c r="P957" i="1"/>
  <c r="P1969" i="1"/>
  <c r="P3238" i="1"/>
  <c r="P412" i="1"/>
  <c r="P2899" i="1"/>
  <c r="P1204" i="1"/>
  <c r="P1316" i="1"/>
  <c r="P3391" i="1"/>
  <c r="P3361" i="1"/>
  <c r="P2524" i="1"/>
  <c r="P3" i="1"/>
  <c r="P213" i="1"/>
  <c r="P3440" i="1"/>
  <c r="P108" i="1"/>
  <c r="P3693" i="1"/>
  <c r="P1976" i="1"/>
  <c r="P736" i="1"/>
  <c r="P2100" i="1"/>
  <c r="P335" i="1"/>
  <c r="P2269" i="1"/>
  <c r="P1950" i="1"/>
  <c r="P3849" i="1"/>
  <c r="P1274" i="1"/>
  <c r="P924" i="1"/>
  <c r="P2459" i="1"/>
  <c r="P659" i="1"/>
  <c r="P6" i="1"/>
  <c r="P1268" i="1"/>
  <c r="P3035" i="1"/>
  <c r="P1016" i="1"/>
  <c r="P102" i="1"/>
  <c r="P2018" i="1"/>
  <c r="P360" i="1"/>
  <c r="P3230" i="1"/>
  <c r="P38" i="1"/>
  <c r="P56" i="1"/>
  <c r="P2007" i="1"/>
  <c r="P48" i="1"/>
  <c r="P707" i="1"/>
  <c r="P1897" i="1"/>
  <c r="P1395" i="1"/>
  <c r="P715" i="1"/>
  <c r="P3413" i="1"/>
  <c r="P3814" i="1"/>
  <c r="P23" i="1"/>
  <c r="P558" i="1"/>
  <c r="P2686" i="1"/>
  <c r="P3069" i="1"/>
  <c r="P3689" i="1"/>
  <c r="P2954" i="1"/>
  <c r="P3165" i="1"/>
  <c r="P317" i="1"/>
  <c r="P295" i="1"/>
  <c r="P1308" i="1"/>
  <c r="P2955" i="1"/>
  <c r="P1375" i="1"/>
  <c r="P2073" i="1"/>
  <c r="P3748" i="1"/>
  <c r="P2944" i="1"/>
  <c r="P419" i="1"/>
  <c r="P2589" i="1"/>
  <c r="P3664" i="1"/>
  <c r="P3286" i="1"/>
  <c r="P3406" i="1"/>
  <c r="P334" i="1"/>
  <c r="P2917" i="1"/>
  <c r="P3307" i="1"/>
  <c r="P3275" i="1"/>
  <c r="P2076" i="1"/>
  <c r="P3800" i="1"/>
  <c r="P2620" i="1"/>
  <c r="P2225" i="1"/>
  <c r="P1210" i="1"/>
  <c r="P1748" i="1"/>
  <c r="P3312" i="1"/>
  <c r="P1207" i="1"/>
  <c r="P2331" i="1"/>
  <c r="P1822" i="1"/>
  <c r="P1005" i="1"/>
  <c r="P3752" i="1"/>
  <c r="P724" i="1"/>
  <c r="P255" i="1"/>
  <c r="P1908" i="1"/>
  <c r="P1006" i="1"/>
  <c r="P1725" i="1"/>
  <c r="P420" i="1"/>
  <c r="P2707" i="1"/>
  <c r="P3979" i="1"/>
  <c r="P2000" i="1"/>
  <c r="P2332" i="1"/>
  <c r="P187" i="1"/>
  <c r="P2027" i="1"/>
  <c r="P59" i="1"/>
  <c r="P1526" i="1"/>
  <c r="P4079" i="1"/>
  <c r="P2026" i="1"/>
  <c r="P2029" i="1"/>
  <c r="P54" i="1"/>
  <c r="P2645" i="1"/>
  <c r="P823" i="1"/>
  <c r="P2383" i="1"/>
  <c r="P401" i="1"/>
  <c r="P1457" i="1"/>
  <c r="P2074" i="1"/>
  <c r="P3518" i="1"/>
  <c r="P2049" i="1"/>
  <c r="P298" i="1"/>
  <c r="P1350" i="1"/>
  <c r="P1955" i="1"/>
  <c r="P2927" i="1"/>
  <c r="P923" i="1"/>
  <c r="P3011" i="1"/>
  <c r="P3022" i="1"/>
  <c r="P1206" i="1"/>
  <c r="P737" i="1"/>
  <c r="P3661" i="1"/>
  <c r="P3106" i="1"/>
  <c r="P653" i="1"/>
  <c r="P367" i="1"/>
  <c r="P3018" i="1"/>
  <c r="P2071" i="1"/>
  <c r="P3125" i="1"/>
  <c r="P1979" i="1"/>
  <c r="P1273" i="1"/>
  <c r="P357" i="1"/>
  <c r="P1975" i="1"/>
  <c r="P3939" i="1"/>
  <c r="P508" i="1"/>
  <c r="P594" i="1"/>
  <c r="P1010" i="1"/>
  <c r="P1042" i="1"/>
  <c r="P2482" i="1"/>
  <c r="P3146" i="1"/>
  <c r="P3261" i="1"/>
  <c r="P540" i="1"/>
  <c r="P1690" i="1"/>
  <c r="P1139" i="1"/>
  <c r="P284" i="1"/>
  <c r="P2931" i="1"/>
  <c r="P3222" i="1"/>
  <c r="P2072" i="1"/>
  <c r="P3048" i="1"/>
  <c r="P2728" i="1"/>
  <c r="P3217" i="1"/>
  <c r="P2037" i="1"/>
  <c r="P1693" i="1"/>
  <c r="P2975" i="1"/>
  <c r="P2537" i="1"/>
  <c r="P2664" i="1"/>
  <c r="P3758" i="1"/>
  <c r="P1097" i="1"/>
  <c r="P2615" i="1"/>
  <c r="P2456" i="1"/>
  <c r="P1973" i="1"/>
  <c r="P3109" i="1"/>
  <c r="P2832" i="1"/>
  <c r="P82" i="1"/>
  <c r="P2052" i="1"/>
  <c r="P1970" i="1"/>
  <c r="P1981" i="1"/>
  <c r="P2035" i="1"/>
  <c r="P2209" i="1"/>
  <c r="P3199" i="1"/>
  <c r="P368" i="1"/>
  <c r="P703" i="1"/>
  <c r="P10" i="1"/>
  <c r="P1001" i="1"/>
  <c r="P610" i="1"/>
  <c r="P3330" i="1"/>
  <c r="P3427" i="1"/>
  <c r="P1201" i="1"/>
  <c r="P622" i="1"/>
  <c r="P2345" i="1"/>
  <c r="P3117" i="1"/>
  <c r="P3198" i="1"/>
  <c r="P981" i="1"/>
  <c r="P3365" i="1"/>
  <c r="P806" i="1"/>
  <c r="P2598" i="1"/>
  <c r="P2437" i="1"/>
  <c r="P2079" i="1"/>
  <c r="P3519" i="1"/>
  <c r="P2653" i="1"/>
  <c r="P1337" i="1"/>
  <c r="P3719" i="1"/>
  <c r="P130" i="1"/>
  <c r="P219" i="1"/>
  <c r="P3892" i="1"/>
  <c r="P34" i="1"/>
  <c r="P63" i="1"/>
  <c r="P2075" i="1"/>
  <c r="P2054" i="1"/>
  <c r="P536" i="1"/>
  <c r="P2941" i="1"/>
  <c r="P2006" i="1"/>
  <c r="P218" i="1"/>
  <c r="P1170" i="1"/>
  <c r="P2731" i="1"/>
  <c r="P2389" i="1"/>
  <c r="P691" i="1"/>
  <c r="P1366" i="1"/>
  <c r="P2070" i="1"/>
  <c r="P871" i="1"/>
  <c r="P365" i="1"/>
  <c r="P3191" i="1"/>
  <c r="P3458" i="1"/>
  <c r="P1168" i="1"/>
  <c r="P1750" i="1"/>
  <c r="P963" i="1"/>
  <c r="P2361" i="1"/>
  <c r="P1311" i="1"/>
  <c r="P2992" i="1"/>
  <c r="P2159" i="1"/>
  <c r="P185" i="1"/>
  <c r="P2665" i="1"/>
  <c r="P88" i="1"/>
  <c r="P1338" i="1"/>
  <c r="P2885" i="1"/>
  <c r="P1343" i="1"/>
  <c r="P4107" i="1"/>
  <c r="P2011" i="1"/>
  <c r="P2024" i="1"/>
  <c r="P1026" i="1"/>
  <c r="P589" i="1"/>
  <c r="P444" i="1"/>
  <c r="P547" i="1"/>
  <c r="P690" i="1"/>
  <c r="P2008" i="1"/>
  <c r="P1085" i="1"/>
  <c r="P1759" i="1"/>
  <c r="P3081" i="1"/>
  <c r="P1889" i="1"/>
  <c r="P1830" i="1"/>
  <c r="P3083" i="1"/>
  <c r="P3378" i="1"/>
  <c r="P2013" i="1"/>
  <c r="P996" i="1"/>
  <c r="P2252" i="1"/>
  <c r="P3148" i="1"/>
  <c r="P1611" i="1"/>
  <c r="P2041" i="1"/>
  <c r="P152" i="1"/>
  <c r="P3141" i="1"/>
  <c r="P2735" i="1"/>
  <c r="P1986" i="1"/>
  <c r="P2025" i="1"/>
  <c r="P1755" i="1"/>
  <c r="P1958" i="1"/>
  <c r="P2902" i="1"/>
  <c r="P755" i="1"/>
  <c r="P2740" i="1"/>
  <c r="P1212" i="1"/>
  <c r="P141" i="1"/>
  <c r="P2859" i="1"/>
  <c r="P3790" i="1"/>
  <c r="P2431" i="1"/>
  <c r="P1592" i="1"/>
  <c r="P2727" i="1"/>
  <c r="P1947" i="1"/>
  <c r="P1713" i="1"/>
  <c r="P2118" i="1"/>
  <c r="P700" i="1"/>
  <c r="P2080" i="1"/>
  <c r="P2680" i="1"/>
  <c r="P3650" i="1"/>
  <c r="P1647" i="1"/>
  <c r="P2064" i="1"/>
  <c r="P1957" i="1"/>
  <c r="P250" i="1"/>
  <c r="P689" i="1"/>
  <c r="P2036" i="1"/>
  <c r="P2498" i="1"/>
  <c r="P1319" i="1"/>
  <c r="P61" i="1"/>
  <c r="P1181" i="1"/>
  <c r="P1443" i="1"/>
  <c r="P372" i="1"/>
  <c r="P403" i="1"/>
  <c r="P3470" i="1"/>
  <c r="P517" i="1"/>
  <c r="P1436" i="1"/>
  <c r="P3120" i="1"/>
  <c r="P673" i="1"/>
  <c r="P980" i="1"/>
  <c r="P4097" i="1"/>
  <c r="P1313" i="1"/>
  <c r="P1956" i="1"/>
  <c r="P2733" i="1"/>
  <c r="P1517" i="1"/>
  <c r="P1323" i="1"/>
  <c r="P3367" i="1"/>
  <c r="P2705" i="1"/>
  <c r="P1007" i="1"/>
  <c r="P527" i="1"/>
  <c r="P3840" i="1"/>
  <c r="P4042" i="1"/>
  <c r="P3092" i="1"/>
  <c r="P971" i="1"/>
  <c r="P1003" i="1"/>
  <c r="P1980" i="1"/>
  <c r="P1014" i="1"/>
  <c r="P671" i="1"/>
  <c r="P650" i="1"/>
  <c r="P1962" i="1"/>
  <c r="P3068" i="1"/>
  <c r="P1919" i="1"/>
  <c r="P168" i="1"/>
  <c r="P1002" i="1"/>
  <c r="P124" i="1"/>
  <c r="O4108" i="1"/>
  <c r="O1973" i="1"/>
  <c r="O3840" i="1"/>
  <c r="O1014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911" i="1"/>
  <c r="O83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423" i="1"/>
  <c r="O1365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64" i="1"/>
  <c r="O2325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53" i="1"/>
  <c r="O2328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67" i="1"/>
  <c r="O1559" i="1"/>
  <c r="O2370" i="1"/>
  <c r="O2567" i="1"/>
  <c r="O2768" i="1"/>
  <c r="O2946" i="1"/>
  <c r="O3634" i="1"/>
  <c r="O3578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906" i="1"/>
  <c r="O279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910" i="1"/>
  <c r="O3842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26" i="1"/>
  <c r="O3110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83" i="1"/>
  <c r="O3857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56" i="1"/>
  <c r="O1408" i="1"/>
  <c r="O1409" i="1"/>
  <c r="O1437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608" i="1"/>
  <c r="O632" i="1"/>
  <c r="O586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123" i="1"/>
  <c r="O3067" i="1"/>
  <c r="O3112" i="1"/>
  <c r="O3131" i="1"/>
  <c r="O3134" i="1"/>
  <c r="O3738" i="1"/>
  <c r="O3747" i="1"/>
  <c r="O3797" i="1"/>
  <c r="O3870" i="1"/>
  <c r="O3880" i="1"/>
  <c r="O386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621" i="1"/>
  <c r="O636" i="1"/>
  <c r="O641" i="1"/>
  <c r="O585" i="1"/>
  <c r="O59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584" i="1"/>
  <c r="O587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54" i="1"/>
  <c r="O1455" i="1"/>
  <c r="O1459" i="1"/>
  <c r="O1460" i="1"/>
  <c r="O1461" i="1"/>
  <c r="O146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707" i="1"/>
  <c r="O1708" i="1"/>
  <c r="O1710" i="1"/>
  <c r="O1714" i="1"/>
  <c r="O1684" i="1"/>
  <c r="O1698" i="1"/>
  <c r="O1700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6" i="1"/>
  <c r="O2960" i="1"/>
  <c r="O2961" i="1"/>
  <c r="O2962" i="1"/>
  <c r="O2952" i="1"/>
  <c r="O3127" i="1"/>
  <c r="O3129" i="1"/>
  <c r="O3056" i="1"/>
  <c r="O3058" i="1"/>
  <c r="O3059" i="1"/>
  <c r="O3063" i="1"/>
  <c r="O3084" i="1"/>
  <c r="O3116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74" i="1"/>
  <c r="O3875" i="1"/>
  <c r="O3876" i="1"/>
  <c r="O3877" i="1"/>
  <c r="O3881" i="1"/>
  <c r="O3884" i="1"/>
  <c r="O3885" i="1"/>
  <c r="O3886" i="1"/>
  <c r="O3887" i="1"/>
  <c r="O3888" i="1"/>
  <c r="O3865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E3" i="14" l="1"/>
  <c r="F3" i="14" s="1"/>
  <c r="E4" i="14"/>
  <c r="F4" i="14" s="1"/>
  <c r="E12" i="14"/>
  <c r="H12" i="14" s="1"/>
  <c r="E5" i="14"/>
  <c r="G5" i="14" s="1"/>
  <c r="E13" i="14"/>
  <c r="G13" i="14" s="1"/>
  <c r="E7" i="14"/>
  <c r="F7" i="14" s="1"/>
  <c r="E8" i="14"/>
  <c r="G8" i="14" s="1"/>
  <c r="E11" i="14"/>
  <c r="G11" i="14" s="1"/>
  <c r="E6" i="14"/>
  <c r="G6" i="14" s="1"/>
  <c r="E10" i="14"/>
  <c r="G10" i="14" s="1"/>
  <c r="E9" i="14"/>
  <c r="G9" i="14" s="1"/>
  <c r="E2" i="14"/>
  <c r="F2" i="14" s="1"/>
  <c r="G12" i="14" l="1"/>
  <c r="F8" i="14"/>
  <c r="G7" i="14"/>
  <c r="F9" i="14"/>
  <c r="F5" i="14"/>
  <c r="G3" i="14"/>
  <c r="G4" i="14"/>
  <c r="H6" i="14"/>
  <c r="H11" i="14"/>
  <c r="F10" i="14"/>
  <c r="H2" i="14"/>
  <c r="G2" i="14"/>
  <c r="H10" i="14"/>
  <c r="H13" i="14"/>
  <c r="F13" i="14"/>
  <c r="F12" i="14"/>
  <c r="F11" i="14"/>
  <c r="H5" i="14"/>
  <c r="F6" i="14"/>
  <c r="H3" i="14"/>
  <c r="H8" i="14"/>
  <c r="H9" i="14"/>
</calcChain>
</file>

<file path=xl/sharedStrings.xml><?xml version="1.0" encoding="utf-8"?>
<sst xmlns="http://schemas.openxmlformats.org/spreadsheetml/2006/main" count="33031" uniqueCount="8403">
  <si>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</si>
  <si>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</si>
  <si>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</si>
  <si>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</si>
  <si>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</si>
  <si>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</si>
  <si>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</si>
  <si>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</si>
  <si>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</si>
  <si>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</si>
  <si>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</si>
  <si>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</si>
  <si>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</si>
  <si>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</si>
  <si>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</si>
  <si>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</si>
  <si>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</si>
  <si>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</si>
  <si>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</si>
  <si>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</si>
  <si>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</si>
  <si>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</si>
  <si>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</si>
  <si>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</si>
  <si>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</si>
  <si>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</si>
  <si>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</si>
  <si>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</si>
  <si>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</si>
  <si>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</si>
  <si>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</si>
  <si>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</si>
  <si>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</si>
  <si>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</si>
  <si>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</si>
  <si>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</si>
  <si>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</si>
  <si>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</si>
  <si>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</si>
  <si>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</si>
  <si>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</si>
  <si>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</si>
  <si>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</si>
  <si>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</si>
  <si>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</si>
  <si>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</si>
  <si>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</si>
  <si>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</si>
  <si>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</si>
  <si>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</si>
  <si>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</si>
  <si>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</si>
  <si>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</si>
  <si>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</si>
  <si>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</si>
  <si>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</si>
  <si>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</si>
  <si>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</si>
  <si>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</si>
  <si>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</si>
  <si>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</si>
  <si>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</si>
  <si>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</si>
  <si>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</si>
  <si>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</si>
  <si>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</si>
  <si>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</si>
  <si>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</si>
  <si>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</si>
  <si>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</si>
  <si>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</si>
  <si>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</si>
  <si>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</si>
  <si>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</si>
  <si>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</si>
  <si>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</si>
  <si>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</si>
  <si>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</si>
  <si>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</si>
  <si>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</si>
  <si>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</si>
  <si>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</si>
  <si>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</si>
  <si>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</si>
  <si>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</si>
  <si>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</si>
  <si>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</si>
  <si>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</si>
  <si>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</si>
  <si>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</si>
  <si>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</si>
  <si>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</si>
  <si>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</si>
  <si>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</si>
  <si>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</si>
  <si>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</si>
  <si>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</si>
  <si>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</si>
  <si>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</si>
  <si>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</si>
  <si>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</si>
  <si>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</si>
  <si>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</si>
  <si>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</si>
  <si>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</si>
  <si>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</si>
  <si>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</si>
  <si>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</si>
  <si>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</si>
  <si>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</si>
  <si>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</si>
  <si>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</si>
  <si>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</si>
  <si>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</si>
  <si>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</si>
  <si>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</si>
  <si>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</si>
  <si>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</si>
  <si>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</si>
  <si>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</si>
  <si>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</si>
  <si>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</si>
  <si>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</si>
  <si>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</si>
  <si>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</si>
  <si>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</si>
  <si>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</si>
  <si>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</si>
  <si>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</si>
  <si>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</si>
  <si>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</si>
  <si>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</si>
  <si>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</si>
  <si>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</si>
  <si>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</si>
  <si>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</si>
  <si>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</si>
  <si>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</si>
  <si>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</si>
  <si>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</si>
  <si>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</si>
  <si>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</si>
  <si>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</si>
  <si>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</si>
  <si>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</si>
  <si>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</si>
  <si>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</si>
  <si>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</si>
  <si>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</si>
  <si>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</si>
  <si>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</si>
  <si>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</si>
  <si>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</si>
  <si>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</si>
  <si>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</si>
  <si>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</si>
  <si>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</si>
  <si>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</si>
  <si>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</si>
  <si>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</si>
  <si>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</si>
  <si>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</si>
  <si>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</si>
  <si>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</si>
  <si>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</si>
  <si>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</si>
  <si>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</si>
  <si>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</si>
  <si>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</si>
  <si>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</si>
  <si>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</si>
  <si>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</si>
  <si>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</si>
  <si>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</si>
  <si>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</si>
  <si>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</si>
  <si>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</si>
  <si>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</si>
  <si>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</si>
  <si>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</si>
  <si>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</si>
  <si>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</si>
  <si>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</si>
  <si>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</si>
  <si>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</si>
  <si>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</si>
  <si>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</si>
  <si>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</si>
  <si>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</si>
  <si>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</si>
  <si>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</si>
  <si>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</si>
  <si>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</si>
  <si>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</si>
  <si>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</si>
  <si>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</si>
  <si>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</si>
  <si>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</si>
  <si>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</si>
  <si>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</si>
  <si>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</si>
  <si>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</si>
  <si>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</si>
  <si>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</si>
  <si>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</si>
  <si>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</si>
  <si>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</si>
  <si>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</si>
  <si>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</si>
  <si>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</si>
  <si>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</si>
  <si>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</si>
  <si>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</si>
  <si>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</si>
  <si>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</si>
  <si>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</si>
  <si>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</si>
  <si>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</si>
  <si>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</si>
  <si>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</si>
  <si>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</si>
  <si>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</si>
  <si>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</si>
  <si>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</si>
  <si>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</si>
  <si>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</si>
  <si>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</si>
  <si>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</si>
  <si>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</si>
  <si>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</si>
  <si>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</si>
  <si>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</si>
  <si>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</si>
  <si>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</si>
  <si>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</si>
  <si>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</si>
  <si>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</si>
  <si>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</si>
  <si>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</si>
  <si>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</si>
  <si>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</si>
  <si>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</si>
  <si>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</si>
  <si>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</si>
  <si>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</si>
  <si>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</si>
  <si>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</si>
  <si>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</si>
  <si>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</si>
  <si>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</si>
  <si>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</si>
  <si>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</si>
  <si>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</si>
  <si>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</si>
  <si>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</si>
  <si>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</si>
  <si>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</si>
  <si>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</si>
  <si>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</si>
  <si>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</si>
  <si>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</si>
  <si>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</si>
  <si>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</si>
  <si>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</si>
  <si>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</si>
  <si>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</si>
  <si>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</si>
  <si>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</si>
  <si>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</si>
  <si>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</si>
  <si>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</si>
  <si>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</si>
  <si>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</si>
  <si>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</si>
  <si>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</si>
  <si>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</si>
  <si>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</si>
  <si>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</si>
  <si>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</si>
  <si>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</si>
  <si>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</si>
  <si>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</si>
  <si>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</si>
  <si>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</si>
  <si>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</si>
  <si>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</si>
  <si>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</si>
  <si>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</si>
  <si>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</si>
  <si>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</si>
  <si>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</si>
  <si>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</si>
  <si>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</si>
  <si>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</si>
  <si>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</si>
  <si>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</si>
  <si>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</si>
  <si>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</si>
  <si>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</si>
  <si>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</si>
  <si>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</si>
  <si>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</si>
  <si>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</si>
  <si>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</si>
  <si>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</si>
  <si>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</si>
  <si>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</si>
  <si>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</si>
  <si>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</si>
  <si>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</si>
  <si>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</si>
  <si>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</si>
  <si>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</si>
  <si>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</si>
  <si>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</si>
  <si>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</si>
  <si>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</si>
  <si>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</si>
  <si>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</si>
  <si>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</si>
  <si>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</si>
  <si>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</si>
  <si>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</si>
  <si>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</si>
  <si>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</si>
  <si>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</si>
  <si>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</si>
  <si>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</si>
  <si>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</si>
  <si>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</si>
  <si>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</si>
  <si>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</si>
  <si>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</si>
  <si>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</si>
  <si>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</si>
  <si>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</si>
  <si>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</si>
  <si>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</si>
  <si>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</si>
  <si>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</si>
  <si>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</si>
  <si>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</si>
  <si>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</si>
  <si>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</si>
  <si>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</si>
  <si>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</si>
  <si>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</si>
  <si>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</si>
  <si>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</si>
  <si>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</si>
  <si>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</si>
  <si>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</si>
  <si>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</si>
  <si>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</si>
  <si>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</si>
  <si>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</si>
  <si>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</si>
  <si>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</si>
  <si>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</si>
  <si>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</si>
  <si>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</si>
  <si>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</si>
  <si>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</si>
  <si>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</si>
  <si>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</si>
  <si>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</si>
  <si>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</si>
  <si>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</si>
  <si>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</si>
  <si>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</si>
  <si>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</si>
  <si>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</si>
  <si>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</si>
  <si>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</si>
  <si>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</si>
  <si>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</si>
  <si>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</si>
  <si>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</si>
  <si>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</si>
  <si>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</si>
  <si>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</si>
  <si>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</si>
  <si>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</si>
  <si>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</si>
  <si>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</si>
  <si>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</si>
  <si>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</si>
  <si>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</si>
  <si>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</si>
  <si>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</si>
  <si>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</si>
  <si>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</si>
  <si>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</si>
  <si>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</si>
  <si>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</si>
  <si>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</si>
  <si>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</si>
  <si>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</si>
  <si>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</si>
  <si>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</si>
  <si>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</si>
  <si>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</si>
  <si>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</si>
  <si>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</si>
  <si>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</si>
  <si>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</si>
  <si>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</si>
  <si>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</si>
  <si>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</si>
  <si>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</si>
  <si>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</si>
  <si>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</si>
  <si>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</si>
  <si>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</si>
  <si>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</si>
  <si>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</si>
  <si>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</si>
  <si>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</si>
  <si>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</si>
  <si>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</si>
  <si>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</si>
  <si>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</si>
  <si>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</si>
  <si>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</si>
  <si>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</si>
  <si>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</si>
  <si>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</si>
  <si>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</si>
  <si>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</si>
  <si>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</si>
  <si>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</si>
  <si>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</si>
  <si>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</si>
  <si>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</si>
  <si>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</si>
  <si>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</si>
  <si>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</si>
  <si>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</si>
  <si>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</si>
  <si>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</si>
  <si>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</si>
  <si>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</si>
  <si>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</si>
  <si>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</si>
  <si>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</si>
  <si>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</si>
  <si>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</si>
  <si>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</si>
  <si>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</si>
  <si>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</si>
  <si>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</si>
  <si>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</si>
  <si>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</si>
  <si>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</si>
  <si>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</si>
  <si>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</si>
  <si>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</si>
  <si>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</si>
  <si>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</si>
  <si>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</si>
  <si>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</si>
  <si>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</si>
  <si>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</si>
  <si>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</si>
  <si>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</si>
  <si>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</si>
  <si>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</si>
  <si>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</si>
  <si>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</si>
  <si>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</si>
  <si>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</si>
  <si>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</si>
  <si>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</si>
  <si>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</si>
  <si>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</si>
  <si>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</si>
  <si>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</si>
  <si>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</si>
  <si>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</si>
  <si>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</si>
  <si>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</si>
  <si>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</si>
  <si>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</si>
  <si>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</si>
  <si>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</si>
  <si>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</si>
  <si>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</si>
  <si>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</si>
  <si>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</si>
  <si>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</si>
  <si>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</si>
  <si>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</si>
  <si>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</si>
  <si>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</si>
  <si>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</si>
  <si>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</si>
  <si>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</si>
  <si>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</si>
  <si>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</si>
  <si>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</si>
  <si>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</si>
  <si>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</si>
  <si>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</si>
  <si>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</si>
  <si>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</si>
  <si>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</si>
  <si>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</si>
  <si>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</si>
  <si>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</si>
  <si>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</si>
  <si>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</si>
  <si>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</si>
  <si>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</si>
  <si>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</si>
  <si>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</si>
  <si>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</si>
  <si>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</si>
  <si>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</si>
  <si>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</si>
  <si>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</si>
  <si>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</si>
  <si>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</si>
  <si>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</si>
  <si>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</si>
  <si>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</si>
  <si>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</si>
  <si>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</si>
  <si>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</si>
  <si>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</si>
  <si>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</si>
  <si>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</si>
  <si>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</si>
  <si>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</si>
  <si>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</si>
  <si>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</si>
  <si>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</si>
  <si>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</si>
  <si>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</si>
  <si>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</si>
  <si>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</si>
  <si>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</si>
  <si>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</si>
  <si>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</si>
  <si>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</si>
  <si>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</si>
  <si>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</si>
  <si>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</si>
  <si>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</si>
  <si>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</si>
  <si>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</si>
  <si>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</si>
  <si>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</si>
  <si>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</si>
  <si>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</si>
  <si>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</si>
  <si>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</si>
  <si>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</si>
  <si>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</si>
  <si>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</si>
  <si>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</si>
  <si>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</si>
  <si>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</si>
  <si>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</si>
  <si>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</si>
  <si>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</si>
  <si>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</si>
  <si>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</si>
  <si>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</si>
  <si>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</si>
  <si>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</si>
  <si>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</si>
  <si>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</si>
  <si>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</si>
  <si>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</si>
  <si>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</si>
  <si>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</si>
  <si>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</si>
  <si>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</si>
  <si>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</si>
  <si>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</si>
  <si>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</si>
  <si>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</si>
  <si>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</si>
  <si>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</si>
  <si>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</si>
  <si>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</si>
  <si>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</si>
  <si>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</si>
  <si>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</si>
  <si>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</si>
  <si>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</si>
  <si>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</si>
  <si>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</si>
  <si>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</si>
  <si>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</si>
  <si>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</si>
  <si>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</si>
  <si>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</si>
  <si>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</si>
  <si>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</si>
  <si>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</si>
  <si>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</si>
  <si>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</si>
  <si>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</si>
  <si>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</si>
  <si>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</si>
  <si>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</si>
  <si>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</si>
  <si>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</si>
  <si>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</si>
  <si>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</si>
  <si>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</si>
  <si>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</si>
  <si>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</si>
  <si>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</si>
  <si>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</si>
  <si>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</si>
  <si>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</si>
  <si>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</si>
  <si>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</si>
  <si>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</si>
  <si>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</si>
  <si>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</si>
  <si>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</si>
  <si>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</si>
  <si>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</si>
  <si>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</si>
  <si>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</si>
  <si>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</si>
  <si>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</si>
  <si>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</si>
  <si>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</si>
  <si>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</si>
  <si>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</si>
  <si>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</si>
  <si>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</si>
  <si>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</si>
  <si>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</si>
  <si>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</si>
  <si>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</si>
  <si>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</si>
  <si>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</si>
  <si>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</si>
  <si>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</si>
  <si>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</si>
  <si>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</si>
  <si>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</si>
  <si>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</si>
  <si>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</si>
  <si>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</si>
  <si>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</si>
  <si>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</si>
  <si>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</si>
  <si>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</si>
  <si>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</si>
  <si>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</si>
  <si>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</si>
  <si>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</si>
  <si>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</si>
  <si>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</si>
  <si>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</si>
  <si>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</si>
  <si>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</si>
  <si>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</si>
  <si>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</si>
  <si>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</si>
  <si>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</si>
  <si>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</si>
  <si>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</si>
  <si>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</si>
  <si>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</si>
  <si>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</si>
  <si>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</si>
  <si>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</si>
  <si>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</si>
  <si>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</si>
  <si>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</si>
  <si>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</si>
  <si>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</si>
  <si>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</si>
  <si>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</si>
  <si>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</si>
  <si>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</si>
  <si>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</si>
  <si>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</si>
  <si>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</si>
  <si>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</si>
  <si>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</si>
  <si>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</si>
  <si>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</si>
  <si>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</si>
  <si>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</si>
  <si>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</si>
  <si>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</si>
  <si>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</si>
  <si>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</si>
  <si>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</si>
  <si>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</si>
  <si>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</si>
  <si>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</si>
  <si>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</si>
  <si>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</si>
  <si>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</si>
  <si>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</si>
  <si>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</si>
  <si>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</si>
  <si>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</si>
  <si>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</si>
  <si>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</si>
  <si>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</si>
  <si>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</si>
  <si>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</si>
  <si>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</si>
  <si>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</si>
  <si>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</si>
  <si>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</si>
  <si>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</si>
  <si>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</si>
  <si>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</si>
  <si>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</si>
  <si>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</si>
  <si>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</si>
  <si>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</si>
  <si>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</si>
  <si>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</si>
  <si>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</si>
  <si>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</si>
  <si>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</si>
  <si>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</si>
  <si>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</si>
  <si>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</si>
  <si>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</si>
  <si>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</si>
  <si>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</si>
  <si>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</si>
  <si>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</si>
  <si>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</si>
  <si>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</si>
  <si>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</si>
  <si>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</si>
  <si>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</si>
  <si>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</si>
  <si>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</si>
  <si>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</si>
  <si>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</si>
  <si>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</si>
  <si>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</si>
  <si>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</si>
  <si>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</si>
  <si>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</si>
  <si>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</si>
  <si>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</si>
  <si>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</si>
  <si>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</si>
  <si>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</si>
  <si>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</si>
  <si>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</si>
  <si>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</si>
  <si>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</si>
  <si>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</si>
  <si>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</si>
  <si>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</si>
  <si>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</si>
  <si>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</si>
  <si>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</si>
  <si>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</si>
  <si>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</si>
  <si>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</si>
  <si>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</si>
  <si>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</si>
  <si>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</si>
  <si>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</si>
  <si>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</si>
  <si>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</si>
  <si>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</si>
  <si>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</si>
  <si>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</si>
  <si>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</si>
  <si>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</si>
  <si>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</si>
  <si>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</si>
  <si>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</si>
  <si>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</si>
  <si>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</si>
  <si>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</si>
  <si>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</si>
  <si>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</si>
  <si>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</si>
  <si>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</si>
  <si>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</si>
  <si>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</si>
  <si>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</si>
  <si>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</si>
  <si>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</si>
  <si>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</si>
  <si>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</si>
  <si>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</si>
  <si>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</si>
  <si>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</si>
  <si>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</si>
  <si>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</si>
  <si>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</si>
  <si>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</si>
  <si>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</si>
  <si>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</si>
  <si>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</si>
  <si>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</si>
  <si>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</si>
  <si>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</si>
  <si>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</si>
  <si>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</si>
  <si>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</si>
  <si>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</si>
  <si>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</si>
  <si>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</si>
  <si>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</si>
  <si>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</si>
  <si>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</si>
  <si>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</si>
  <si>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</si>
  <si>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</si>
  <si>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</si>
  <si>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</si>
  <si>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</si>
  <si>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</si>
  <si>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</si>
  <si>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</si>
  <si>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</si>
  <si>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</si>
  <si>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</si>
  <si>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</si>
  <si>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</si>
  <si>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</si>
  <si>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</si>
  <si>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</si>
  <si>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</si>
  <si>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</si>
  <si>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</si>
  <si>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</si>
  <si>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</si>
  <si>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</si>
  <si>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</si>
  <si>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</si>
  <si>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</si>
  <si>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</si>
  <si>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</si>
  <si>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</si>
  <si>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</si>
  <si>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</si>
  <si>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</si>
  <si>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</si>
  <si>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</si>
  <si>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</si>
  <si>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</si>
  <si>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</si>
  <si>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</si>
  <si>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</si>
  <si>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</si>
  <si>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</si>
  <si>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</si>
  <si>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</si>
  <si>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</si>
  <si>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</si>
  <si>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</si>
  <si>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</si>
  <si>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</si>
  <si>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</si>
  <si>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</si>
  <si>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</si>
  <si>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</si>
  <si>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</si>
  <si>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</si>
  <si>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</si>
  <si>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</si>
  <si>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</si>
  <si>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</si>
  <si>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</si>
  <si>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</si>
  <si>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</si>
  <si>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</si>
  <si>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</si>
  <si>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</si>
  <si>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</si>
  <si>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</si>
  <si>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</si>
  <si>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</si>
  <si>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</si>
  <si>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</si>
  <si>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</si>
  <si>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</si>
  <si>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</si>
  <si>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</si>
  <si>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</si>
  <si>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</si>
  <si>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</si>
  <si>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</si>
  <si>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</si>
  <si>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</si>
  <si>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</si>
  <si>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</si>
  <si>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</si>
  <si>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</si>
  <si>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</si>
  <si>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</si>
  <si>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</si>
  <si>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</si>
  <si>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</si>
  <si>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</si>
  <si>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</si>
  <si>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</si>
  <si>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</si>
  <si>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</si>
  <si>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</si>
  <si>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</si>
  <si>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</si>
  <si>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</si>
  <si>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</si>
  <si>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</si>
  <si>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</si>
  <si>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</si>
  <si>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</si>
  <si>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</si>
  <si>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</si>
  <si>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</si>
  <si>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</si>
  <si>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</si>
  <si>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</si>
  <si>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</si>
  <si>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</si>
  <si>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</si>
  <si>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</si>
  <si>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</si>
  <si>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</si>
  <si>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</si>
  <si>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</si>
  <si>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</si>
  <si>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</si>
  <si>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</si>
  <si>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</si>
  <si>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</si>
  <si>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</si>
  <si>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</si>
  <si>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</si>
  <si>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</si>
  <si>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</si>
  <si>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</si>
  <si>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</si>
  <si>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</si>
  <si>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</si>
  <si>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</si>
  <si>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</si>
  <si>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</si>
  <si>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</si>
  <si>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</si>
  <si>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</si>
  <si>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</si>
  <si>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</si>
  <si>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</si>
  <si>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</si>
  <si>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</si>
  <si>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</si>
  <si>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</si>
  <si>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</si>
  <si>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</si>
  <si>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</si>
  <si>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</si>
  <si>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</si>
  <si>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</si>
  <si>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</si>
  <si>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</si>
  <si>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</si>
  <si>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</si>
  <si>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</si>
  <si>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</si>
  <si>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</si>
  <si>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</si>
  <si>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</si>
  <si>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</si>
  <si>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</si>
  <si>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</si>
  <si>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</si>
  <si>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</si>
  <si>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</si>
  <si>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</si>
  <si>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</si>
  <si>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</si>
  <si>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</si>
  <si>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</si>
  <si>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</si>
  <si>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</si>
  <si>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</si>
  <si>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</si>
  <si>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</si>
  <si>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</si>
  <si>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</si>
  <si>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</si>
  <si>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</si>
  <si>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</si>
  <si>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</si>
  <si>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</si>
  <si>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</si>
  <si>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</si>
  <si>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</si>
  <si>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</si>
  <si>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</si>
  <si>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</si>
  <si>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</si>
  <si>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</si>
  <si>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</si>
  <si>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</si>
  <si>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</si>
  <si>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</si>
  <si>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</si>
  <si>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</si>
  <si>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</si>
  <si>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</si>
  <si>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</si>
  <si>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</si>
  <si>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</si>
  <si>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</si>
  <si>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</si>
  <si>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</si>
  <si>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</si>
  <si>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</si>
  <si>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</si>
  <si>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</si>
  <si>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</si>
  <si>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</si>
  <si>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</si>
  <si>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</si>
  <si>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</si>
  <si>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</si>
  <si>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</si>
  <si>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</si>
  <si>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</si>
  <si>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</si>
  <si>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</si>
  <si>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</si>
  <si>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</si>
  <si>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</si>
  <si>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</si>
  <si>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</si>
  <si>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</si>
  <si>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</si>
  <si>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</si>
  <si>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</si>
  <si>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</si>
  <si>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</si>
  <si>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</si>
  <si>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</si>
  <si>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</si>
  <si>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</si>
  <si>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</si>
  <si>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</si>
  <si>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</si>
  <si>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</si>
  <si>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</si>
  <si>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</si>
  <si>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</si>
  <si>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</si>
  <si>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</si>
  <si>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</si>
  <si>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</si>
  <si>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</si>
  <si>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</si>
  <si>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</si>
  <si>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</si>
  <si>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</si>
  <si>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</si>
  <si>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</si>
  <si>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</si>
  <si>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</si>
  <si>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</si>
  <si>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</si>
  <si>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</si>
  <si>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</si>
  <si>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</si>
  <si>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</si>
  <si>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</si>
  <si>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</si>
  <si>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</si>
  <si>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</si>
  <si>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</si>
  <si>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</si>
  <si>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</si>
  <si>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</si>
  <si>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</si>
  <si>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</si>
  <si>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</si>
  <si>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</si>
  <si>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</si>
  <si>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</si>
  <si>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</si>
  <si>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</si>
  <si>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</si>
  <si>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</si>
  <si>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</si>
  <si>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</si>
  <si>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</si>
  <si>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</si>
  <si>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</si>
  <si>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</si>
  <si>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</si>
  <si>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</si>
  <si>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</si>
  <si>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</si>
  <si>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</si>
  <si>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</si>
  <si>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</si>
  <si>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</si>
  <si>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</si>
  <si>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</si>
  <si>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</si>
  <si>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</si>
  <si>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</si>
  <si>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</si>
  <si>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</si>
  <si>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</si>
  <si>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</si>
  <si>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</si>
  <si>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</si>
  <si>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</si>
  <si>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</si>
  <si>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</si>
  <si>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</si>
  <si>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</si>
  <si>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</si>
  <si>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</si>
  <si>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</si>
  <si>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</si>
  <si>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</si>
  <si>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</si>
  <si>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</si>
  <si>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</si>
  <si>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</si>
  <si>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</si>
  <si>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</si>
  <si>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</si>
  <si>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</si>
  <si>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</si>
  <si>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</si>
  <si>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</si>
  <si>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</si>
  <si>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</si>
  <si>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</si>
  <si>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</si>
  <si>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</si>
  <si>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</si>
  <si>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</si>
  <si>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</si>
  <si>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</si>
  <si>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</si>
  <si>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</si>
  <si>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</si>
  <si>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</si>
  <si>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</si>
  <si>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</si>
  <si>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</si>
  <si>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</si>
  <si>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</si>
  <si>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</si>
  <si>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</si>
  <si>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</si>
  <si>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</si>
  <si>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</si>
  <si>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</si>
  <si>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</si>
  <si>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</si>
  <si>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</si>
  <si>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</si>
  <si>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</si>
  <si>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</si>
  <si>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</si>
  <si>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</si>
  <si>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</si>
  <si>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</si>
  <si>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</si>
  <si>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</si>
  <si>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</si>
  <si>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</si>
  <si>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</si>
  <si>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</si>
  <si>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</si>
  <si>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</si>
  <si>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</si>
  <si>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</si>
  <si>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</si>
  <si>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</si>
  <si>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</si>
  <si>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</si>
  <si>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</si>
  <si>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</si>
  <si>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</si>
  <si>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</si>
  <si>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</si>
  <si>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</si>
  <si>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</si>
  <si>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</si>
  <si>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</si>
  <si>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</si>
  <si>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</si>
  <si>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</si>
  <si>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</si>
  <si>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</si>
  <si>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</si>
  <si>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</si>
  <si>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</si>
  <si>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</si>
  <si>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</si>
  <si>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</si>
  <si>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</si>
  <si>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</si>
  <si>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</si>
  <si>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</si>
  <si>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</si>
  <si>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</si>
  <si>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</si>
  <si>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</si>
  <si>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</si>
  <si>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</si>
  <si>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</si>
  <si>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</si>
  <si>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</si>
  <si>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</si>
  <si>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</si>
  <si>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</si>
  <si>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</si>
  <si>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</si>
  <si>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</si>
  <si>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</si>
  <si>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</si>
  <si>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</si>
  <si>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</si>
  <si>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</si>
  <si>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</si>
  <si>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</si>
  <si>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</si>
  <si>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</si>
  <si>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</si>
  <si>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</si>
  <si>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</si>
  <si>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</si>
  <si>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</si>
  <si>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</si>
  <si>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</si>
  <si>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</si>
  <si>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</si>
  <si>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</si>
  <si>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</si>
  <si>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</si>
  <si>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</si>
  <si>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</si>
  <si>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</si>
  <si>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</si>
  <si>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</si>
  <si>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</si>
  <si>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</si>
  <si>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</si>
  <si>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</si>
  <si>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</si>
  <si>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</si>
  <si>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</si>
  <si>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</si>
  <si>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</si>
  <si>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</si>
  <si>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</si>
  <si>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</si>
  <si>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</si>
  <si>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</si>
  <si>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</si>
  <si>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</si>
  <si>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</si>
  <si>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</si>
  <si>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</si>
  <si>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</si>
  <si>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</si>
  <si>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</si>
  <si>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</si>
  <si>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</si>
  <si>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</si>
  <si>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</si>
  <si>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</si>
  <si>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</si>
  <si>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</si>
  <si>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</si>
  <si>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</si>
  <si>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</si>
  <si>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</si>
  <si>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</si>
  <si>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</si>
  <si>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</si>
  <si>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</si>
  <si>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</si>
  <si>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</si>
  <si>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</si>
  <si>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</si>
  <si>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</si>
  <si>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</si>
  <si>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</si>
  <si>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</si>
  <si>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</si>
  <si>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</si>
  <si>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</si>
  <si>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</si>
  <si>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</si>
  <si>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</si>
  <si>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</si>
  <si>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</si>
  <si>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</si>
  <si>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</si>
  <si>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</si>
  <si>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</si>
  <si>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</si>
  <si>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</si>
  <si>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</si>
  <si>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</si>
  <si>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</si>
  <si>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</si>
  <si>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</si>
  <si>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</si>
  <si>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</si>
  <si>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</si>
  <si>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</si>
  <si>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</si>
  <si>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</si>
  <si>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</si>
  <si>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</si>
  <si>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</si>
  <si>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</si>
  <si>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</si>
  <si>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</si>
  <si>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</si>
  <si>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</si>
  <si>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</si>
  <si>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</si>
  <si>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</si>
  <si>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</si>
  <si>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</si>
  <si>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</si>
  <si>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</si>
  <si>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</si>
  <si>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</si>
  <si>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</si>
  <si>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</si>
  <si>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</si>
  <si>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</si>
  <si>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</si>
  <si>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</si>
  <si>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</si>
  <si>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</si>
  <si>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</si>
  <si>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</si>
  <si>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</si>
  <si>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</si>
  <si>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</si>
  <si>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</si>
  <si>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</si>
  <si>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</si>
  <si>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</si>
  <si>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</si>
  <si>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</si>
  <si>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</si>
  <si>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</si>
  <si>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</si>
  <si>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</si>
  <si>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</si>
  <si>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</si>
  <si>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</si>
  <si>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</si>
  <si>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</si>
  <si>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</si>
  <si>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</si>
  <si>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</si>
  <si>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</si>
  <si>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</si>
  <si>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</si>
  <si>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</si>
  <si>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</si>
  <si>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</si>
  <si>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</si>
  <si>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</si>
  <si>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</si>
  <si>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</si>
  <si>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</si>
  <si>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</si>
  <si>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</si>
  <si>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</si>
  <si>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</si>
  <si>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</si>
  <si>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</si>
  <si>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</si>
  <si>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</si>
  <si>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</si>
  <si>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</si>
  <si>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</si>
  <si>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</si>
  <si>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</si>
  <si>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</si>
  <si>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</si>
  <si>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</si>
  <si>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</si>
  <si>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</si>
  <si>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</si>
  <si>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</si>
  <si>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</si>
  <si>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</si>
  <si>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</si>
  <si>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</si>
  <si>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</si>
  <si>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</si>
  <si>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</si>
  <si>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</si>
  <si>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</si>
  <si>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</si>
  <si>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</si>
  <si>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</si>
  <si>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</si>
  <si>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</si>
  <si>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</si>
  <si>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</si>
  <si>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</si>
  <si>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</si>
  <si>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</si>
  <si>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</si>
  <si>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</si>
  <si>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</si>
  <si>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</si>
  <si>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</si>
  <si>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</si>
  <si>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</si>
  <si>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</si>
  <si>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</si>
  <si>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</si>
  <si>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</si>
  <si>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</si>
  <si>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</si>
  <si>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</si>
  <si>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</si>
  <si>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</si>
  <si>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</si>
  <si>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</si>
  <si>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</si>
  <si>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</si>
  <si>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</si>
  <si>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</si>
  <si>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</si>
  <si>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</si>
  <si>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</si>
  <si>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</si>
  <si>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</si>
  <si>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</si>
  <si>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</si>
  <si>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</si>
  <si>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</si>
  <si>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</si>
  <si>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</si>
  <si>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</si>
  <si>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</si>
  <si>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</si>
  <si>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</si>
  <si>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</si>
  <si>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</si>
  <si>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</si>
  <si>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</si>
  <si>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</si>
  <si>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</si>
  <si>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</si>
  <si>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</si>
  <si>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</si>
  <si>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</si>
  <si>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</si>
  <si>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</si>
  <si>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</si>
  <si>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</si>
  <si>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</si>
  <si>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</si>
  <si>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</si>
  <si>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</si>
  <si>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</si>
  <si>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</si>
  <si>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</si>
  <si>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</si>
  <si>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</si>
  <si>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</si>
  <si>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</si>
  <si>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</si>
  <si>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</si>
  <si>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</si>
  <si>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</si>
  <si>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</si>
  <si>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</si>
  <si>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</si>
  <si>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</si>
  <si>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</si>
  <si>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</si>
  <si>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</si>
  <si>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</si>
  <si>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</si>
  <si>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</si>
  <si>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</si>
  <si>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</si>
  <si>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</si>
  <si>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</si>
  <si>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</si>
  <si>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</si>
  <si>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</si>
  <si>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</si>
  <si>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</si>
  <si>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</si>
  <si>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</si>
  <si>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</si>
  <si>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</si>
  <si>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</si>
  <si>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</si>
  <si>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</si>
  <si>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</si>
  <si>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</si>
  <si>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</si>
  <si>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</si>
  <si>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</si>
  <si>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</si>
  <si>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</si>
  <si>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</si>
  <si>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</si>
  <si>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</si>
  <si>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</si>
  <si>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</si>
  <si>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</si>
  <si>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</si>
  <si>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</si>
  <si>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</si>
  <si>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</si>
  <si>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</si>
  <si>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</si>
  <si>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</si>
  <si>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</si>
  <si>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</si>
  <si>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</si>
  <si>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</si>
  <si>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</si>
  <si>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</si>
  <si>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</si>
  <si>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</si>
  <si>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</si>
  <si>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</si>
  <si>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</si>
  <si>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</si>
  <si>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</si>
  <si>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</si>
  <si>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</si>
  <si>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</si>
  <si>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</si>
  <si>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</si>
  <si>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</si>
  <si>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</si>
  <si>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</si>
  <si>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</si>
  <si>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</si>
  <si>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</si>
  <si>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</si>
  <si>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</si>
  <si>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</si>
  <si>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</si>
  <si>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</si>
  <si>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</si>
  <si>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</si>
  <si>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</si>
  <si>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</si>
  <si>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</si>
  <si>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</si>
  <si>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</si>
  <si>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</si>
  <si>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</si>
  <si>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</si>
  <si>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</si>
  <si>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</si>
  <si>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</si>
  <si>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</si>
  <si>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</si>
  <si>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</si>
  <si>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</si>
  <si>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</si>
  <si>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</si>
  <si>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</si>
  <si>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</si>
  <si>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</si>
  <si>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</si>
  <si>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</si>
  <si>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</si>
  <si>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</si>
  <si>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</si>
  <si>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</si>
  <si>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</si>
  <si>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</si>
  <si>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</si>
  <si>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</si>
  <si>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</si>
  <si>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</si>
  <si>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</si>
  <si>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</si>
  <si>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</si>
  <si>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</si>
  <si>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</si>
  <si>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</si>
  <si>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</si>
  <si>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</si>
  <si>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</si>
  <si>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</si>
  <si>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</si>
  <si>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</si>
  <si>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</si>
  <si>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</si>
  <si>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</si>
  <si>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</si>
  <si>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</si>
  <si>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</si>
  <si>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</si>
  <si>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</si>
  <si>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</si>
  <si>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</si>
  <si>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</si>
  <si>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</si>
  <si>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</si>
  <si>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</si>
  <si>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</si>
  <si>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</si>
  <si>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</si>
  <si>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</si>
  <si>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</si>
  <si>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</si>
  <si>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</si>
  <si>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</si>
  <si>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</si>
  <si>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</si>
  <si>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</si>
  <si>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</si>
  <si>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</si>
  <si>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</si>
  <si>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</si>
  <si>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</si>
  <si>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</si>
  <si>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</si>
  <si>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</si>
  <si>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</si>
  <si>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</si>
  <si>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</si>
  <si>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</si>
  <si>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</si>
  <si>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</si>
  <si>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</si>
  <si>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</si>
  <si>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</si>
  <si>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</si>
  <si>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</si>
  <si>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</si>
  <si>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</si>
  <si>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</si>
  <si>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</si>
  <si>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</si>
  <si>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</si>
  <si>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</si>
  <si>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</si>
  <si>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</si>
  <si>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</si>
  <si>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</si>
  <si>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</si>
  <si>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</si>
  <si>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</si>
  <si>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</si>
  <si>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</si>
  <si>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</si>
  <si>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</si>
  <si>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</si>
  <si>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</si>
  <si>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</si>
  <si>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</si>
  <si>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</si>
  <si>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</si>
  <si>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</si>
  <si>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</si>
  <si>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</si>
  <si>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</si>
  <si>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</si>
  <si>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</si>
  <si>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</si>
  <si>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</si>
  <si>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</si>
  <si>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</si>
  <si>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</si>
  <si>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</si>
  <si>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</si>
  <si>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</si>
  <si>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</si>
  <si>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</si>
  <si>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</si>
  <si>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</si>
  <si>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</si>
  <si>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</si>
  <si>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</si>
  <si>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</si>
  <si>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</si>
  <si>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</si>
  <si>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</si>
  <si>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</si>
  <si>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</si>
  <si>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</si>
  <si>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</si>
  <si>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</si>
  <si>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</si>
  <si>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</si>
  <si>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</si>
  <si>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</si>
  <si>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</si>
  <si>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</si>
  <si>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</si>
  <si>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</si>
  <si>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</si>
  <si>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</si>
  <si>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</si>
  <si>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</si>
  <si>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</si>
  <si>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</si>
  <si>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</si>
  <si>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</si>
  <si>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</si>
  <si>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</si>
  <si>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</si>
  <si>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</si>
  <si>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</si>
  <si>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</si>
  <si>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</si>
  <si>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</si>
  <si>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</si>
  <si>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</si>
  <si>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</si>
  <si>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</si>
  <si>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</si>
  <si>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</si>
  <si>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</si>
  <si>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</si>
  <si>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</si>
  <si>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</si>
  <si>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</si>
  <si>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</si>
  <si>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</si>
  <si>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</si>
  <si>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</si>
  <si>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</si>
  <si>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</si>
  <si>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</si>
  <si>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</si>
  <si>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</si>
  <si>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</si>
  <si>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</si>
  <si>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</si>
  <si>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</si>
  <si>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</si>
  <si>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</si>
  <si>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</si>
  <si>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</si>
  <si>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</si>
  <si>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</si>
  <si>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</si>
  <si>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</si>
  <si>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</si>
  <si>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</si>
  <si>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</si>
  <si>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</si>
  <si>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</si>
  <si>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</si>
  <si>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</si>
  <si>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</si>
  <si>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</si>
  <si>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</si>
  <si>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</si>
  <si>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</si>
  <si>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</si>
  <si>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</si>
  <si>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</si>
  <si>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</si>
  <si>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</si>
  <si>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</si>
  <si>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</si>
  <si>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</si>
  <si>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</si>
  <si>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</si>
  <si>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</si>
  <si>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</si>
  <si>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</si>
  <si>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</si>
  <si>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</si>
  <si>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</si>
  <si>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</si>
  <si>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</si>
  <si>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</si>
  <si>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</si>
  <si>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</si>
  <si>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</si>
  <si>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</si>
  <si>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</si>
  <si>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</si>
  <si>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</si>
  <si>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</si>
  <si>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</si>
  <si>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</si>
  <si>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</si>
  <si>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</si>
  <si>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</si>
  <si>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</si>
  <si>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</si>
  <si>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</si>
  <si>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</si>
  <si>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</si>
  <si>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</si>
  <si>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</si>
  <si>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</si>
  <si>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</si>
  <si>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</si>
  <si>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</si>
  <si>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</si>
  <si>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</si>
  <si>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</si>
  <si>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</si>
  <si>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</si>
  <si>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</si>
  <si>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</si>
  <si>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</si>
  <si>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</si>
  <si>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</si>
  <si>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</si>
  <si>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</si>
  <si>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</si>
  <si>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</si>
  <si>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</si>
  <si>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</si>
  <si>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</si>
  <si>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</si>
  <si>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</si>
  <si>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</si>
  <si>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</si>
  <si>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</si>
  <si>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</si>
  <si>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</si>
  <si>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</si>
  <si>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</si>
  <si>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</si>
  <si>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</si>
  <si>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</si>
  <si>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</si>
  <si>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</si>
  <si>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</si>
  <si>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</si>
  <si>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</si>
  <si>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</si>
  <si>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</si>
  <si>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</si>
  <si>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</si>
  <si>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</si>
  <si>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</si>
  <si>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</si>
  <si>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</si>
  <si>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</si>
  <si>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</si>
  <si>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</si>
  <si>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</si>
  <si>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</si>
  <si>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</si>
  <si>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</si>
  <si>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</si>
  <si>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</si>
  <si>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</si>
  <si>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</si>
  <si>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</si>
  <si>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</si>
  <si>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</si>
  <si>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</si>
  <si>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</si>
  <si>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</si>
  <si>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</si>
  <si>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</si>
  <si>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</si>
  <si>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</si>
  <si>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</si>
  <si>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</si>
  <si>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</si>
  <si>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</si>
  <si>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</si>
  <si>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</si>
  <si>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</si>
  <si>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</si>
  <si>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</si>
  <si>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</si>
  <si>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</si>
  <si>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</si>
  <si>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</si>
  <si>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</si>
  <si>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</si>
  <si>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</si>
  <si>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</si>
  <si>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</si>
  <si>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</si>
  <si>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</si>
  <si>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</si>
  <si>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</si>
  <si>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</si>
  <si>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</si>
  <si>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</si>
  <si>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</si>
  <si>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</si>
  <si>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</si>
  <si>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</si>
  <si>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</si>
  <si>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</si>
  <si>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</si>
  <si>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</si>
  <si>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</si>
  <si>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</si>
  <si>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</si>
  <si>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</si>
  <si>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</si>
  <si>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</si>
  <si>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</si>
  <si>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</si>
  <si>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</si>
  <si>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</si>
  <si>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</si>
  <si>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</si>
  <si>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</si>
  <si>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</si>
  <si>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</si>
  <si>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</si>
  <si>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</si>
  <si>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</si>
  <si>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</si>
  <si>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</si>
  <si>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</si>
  <si>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</si>
  <si>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</si>
  <si>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</si>
  <si>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</si>
  <si>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</si>
  <si>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</si>
  <si>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</si>
  <si>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</si>
  <si>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</si>
  <si>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</si>
  <si>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</si>
  <si>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</si>
  <si>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</si>
  <si>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</si>
  <si>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</si>
  <si>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</si>
  <si>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</si>
  <si>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</si>
  <si>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</si>
  <si>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</si>
  <si>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</si>
  <si>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</si>
  <si>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</si>
  <si>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</si>
  <si>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</si>
  <si>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</si>
  <si>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</si>
  <si>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</si>
  <si>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</si>
  <si>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</si>
  <si>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</si>
  <si>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</si>
  <si>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</si>
  <si>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</si>
  <si>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</si>
  <si>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</si>
  <si>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</si>
  <si>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</si>
  <si>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</si>
  <si>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</si>
  <si>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</si>
  <si>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</si>
  <si>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</si>
  <si>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</si>
  <si>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</si>
  <si>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</si>
  <si>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</si>
  <si>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</si>
  <si>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</si>
  <si>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</si>
  <si>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</si>
  <si>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</si>
  <si>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</si>
  <si>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</si>
  <si>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</si>
  <si>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</si>
  <si>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</si>
  <si>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</si>
  <si>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</si>
  <si>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</si>
  <si>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</si>
  <si>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</si>
  <si>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</si>
  <si>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</si>
  <si>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</si>
  <si>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</si>
  <si>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</si>
  <si>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</si>
  <si>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</si>
  <si>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</si>
  <si>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</si>
  <si>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</si>
  <si>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</si>
  <si>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</si>
  <si>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</si>
  <si>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</si>
  <si>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</si>
  <si>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</si>
  <si>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</si>
  <si>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</si>
  <si>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</si>
  <si>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</si>
  <si>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</si>
  <si>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</si>
  <si>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</si>
  <si>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</si>
  <si>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</si>
  <si>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</si>
  <si>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</si>
  <si>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</si>
  <si>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</si>
  <si>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</si>
  <si>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</si>
  <si>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</si>
  <si>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</si>
  <si>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</si>
  <si>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</si>
  <si>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</si>
  <si>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</si>
  <si>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</si>
  <si>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</si>
  <si>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</si>
  <si>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</si>
  <si>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</si>
  <si>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</si>
  <si>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</si>
  <si>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</si>
  <si>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</si>
  <si>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</si>
  <si>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</si>
  <si>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</si>
  <si>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</si>
  <si>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</si>
  <si>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</si>
  <si>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</si>
  <si>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</si>
  <si>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</si>
  <si>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</si>
  <si>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</si>
  <si>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</si>
  <si>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</si>
  <si>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</si>
  <si>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</si>
  <si>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</si>
  <si>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</si>
  <si>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</si>
  <si>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</si>
  <si>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</si>
  <si>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</si>
  <si>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</si>
  <si>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</si>
  <si>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</si>
  <si>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</si>
  <si>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</si>
  <si>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</si>
  <si>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</si>
  <si>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</si>
  <si>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</si>
  <si>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</si>
  <si>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</si>
  <si>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</si>
  <si>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</si>
  <si>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</si>
  <si>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</si>
  <si>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</si>
  <si>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</si>
  <si>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</si>
  <si>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</si>
  <si>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</si>
  <si>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</si>
  <si>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</si>
  <si>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</si>
  <si>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</si>
  <si>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</si>
  <si>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</si>
  <si>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</si>
  <si>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</si>
  <si>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</si>
  <si>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</si>
  <si>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</si>
  <si>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</si>
  <si>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</si>
  <si>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</si>
  <si>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</si>
  <si>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</si>
  <si>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</si>
  <si>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</si>
  <si>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</si>
  <si>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</si>
  <si>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</si>
  <si>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</si>
  <si>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</si>
  <si>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</si>
  <si>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</si>
  <si>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</si>
  <si>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</si>
  <si>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</si>
  <si>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</si>
  <si>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</si>
  <si>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</si>
  <si>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</si>
  <si>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</si>
  <si>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</si>
  <si>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</si>
  <si>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</si>
  <si>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</si>
  <si>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</si>
  <si>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</si>
  <si>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</si>
  <si>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</si>
  <si>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</si>
  <si>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</si>
  <si>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</si>
  <si>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</si>
  <si>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</si>
  <si>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</si>
  <si>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</si>
  <si>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</si>
  <si>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</si>
  <si>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</si>
  <si>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</si>
  <si>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</si>
  <si>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</si>
  <si>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</si>
  <si>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</si>
  <si>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</si>
  <si>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</si>
  <si>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</si>
  <si>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</si>
  <si>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</si>
  <si>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</si>
  <si>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</si>
  <si>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</si>
  <si>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</si>
  <si>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</si>
  <si>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</si>
  <si>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</si>
  <si>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</si>
  <si>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</si>
  <si>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</si>
  <si>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</si>
  <si>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</si>
  <si>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</si>
  <si>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</si>
  <si>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</si>
  <si>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</si>
  <si>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</si>
  <si>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</si>
  <si>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</si>
  <si>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</si>
  <si>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</si>
  <si>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</si>
  <si>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</si>
  <si>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</si>
  <si>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</si>
  <si>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</si>
  <si>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</si>
  <si>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</si>
  <si>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</si>
  <si>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</si>
  <si>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</si>
  <si>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</si>
  <si>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</si>
  <si>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</si>
  <si>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</si>
  <si>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</si>
  <si>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</si>
  <si>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</si>
  <si>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</si>
  <si>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</si>
  <si>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</si>
  <si>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</si>
  <si>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</si>
  <si>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</si>
  <si>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</si>
  <si>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</si>
  <si>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</si>
  <si>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</si>
  <si>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</si>
  <si>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</si>
  <si>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</si>
  <si>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</si>
  <si>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</si>
  <si>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</si>
  <si>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</si>
  <si>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</si>
  <si>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</si>
  <si>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</si>
  <si>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</si>
  <si>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</si>
  <si>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</si>
  <si>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</si>
  <si>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</si>
  <si>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</si>
  <si>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</si>
  <si>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</si>
  <si>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</si>
  <si>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</si>
  <si>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</si>
  <si>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</si>
  <si>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</si>
  <si>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</si>
  <si>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</si>
  <si>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</si>
  <si>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</si>
  <si>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</si>
  <si>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</si>
  <si>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</si>
  <si>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</si>
  <si>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</si>
  <si>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</si>
  <si>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</si>
  <si>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</si>
  <si>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</si>
  <si>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</si>
  <si>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</si>
  <si>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</si>
  <si>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</si>
  <si>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</si>
  <si>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</si>
  <si>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</si>
  <si>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</si>
  <si>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</si>
  <si>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</si>
  <si>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</si>
  <si>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</si>
  <si>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</si>
  <si>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</si>
  <si>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</si>
  <si>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</si>
  <si>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</si>
  <si>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</si>
  <si>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</si>
  <si>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</si>
  <si>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</si>
  <si>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</si>
  <si>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</si>
  <si>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</si>
  <si>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</si>
  <si>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</si>
  <si>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</si>
  <si>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</si>
  <si>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</si>
  <si>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</si>
  <si>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</si>
  <si>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</si>
  <si>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</si>
  <si>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</si>
  <si>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</si>
  <si>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</si>
  <si>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</si>
  <si>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</si>
  <si>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</si>
  <si>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</si>
  <si>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</si>
  <si>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</si>
  <si>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</si>
  <si>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</si>
  <si>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</si>
  <si>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</si>
  <si>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</si>
  <si>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</si>
  <si>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</si>
  <si>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</si>
  <si>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</si>
  <si>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</si>
  <si>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</si>
  <si>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</si>
  <si>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</si>
  <si>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</si>
  <si>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</si>
  <si>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</si>
  <si>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</si>
  <si>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</si>
  <si>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</si>
  <si>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</si>
  <si>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</si>
  <si>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</si>
  <si>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</si>
  <si>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</si>
  <si>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</si>
  <si>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</si>
  <si>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</si>
  <si>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</si>
  <si>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</si>
  <si>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</si>
  <si>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</si>
  <si>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</si>
  <si>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</si>
  <si>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</si>
  <si>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</si>
  <si>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</si>
  <si>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</si>
  <si>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</si>
  <si>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</si>
  <si>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</si>
  <si>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</si>
  <si>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</si>
  <si>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</si>
  <si>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</si>
  <si>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</si>
  <si>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</si>
  <si>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</si>
  <si>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</si>
  <si>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</si>
  <si>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</si>
  <si>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</si>
  <si>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</si>
  <si>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</si>
  <si>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</si>
  <si>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</si>
  <si>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</si>
  <si>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</si>
  <si>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</si>
  <si>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</si>
  <si>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</si>
  <si>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</si>
  <si>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</si>
  <si>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</si>
  <si>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</si>
  <si>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</si>
  <si>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</si>
  <si>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</si>
  <si>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</si>
  <si>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</si>
  <si>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</si>
  <si>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</si>
  <si>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</si>
  <si>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</si>
  <si>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</si>
  <si>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</si>
  <si>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</si>
  <si>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</si>
  <si>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</si>
  <si>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</si>
  <si>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</si>
  <si>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</si>
  <si>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</si>
  <si>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</si>
  <si>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</si>
  <si>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</si>
  <si>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</si>
  <si>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</si>
  <si>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</si>
  <si>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</si>
  <si>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</si>
  <si>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</si>
  <si>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</si>
  <si>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</si>
  <si>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</si>
  <si>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</si>
  <si>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</si>
  <si>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</si>
  <si>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</si>
  <si>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</si>
  <si>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</si>
  <si>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</si>
  <si>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</si>
  <si>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</si>
  <si>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</si>
  <si>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</si>
  <si>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</si>
  <si>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</si>
  <si>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</si>
  <si>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</si>
  <si>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</si>
  <si>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</si>
  <si>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</si>
  <si>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</si>
  <si>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</si>
  <si>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</si>
  <si>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</si>
  <si>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</si>
  <si>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</si>
  <si>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</si>
  <si>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</si>
  <si>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</si>
  <si>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</si>
  <si>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</si>
  <si>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</si>
  <si>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</si>
  <si>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</si>
  <si>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</si>
  <si>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</si>
  <si>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</si>
  <si>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</si>
  <si>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</si>
  <si>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</si>
  <si>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</si>
  <si>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</si>
  <si>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</si>
  <si>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</si>
  <si>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</si>
  <si>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</si>
  <si>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</si>
  <si>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</si>
  <si>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</si>
  <si>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</si>
  <si>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</si>
  <si>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</si>
  <si>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</si>
  <si>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</si>
  <si>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</si>
  <si>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</si>
  <si>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</si>
  <si>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</si>
  <si>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</si>
  <si>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</si>
  <si>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</si>
  <si>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</si>
  <si>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</si>
  <si>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</si>
  <si>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</si>
  <si>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</si>
  <si>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</si>
  <si>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</si>
  <si>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</si>
  <si>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</si>
  <si>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</si>
  <si>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</si>
  <si>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</si>
  <si>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</si>
  <si>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</si>
  <si>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</si>
  <si>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</si>
  <si>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</si>
  <si>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</si>
  <si>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</si>
  <si>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</si>
  <si>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</si>
  <si>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</si>
  <si>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</si>
  <si>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</si>
  <si>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</si>
  <si>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</si>
  <si>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</si>
  <si>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</si>
  <si>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</si>
  <si>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</si>
  <si>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</si>
  <si>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</si>
  <si>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</si>
  <si>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</si>
  <si>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</si>
  <si>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</si>
  <si>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</si>
  <si>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</si>
  <si>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</si>
  <si>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</si>
  <si>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</si>
  <si>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</si>
  <si>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</si>
  <si>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</si>
  <si>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</si>
  <si>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</si>
  <si>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</si>
  <si>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</si>
  <si>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</si>
  <si>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</si>
  <si>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</si>
  <si>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</si>
  <si>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</si>
  <si>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</si>
  <si>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</si>
  <si>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</si>
  <si>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</si>
  <si>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</si>
  <si>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</si>
  <si>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</si>
  <si>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</si>
  <si>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</si>
  <si>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</si>
  <si>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</si>
  <si>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</si>
  <si>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</si>
  <si>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</si>
  <si>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</si>
  <si>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</si>
  <si>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</si>
  <si>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</si>
  <si>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</si>
  <si>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</si>
  <si>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</si>
  <si>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</si>
  <si>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</si>
  <si>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</si>
  <si>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</si>
  <si>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</si>
  <si>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</si>
  <si>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</si>
  <si>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</si>
  <si>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</si>
  <si>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</si>
  <si>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</si>
  <si>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</si>
  <si>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</si>
  <si>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</si>
  <si>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</si>
  <si>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</si>
  <si>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</si>
  <si>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</si>
  <si>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</si>
  <si>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</si>
  <si>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</si>
  <si>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</si>
  <si>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</si>
  <si>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</si>
  <si>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</si>
  <si>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</si>
  <si>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</si>
  <si>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</si>
  <si>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</si>
  <si>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</si>
  <si>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</si>
  <si>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</si>
  <si>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</si>
  <si>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</si>
  <si>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</si>
  <si>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</si>
  <si>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</si>
  <si>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</si>
  <si>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</si>
  <si>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</si>
  <si>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</si>
  <si>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</si>
  <si>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</si>
  <si>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</si>
  <si>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</si>
  <si>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</si>
  <si>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</si>
  <si>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</si>
  <si>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</si>
  <si>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</si>
  <si>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</si>
  <si>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</si>
  <si>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</si>
  <si>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</si>
  <si>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</si>
  <si>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</si>
  <si>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</si>
  <si>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</si>
  <si>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</si>
  <si>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</si>
  <si>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</si>
  <si>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</si>
  <si>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</si>
  <si>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</si>
  <si>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</si>
  <si>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</si>
  <si>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</si>
  <si>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</si>
  <si>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</si>
  <si>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</si>
  <si>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</si>
  <si>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</si>
  <si>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</si>
  <si>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</si>
  <si>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</si>
  <si>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</si>
  <si>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</si>
  <si>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</si>
  <si>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</si>
  <si>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</si>
  <si>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</si>
  <si>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</si>
  <si>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</si>
  <si>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</si>
  <si>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</si>
  <si>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</si>
  <si>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</si>
  <si>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</si>
  <si>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</si>
  <si>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</si>
  <si>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</si>
  <si>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</si>
  <si>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</si>
  <si>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</si>
  <si>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</si>
  <si>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</si>
  <si>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</si>
  <si>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</si>
  <si>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</si>
  <si>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</si>
  <si>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</si>
  <si>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</si>
  <si>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</si>
  <si>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</si>
  <si>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</si>
  <si>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</si>
  <si>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</si>
  <si>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</si>
  <si>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</si>
  <si>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</si>
  <si>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</si>
  <si>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</si>
  <si>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</si>
  <si>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</si>
  <si>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</si>
  <si>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</si>
  <si>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</si>
  <si>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</si>
  <si>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</si>
  <si>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</si>
  <si>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</si>
  <si>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</si>
  <si>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</si>
  <si>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</si>
  <si>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</si>
  <si>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</si>
  <si>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</si>
  <si>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</si>
  <si>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</si>
  <si>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</si>
  <si>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</si>
  <si>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</si>
  <si>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</si>
  <si>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</si>
  <si>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</si>
  <si>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</si>
  <si>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</si>
  <si>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</si>
  <si>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</si>
  <si>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</si>
  <si>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</si>
  <si>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</si>
  <si>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</si>
  <si>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</si>
  <si>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</si>
  <si>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</si>
  <si>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</si>
  <si>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</si>
  <si>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</si>
  <si>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</si>
  <si>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</si>
  <si>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</si>
  <si>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</si>
  <si>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</si>
  <si>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</si>
  <si>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</si>
  <si>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</si>
  <si>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</si>
  <si>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</si>
  <si>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</si>
  <si>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</si>
  <si>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</si>
  <si>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</si>
  <si>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</si>
  <si>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</si>
  <si>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</si>
  <si>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</si>
  <si>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</si>
  <si>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</si>
  <si>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</si>
  <si>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</si>
  <si>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</si>
  <si>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</si>
  <si>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</si>
  <si>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</si>
  <si>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</si>
  <si>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</si>
  <si>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</si>
  <si>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</si>
  <si>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</si>
  <si>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</si>
  <si>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</si>
  <si>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</si>
  <si>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</si>
  <si>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</si>
  <si>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</si>
  <si>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</si>
  <si>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</si>
  <si>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</si>
  <si>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</si>
  <si>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</si>
  <si>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</si>
  <si>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</si>
  <si>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</si>
  <si>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</si>
  <si>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</si>
  <si>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</si>
  <si>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</si>
  <si>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</si>
  <si>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</si>
  <si>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</si>
  <si>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</si>
  <si>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</si>
  <si>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</si>
  <si>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</si>
  <si>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</si>
  <si>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</si>
  <si>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</si>
  <si>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</si>
  <si>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</si>
  <si>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</si>
  <si>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</si>
  <si>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</si>
  <si>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</si>
  <si>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</si>
  <si>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</si>
  <si>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</si>
  <si>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</si>
  <si>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</si>
  <si>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</si>
  <si>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</si>
  <si>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</si>
  <si>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</si>
  <si>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</si>
  <si>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</si>
  <si>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</si>
  <si>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</si>
  <si>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</si>
  <si>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</si>
  <si>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</si>
  <si>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</si>
  <si>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</si>
  <si>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</si>
  <si>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</si>
  <si>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</si>
  <si>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</si>
  <si>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</si>
  <si>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</si>
  <si>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</si>
  <si>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</si>
  <si>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</si>
  <si>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</si>
  <si>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</si>
  <si>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</si>
  <si>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</si>
  <si>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</si>
  <si>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</si>
  <si>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</si>
  <si>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</si>
  <si>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</si>
  <si>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</si>
  <si>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</si>
  <si>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</si>
  <si>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</si>
  <si>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</si>
  <si>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</si>
  <si>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</si>
  <si>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</si>
  <si>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</si>
  <si>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</si>
  <si>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</si>
  <si>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</si>
  <si>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</si>
  <si>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</si>
  <si>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</si>
  <si>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</si>
  <si>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</si>
  <si>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</si>
  <si>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</si>
  <si>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</si>
  <si>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</si>
  <si>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</si>
  <si>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</si>
  <si>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</si>
  <si>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</si>
  <si>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</si>
  <si>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</si>
  <si>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</si>
  <si>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</si>
  <si>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</si>
  <si>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</si>
  <si>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</si>
  <si>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</si>
  <si>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</si>
  <si>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</si>
  <si>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</si>
  <si>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</si>
  <si>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</si>
  <si>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</si>
  <si>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</si>
  <si>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</si>
  <si>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</si>
  <si>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</si>
  <si>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</si>
  <si>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</si>
  <si>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</si>
  <si>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</si>
  <si>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</si>
  <si>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</si>
  <si>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</si>
  <si>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</si>
  <si>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</si>
  <si>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</si>
  <si>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</si>
  <si>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</si>
  <si>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</si>
  <si>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</si>
  <si>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</si>
  <si>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</si>
  <si>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</si>
  <si>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</si>
  <si>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</si>
  <si>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</si>
  <si>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</si>
  <si>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</si>
  <si>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</si>
  <si>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</si>
  <si>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</si>
  <si>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</si>
  <si>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</si>
  <si>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</si>
  <si>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</si>
  <si>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</si>
  <si>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</si>
  <si>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</si>
  <si>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</si>
  <si>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</si>
  <si>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</si>
  <si>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</si>
  <si>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</si>
  <si>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</si>
  <si>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</si>
  <si>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</si>
  <si>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</si>
  <si>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</si>
  <si>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</si>
  <si>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</si>
  <si>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</si>
  <si>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</si>
  <si>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</si>
  <si>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</si>
  <si>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</si>
  <si>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</si>
  <si>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</si>
  <si>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</si>
  <si>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</si>
  <si>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</si>
  <si>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</si>
  <si>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</si>
  <si>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</si>
  <si>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</si>
  <si>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</si>
  <si>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</si>
  <si>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</si>
  <si>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</si>
  <si>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</si>
  <si>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</si>
  <si>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</si>
  <si>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</si>
  <si>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</si>
  <si>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</si>
  <si>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</si>
  <si>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</si>
  <si>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</si>
  <si>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</si>
  <si>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</si>
  <si>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</si>
  <si>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</si>
  <si>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</si>
  <si>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</si>
  <si>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</si>
  <si>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</si>
  <si>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</si>
  <si>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</si>
  <si>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</si>
  <si>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</si>
  <si>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</si>
  <si>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</si>
  <si>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</si>
  <si>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</si>
  <si>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</si>
  <si>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</si>
  <si>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</si>
  <si>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</si>
  <si>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</si>
  <si>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</si>
  <si>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</si>
  <si>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</si>
  <si>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</si>
  <si>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</si>
  <si>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</si>
  <si>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</si>
  <si>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</si>
  <si>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</si>
  <si>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</si>
  <si>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</si>
  <si>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</si>
  <si>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</si>
  <si>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</si>
  <si>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</si>
  <si>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</si>
  <si>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</si>
  <si>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</si>
  <si>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</si>
  <si>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</si>
  <si>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</si>
  <si>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</si>
  <si>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</si>
  <si>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</si>
  <si>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</si>
  <si>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</si>
  <si>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</si>
  <si>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</si>
  <si>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</si>
  <si>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</si>
  <si>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</si>
  <si>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</si>
  <si>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</si>
  <si>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</si>
  <si>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</si>
  <si>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</si>
  <si>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</si>
  <si>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</si>
  <si>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</si>
  <si>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</si>
  <si>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</si>
  <si>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</si>
  <si>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</si>
  <si>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</si>
  <si>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</si>
  <si>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</si>
  <si>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</si>
  <si>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</si>
  <si>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</si>
  <si>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</si>
  <si>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</si>
  <si>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</si>
  <si>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</si>
  <si>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</si>
  <si>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</si>
  <si>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</si>
  <si>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</si>
  <si>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</si>
  <si>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</si>
  <si>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</si>
  <si>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</si>
  <si>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</si>
  <si>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</si>
  <si>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</si>
  <si>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</si>
  <si>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</si>
  <si>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</si>
  <si>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</si>
  <si>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</si>
  <si>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</si>
  <si>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</si>
  <si>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</si>
  <si>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</si>
  <si>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</si>
  <si>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</si>
  <si>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</si>
  <si>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</si>
  <si>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</si>
  <si>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</si>
  <si>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</si>
  <si>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</si>
  <si>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</si>
  <si>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</si>
  <si>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</si>
  <si>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</si>
  <si>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</si>
  <si>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</si>
  <si>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</si>
  <si>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</si>
  <si>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</si>
  <si>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</si>
  <si>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</si>
  <si>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</si>
  <si>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</si>
  <si>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</si>
  <si>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</si>
  <si>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</si>
  <si>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</si>
  <si>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</si>
  <si>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</si>
  <si>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</si>
  <si>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</si>
  <si>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</si>
  <si>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</si>
  <si>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</si>
  <si>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</si>
  <si>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</si>
  <si>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</si>
  <si>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</si>
  <si>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</si>
  <si>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</si>
  <si>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</si>
  <si>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</si>
  <si>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</si>
  <si>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</si>
  <si>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</si>
  <si>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</si>
  <si>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</si>
  <si>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</si>
  <si>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</si>
  <si>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</si>
  <si>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</si>
  <si>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</si>
  <si>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</si>
  <si>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</si>
  <si>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</si>
  <si>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</si>
  <si>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</si>
  <si>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</si>
  <si>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</si>
  <si>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</si>
  <si>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</si>
  <si>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</si>
  <si>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</si>
  <si>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</si>
  <si>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</si>
  <si>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</si>
  <si>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</si>
  <si>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</si>
  <si>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</si>
  <si>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</si>
  <si>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</si>
  <si>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</si>
  <si>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</si>
  <si>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</si>
  <si>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</si>
  <si>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</si>
  <si>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</si>
  <si>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</si>
  <si>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</si>
  <si>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</si>
  <si>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</si>
  <si>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</si>
  <si>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</si>
  <si>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</si>
  <si>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</si>
  <si>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</si>
  <si>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</si>
  <si>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</si>
  <si>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</si>
  <si>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</si>
  <si>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</si>
  <si>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</si>
  <si>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</si>
  <si>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</si>
  <si>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</si>
  <si>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</si>
  <si>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</si>
  <si>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</si>
  <si>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</si>
  <si>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</si>
  <si>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</si>
  <si>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</si>
  <si>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</si>
  <si>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</si>
  <si>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</si>
  <si>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</si>
  <si>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</si>
  <si>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</si>
  <si>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</si>
  <si>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</si>
  <si>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</si>
  <si>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</si>
  <si>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</si>
  <si>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</si>
  <si>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</si>
  <si>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</si>
  <si>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</si>
  <si>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</si>
  <si>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</si>
  <si>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</si>
  <si>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</si>
  <si>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</si>
  <si>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</si>
  <si>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</si>
  <si>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</si>
  <si>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</si>
  <si>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</si>
  <si>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</si>
  <si>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</si>
  <si>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</si>
  <si>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</si>
  <si>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</si>
  <si>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</si>
  <si>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</si>
  <si>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</si>
  <si>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</si>
  <si>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</si>
  <si>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</si>
  <si>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</si>
  <si>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</si>
  <si>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</si>
  <si>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</si>
  <si>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</si>
  <si>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</si>
  <si>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</si>
  <si>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</si>
  <si>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</si>
  <si>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</si>
  <si>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</si>
  <si>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</si>
  <si>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</si>
  <si>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</si>
  <si>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</si>
  <si>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</si>
  <si>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</si>
  <si>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</si>
  <si>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</si>
  <si>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</si>
  <si>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</si>
  <si>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</si>
  <si>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</si>
  <si>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</si>
  <si>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</si>
  <si>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</si>
  <si>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</si>
  <si>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</si>
  <si>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</si>
  <si>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</si>
  <si>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</si>
  <si>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</si>
  <si>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</si>
  <si>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</si>
  <si>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</si>
  <si>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</si>
  <si>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</si>
  <si>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</si>
  <si>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</si>
  <si>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</si>
  <si>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</si>
  <si>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</si>
  <si>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</si>
  <si>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</si>
  <si>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</si>
  <si>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</si>
  <si>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</si>
  <si>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</si>
  <si>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</si>
  <si>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</si>
  <si>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</si>
  <si>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</si>
  <si>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</si>
  <si>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</si>
  <si>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</si>
  <si>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</si>
  <si>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</si>
  <si>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</si>
  <si>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</si>
  <si>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</si>
  <si>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</si>
  <si>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</si>
  <si>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</si>
  <si>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</si>
  <si>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</si>
  <si>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</si>
  <si>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</si>
  <si>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</si>
  <si>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</si>
  <si>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</si>
  <si>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</si>
  <si>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</si>
  <si>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</si>
  <si>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</si>
  <si>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</si>
  <si>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</si>
  <si>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</si>
  <si>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</si>
  <si>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</si>
  <si>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</si>
  <si>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</si>
  <si>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</si>
  <si>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</si>
  <si>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</si>
  <si>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</si>
  <si>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</si>
  <si>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</si>
  <si>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</si>
  <si>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</si>
  <si>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</si>
  <si>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</si>
  <si>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</si>
  <si>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</si>
  <si>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</si>
  <si>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</si>
  <si>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</si>
  <si>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</si>
  <si>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</si>
  <si>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</si>
  <si>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</si>
  <si>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</si>
  <si>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</si>
  <si>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</si>
  <si>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</si>
  <si>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</si>
  <si>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</si>
  <si>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</si>
  <si>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</si>
  <si>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</si>
  <si>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</si>
  <si>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</si>
  <si>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</si>
  <si>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</si>
  <si>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</si>
  <si>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</si>
  <si>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</si>
  <si>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</si>
  <si>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</si>
  <si>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</si>
  <si>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</si>
  <si>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</si>
  <si>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</si>
  <si>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</si>
  <si>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</si>
  <si>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</si>
  <si>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</si>
  <si>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</si>
  <si>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</si>
  <si>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</si>
  <si>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</si>
  <si>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</si>
  <si>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</si>
  <si>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</si>
  <si>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</si>
  <si>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</si>
  <si>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</si>
  <si>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</si>
  <si>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</si>
  <si>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</si>
  <si>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</si>
  <si>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</si>
  <si>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</si>
  <si>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</si>
  <si>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</si>
  <si>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</si>
  <si>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</si>
  <si>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</si>
  <si>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</si>
  <si>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</si>
  <si>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</si>
  <si>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</si>
  <si>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</si>
  <si>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</si>
  <si>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</si>
  <si>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</si>
  <si>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</si>
  <si>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</si>
  <si>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</si>
  <si>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</si>
  <si>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</si>
  <si>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</si>
  <si>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</si>
  <si>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</si>
  <si>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</si>
  <si>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</si>
  <si>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</si>
  <si>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</si>
  <si>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</si>
  <si>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</si>
  <si>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</si>
  <si>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</si>
  <si>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</si>
  <si>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</si>
  <si>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</si>
  <si>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</si>
  <si>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</si>
  <si>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</si>
  <si>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</si>
  <si>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</si>
  <si>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</si>
  <si>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</si>
  <si>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</si>
  <si>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</si>
  <si>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</si>
  <si>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</si>
  <si>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</si>
  <si>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</si>
  <si>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</si>
  <si>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</si>
  <si>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</si>
  <si>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</si>
  <si>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</si>
  <si>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</si>
  <si>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</si>
  <si>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</si>
  <si>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</si>
  <si>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</si>
  <si>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</si>
  <si>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</si>
  <si>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</si>
  <si>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</si>
  <si>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</si>
  <si>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</si>
  <si>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</si>
  <si>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</si>
  <si>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</si>
  <si>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</si>
  <si>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</si>
  <si>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</si>
  <si>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</si>
  <si>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</si>
  <si>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</si>
  <si>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</si>
  <si>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</si>
  <si>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</si>
  <si>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</si>
  <si>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</si>
  <si>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</si>
  <si>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</si>
  <si>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</si>
  <si>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</si>
  <si>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</si>
  <si>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</si>
  <si>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</si>
  <si>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</si>
  <si>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</si>
  <si>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</si>
  <si>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</si>
  <si>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</si>
  <si>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</si>
  <si>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</si>
  <si>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</si>
  <si>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</si>
  <si>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</si>
  <si>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</si>
  <si>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</si>
  <si>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</si>
  <si>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</si>
  <si>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</si>
  <si>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</si>
  <si>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</si>
  <si>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</si>
  <si>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</si>
  <si>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</si>
  <si>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</si>
  <si>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</si>
  <si>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</si>
  <si>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</si>
  <si>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</si>
  <si>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</si>
  <si>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</si>
  <si>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</si>
  <si>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</si>
  <si>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</si>
  <si>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</si>
  <si>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</si>
  <si>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</si>
  <si>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</si>
  <si>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</si>
  <si>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</si>
  <si>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</si>
  <si>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</si>
  <si>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</si>
  <si>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</si>
  <si>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</si>
  <si>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</si>
  <si>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</si>
  <si>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</si>
  <si>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</si>
  <si>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</si>
  <si>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</si>
  <si>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</si>
  <si>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</si>
  <si>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</si>
  <si>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</si>
  <si>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</si>
  <si>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</si>
  <si>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</si>
  <si>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</si>
  <si>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</si>
  <si>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</si>
  <si>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</si>
  <si>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</si>
  <si>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</si>
  <si>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</si>
  <si>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</si>
  <si>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</si>
  <si>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</si>
  <si>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</si>
  <si>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</si>
  <si>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</si>
  <si>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</si>
  <si>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</si>
  <si>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</si>
  <si>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</si>
  <si>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</si>
  <si>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</si>
  <si>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</si>
  <si>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</si>
  <si>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</si>
  <si>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</si>
  <si>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</si>
  <si>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</si>
  <si>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</si>
  <si>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</si>
  <si>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</si>
  <si>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</si>
  <si>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</si>
  <si>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</si>
  <si>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</si>
  <si>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</si>
  <si>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</si>
  <si>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</si>
  <si>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</si>
  <si>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</si>
  <si>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</si>
  <si>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</si>
  <si>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</si>
  <si>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</si>
  <si>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</si>
  <si>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</si>
  <si>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</si>
  <si>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</si>
  <si>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</si>
  <si>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</si>
  <si>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</si>
  <si>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</si>
  <si>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</si>
  <si>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</si>
  <si>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</si>
  <si>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</si>
  <si>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</si>
  <si>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</si>
  <si>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</si>
  <si>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</si>
  <si>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</si>
  <si>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</si>
  <si>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</si>
  <si>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</si>
  <si>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</si>
  <si>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</si>
  <si>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</si>
  <si>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</si>
  <si>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</si>
  <si>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</si>
  <si>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</si>
  <si>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</si>
  <si>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</si>
  <si>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</si>
  <si>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</si>
  <si>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</si>
  <si>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</si>
  <si>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</si>
  <si>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</si>
  <si>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</si>
  <si>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</si>
  <si>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</si>
  <si>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</si>
  <si>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</si>
  <si>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</si>
  <si>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</si>
  <si>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</si>
  <si>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</si>
  <si>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</si>
  <si>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</si>
  <si>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</si>
  <si>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</si>
  <si>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</si>
  <si>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</si>
  <si>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</si>
  <si>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</si>
  <si>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</si>
  <si>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</si>
  <si>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</si>
  <si>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</si>
  <si>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</si>
  <si>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</si>
  <si>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</si>
  <si>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</si>
  <si>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</si>
  <si>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</si>
  <si>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</si>
  <si>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</si>
  <si>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</si>
  <si>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</si>
  <si>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</si>
  <si>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</si>
  <si>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</si>
  <si>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</si>
  <si>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</si>
  <si>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</si>
  <si>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</si>
  <si>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</si>
  <si>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</si>
  <si>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</si>
  <si>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</si>
  <si>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</si>
  <si>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</si>
  <si>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</si>
  <si>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</si>
  <si>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</si>
  <si>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</si>
  <si>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</si>
  <si>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</si>
  <si>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</si>
  <si>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</si>
  <si>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</si>
  <si>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</si>
  <si>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</si>
  <si>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</si>
  <si>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</si>
  <si>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</si>
  <si>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</si>
  <si>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</si>
  <si>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</si>
  <si>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</si>
  <si>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</si>
  <si>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</si>
  <si>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</si>
  <si>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</si>
  <si>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</si>
  <si>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</si>
  <si>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</si>
  <si>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</si>
  <si>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</si>
  <si>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</si>
  <si>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</si>
  <si>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</si>
  <si>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</si>
  <si>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</si>
  <si>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</si>
  <si>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</si>
  <si>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</si>
  <si>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</si>
  <si>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</si>
  <si>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</si>
  <si>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</si>
  <si>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</si>
  <si>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</si>
  <si>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</si>
  <si>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</si>
  <si>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</si>
  <si>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</si>
  <si>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</si>
  <si>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</si>
  <si>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</si>
  <si>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</si>
  <si>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</si>
  <si>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</si>
  <si>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</si>
  <si>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</si>
  <si>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</si>
  <si>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</si>
  <si>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</si>
  <si>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</si>
  <si>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</si>
  <si>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</si>
  <si>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</si>
  <si>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</si>
  <si>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</si>
  <si>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</si>
  <si>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</si>
  <si>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</si>
  <si>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</si>
  <si>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</si>
  <si>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</si>
  <si>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</si>
  <si>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</si>
  <si>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</si>
  <si>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</si>
  <si>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</si>
  <si>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</si>
  <si>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</si>
  <si>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</si>
  <si>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</si>
  <si>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</si>
  <si>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</si>
  <si>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</si>
  <si>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</si>
  <si>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</si>
  <si>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</si>
  <si>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</si>
  <si>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</si>
  <si>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</si>
  <si>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</si>
  <si>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</si>
  <si>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</si>
  <si>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</si>
  <si>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</si>
  <si>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</si>
  <si>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</si>
  <si>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</si>
  <si>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</si>
  <si>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</si>
  <si>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</si>
  <si>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</si>
  <si>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</si>
  <si>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</si>
  <si>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</si>
  <si>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</si>
  <si>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</si>
  <si>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</si>
  <si>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</si>
  <si>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</si>
  <si>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</si>
  <si>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</si>
  <si>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</si>
  <si>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</si>
  <si>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</si>
  <si>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</si>
  <si>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</si>
  <si>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</si>
  <si>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</si>
  <si>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</si>
  <si>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</si>
  <si>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</si>
  <si>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</si>
  <si>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</si>
  <si>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</si>
  <si>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</si>
  <si>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</si>
  <si>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</si>
  <si>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</si>
  <si>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</si>
  <si>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</si>
  <si>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</si>
  <si>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</si>
  <si>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</si>
  <si>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</si>
  <si>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</si>
  <si>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</si>
  <si>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</si>
  <si>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</si>
  <si>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</si>
  <si>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</si>
  <si>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</si>
  <si>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</si>
  <si>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</si>
  <si>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</si>
  <si>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</si>
  <si>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</si>
  <si>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</si>
  <si>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</si>
  <si>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</si>
  <si>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</si>
  <si>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</si>
  <si>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</si>
  <si>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</si>
  <si>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</si>
  <si>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</si>
  <si>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</si>
  <si>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</si>
  <si>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</si>
  <si>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</si>
  <si>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</si>
  <si>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</si>
  <si>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</si>
  <si>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</si>
  <si>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</si>
  <si>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</si>
  <si>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</si>
  <si>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</si>
  <si>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</si>
  <si>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</si>
  <si>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</si>
  <si>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</si>
  <si>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</si>
  <si>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</si>
  <si>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</si>
  <si>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</si>
  <si>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</si>
  <si>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</si>
  <si>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</si>
  <si>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</si>
  <si>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</si>
  <si>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</si>
  <si>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</si>
  <si>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</si>
  <si>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</si>
  <si>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</si>
  <si>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</si>
  <si>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</si>
  <si>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</si>
  <si>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</si>
  <si>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</si>
  <si>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</si>
  <si>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</si>
  <si>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</si>
  <si>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</si>
  <si>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</si>
  <si>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</si>
  <si>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</si>
  <si>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</si>
  <si>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</si>
  <si>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</si>
  <si>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</si>
  <si>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</si>
  <si>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</si>
  <si>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</si>
  <si>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</si>
  <si>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</si>
  <si>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</si>
  <si>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</si>
  <si>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</si>
  <si>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</si>
  <si>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</si>
  <si>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</si>
  <si>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</si>
  <si>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</si>
  <si>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</si>
  <si>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</si>
  <si>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</si>
  <si>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</si>
  <si>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</si>
  <si>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</si>
  <si>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</si>
  <si>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</si>
  <si>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</si>
  <si>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</si>
  <si>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</si>
  <si>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</si>
  <si>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</si>
  <si>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</si>
  <si>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</si>
  <si>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</si>
  <si>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</si>
  <si>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</si>
  <si>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</si>
  <si>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</si>
  <si>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</si>
  <si>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</si>
  <si>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</si>
  <si>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</si>
  <si>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</si>
  <si>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</si>
  <si>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</si>
  <si>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</si>
  <si>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</si>
  <si>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</si>
  <si>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</si>
  <si>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</si>
  <si>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</si>
  <si>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</si>
  <si>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</si>
  <si>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</si>
  <si>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</si>
  <si>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</si>
  <si>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</si>
  <si>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</si>
  <si>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</si>
  <si>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</si>
  <si>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</si>
  <si>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</si>
  <si>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</si>
  <si>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</si>
  <si>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</si>
  <si>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</si>
  <si>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</si>
  <si>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</si>
  <si>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</si>
  <si>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</si>
  <si>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</si>
  <si>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</si>
  <si>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</si>
  <si>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</si>
  <si>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</si>
  <si>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</si>
  <si>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</si>
  <si>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</si>
  <si>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</si>
  <si>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</si>
  <si>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</si>
  <si>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</si>
  <si>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</si>
  <si>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</si>
  <si>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</si>
  <si>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</si>
  <si>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</si>
  <si>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</si>
  <si>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</si>
  <si>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</si>
  <si>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</si>
  <si>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</si>
  <si>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</si>
  <si>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</si>
  <si>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</si>
  <si>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</si>
  <si>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</si>
  <si>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</si>
  <si>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</si>
  <si>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</si>
  <si>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</si>
  <si>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</si>
  <si>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</si>
  <si>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</si>
  <si>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</si>
  <si>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</si>
  <si>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</si>
  <si>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</si>
  <si>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</si>
  <si>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</si>
  <si>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</si>
  <si>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</si>
  <si>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</si>
  <si>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</si>
  <si>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</si>
  <si>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</si>
  <si>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</si>
  <si>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</si>
  <si>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</si>
  <si>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</si>
  <si>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</si>
  <si>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</si>
  <si>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</si>
  <si>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</si>
  <si>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</si>
  <si>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</si>
  <si>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</si>
  <si>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</si>
  <si>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</si>
  <si>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</si>
  <si>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</si>
  <si>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</si>
  <si>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</si>
  <si>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</si>
  <si>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</si>
  <si>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</si>
  <si>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</si>
  <si>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</si>
  <si>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</si>
  <si>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</si>
  <si>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</si>
  <si>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</si>
  <si>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</si>
  <si>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</si>
  <si>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</si>
  <si>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</si>
  <si>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</si>
  <si>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</si>
  <si>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</si>
  <si>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</si>
  <si>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</si>
  <si>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</si>
  <si>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</si>
  <si>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</si>
  <si>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</si>
  <si>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</si>
  <si>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</si>
  <si>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</si>
  <si>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</si>
  <si>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</si>
  <si>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</si>
  <si>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</si>
  <si>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</si>
  <si>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</si>
  <si>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</si>
  <si>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</si>
  <si>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</si>
  <si>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</si>
  <si>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</si>
  <si>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</si>
  <si>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</si>
  <si>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</si>
  <si>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</si>
  <si>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</si>
  <si>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</si>
  <si>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</si>
  <si>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</si>
  <si>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</si>
  <si>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</si>
  <si>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</si>
  <si>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</si>
  <si>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</si>
  <si>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</si>
  <si>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</si>
  <si>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</si>
  <si>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</si>
  <si>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</si>
  <si>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</si>
  <si>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</si>
  <si>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</si>
  <si>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</si>
  <si>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</si>
  <si>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</si>
  <si>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</si>
  <si>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</si>
  <si>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</si>
  <si>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</si>
  <si>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</si>
  <si>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</si>
  <si>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</si>
  <si>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</si>
  <si>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</si>
  <si>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</si>
  <si>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</si>
  <si>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</si>
  <si>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</si>
  <si>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</si>
  <si>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</si>
  <si>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</si>
  <si>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</si>
  <si>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</si>
  <si>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</si>
  <si>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</si>
  <si>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</si>
  <si>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</si>
  <si>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</si>
  <si>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</si>
  <si>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</si>
  <si>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</si>
  <si>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</si>
  <si>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</si>
  <si>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</si>
  <si>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</si>
  <si>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</si>
  <si>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</si>
  <si>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</si>
  <si>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</si>
  <si>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</si>
  <si>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</si>
  <si>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</si>
  <si>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</si>
  <si>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</si>
  <si>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</si>
  <si>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</si>
  <si>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</si>
  <si>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</si>
  <si>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</si>
  <si>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</si>
  <si>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</si>
  <si>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</si>
  <si>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</si>
  <si>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</si>
  <si>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</si>
  <si>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</si>
  <si>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</si>
  <si>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</si>
  <si>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</si>
  <si>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</si>
  <si>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</si>
  <si>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</si>
  <si>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</si>
  <si>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</si>
  <si>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</si>
  <si>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</si>
  <si>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</si>
  <si>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</si>
  <si>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</si>
  <si>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</si>
  <si>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</si>
  <si>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</si>
  <si>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</si>
  <si>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</si>
  <si>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</si>
  <si>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</si>
  <si>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</si>
  <si>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</si>
  <si>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</si>
  <si>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</si>
  <si>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</si>
  <si>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</si>
  <si>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</si>
  <si>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</si>
  <si>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</si>
  <si>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</si>
  <si>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</si>
  <si>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</si>
  <si>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</si>
  <si>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</si>
  <si>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</si>
  <si>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</si>
  <si>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</si>
  <si>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</si>
  <si>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</si>
  <si>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</si>
  <si>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</si>
  <si>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</si>
  <si>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</si>
  <si>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</si>
  <si>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</si>
  <si>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</si>
  <si>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</si>
  <si>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</si>
  <si>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</si>
  <si>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</si>
  <si>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</si>
  <si>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</si>
  <si>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</si>
  <si>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</si>
  <si>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</si>
  <si>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</si>
  <si>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</si>
  <si>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</si>
  <si>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</si>
  <si>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</si>
  <si>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</si>
  <si>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</si>
  <si>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</si>
  <si>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</si>
  <si>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</si>
  <si>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</si>
  <si>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</si>
  <si>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</si>
  <si>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</si>
  <si>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</si>
  <si>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</si>
  <si>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</si>
  <si>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</si>
  <si>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</si>
  <si>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</si>
  <si>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</si>
  <si>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</si>
  <si>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</si>
  <si>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</si>
  <si>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</si>
  <si>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</si>
  <si>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</si>
  <si>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</si>
  <si>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</si>
  <si>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</si>
  <si>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</si>
  <si>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</si>
  <si>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</si>
  <si>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</si>
  <si>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</si>
  <si>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</si>
  <si>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</si>
  <si>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</si>
  <si>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</si>
  <si>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</si>
  <si>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</si>
  <si>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</si>
  <si>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</si>
  <si>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</si>
  <si>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</si>
  <si>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</si>
  <si>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</si>
  <si>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</si>
  <si>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</si>
  <si>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</si>
  <si>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</si>
  <si>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</si>
  <si>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</si>
  <si>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</si>
  <si>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</si>
  <si>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</si>
  <si>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</si>
  <si>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</si>
  <si>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</si>
  <si>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</si>
  <si>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</si>
  <si>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</si>
  <si>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</si>
  <si>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</si>
  <si>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</si>
  <si>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</si>
  <si>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</si>
  <si>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</si>
  <si>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</si>
  <si>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</si>
  <si>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</si>
  <si>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</si>
  <si>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</si>
  <si>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</si>
  <si>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</si>
  <si>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</si>
  <si>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</si>
  <si>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</si>
  <si>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</si>
  <si>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</si>
  <si>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</si>
  <si>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</si>
  <si>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</si>
  <si>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</si>
  <si>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</si>
  <si>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</si>
  <si>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</si>
  <si>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</si>
  <si>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</si>
  <si>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</si>
  <si>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</si>
  <si>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</si>
  <si>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</si>
  <si>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</si>
  <si>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</si>
  <si>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</si>
  <si>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</si>
  <si>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</si>
  <si>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</si>
  <si>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</si>
  <si>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</si>
  <si>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</si>
  <si>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</si>
  <si>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</si>
  <si>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</si>
  <si>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</si>
  <si>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</si>
  <si>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</si>
  <si>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</si>
  <si>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</si>
  <si>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</si>
  <si>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</si>
  <si>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</si>
  <si>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</si>
  <si>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</si>
  <si>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</si>
  <si>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</si>
  <si>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</si>
  <si>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</si>
  <si>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</si>
  <si>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</si>
  <si>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</si>
  <si>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</si>
  <si>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</si>
  <si>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</si>
  <si>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</si>
  <si>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</si>
  <si>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</si>
  <si>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</si>
  <si>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</si>
  <si>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</si>
  <si>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</si>
  <si>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</si>
  <si>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</si>
  <si>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</si>
  <si>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</si>
  <si>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</si>
  <si>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</si>
  <si>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</si>
  <si>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</si>
  <si>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</si>
  <si>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</si>
  <si>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</si>
  <si>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</si>
  <si>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</si>
  <si>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</si>
  <si>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</si>
  <si>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</si>
  <si>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</si>
  <si>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</si>
  <si>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</si>
  <si>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</si>
  <si>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</si>
  <si>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</si>
  <si>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</si>
  <si>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</si>
  <si>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</si>
  <si>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</si>
  <si>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</si>
  <si>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</si>
  <si>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</si>
  <si>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</si>
  <si>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</si>
  <si>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</si>
  <si>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</si>
  <si>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</si>
  <si>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</si>
  <si>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</si>
  <si>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</si>
  <si>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</si>
  <si>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</si>
  <si>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</si>
  <si>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</si>
  <si>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</si>
  <si>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</si>
  <si>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</si>
  <si>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</si>
  <si>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</si>
  <si>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</si>
  <si>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</si>
  <si>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</si>
  <si>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</si>
  <si>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</si>
  <si>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</si>
  <si>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</si>
  <si>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</si>
  <si>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</si>
  <si>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</si>
  <si>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</si>
  <si>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</si>
  <si>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</si>
  <si>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</si>
  <si>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</si>
  <si>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</si>
  <si>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</si>
  <si>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</si>
  <si>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</si>
  <si>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</si>
  <si>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</si>
  <si>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</si>
  <si>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</si>
  <si>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</si>
  <si>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</si>
  <si>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</si>
  <si>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</si>
  <si>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</si>
  <si>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</si>
  <si>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</si>
  <si>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</si>
  <si>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</si>
  <si>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</si>
  <si>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</si>
  <si>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</si>
  <si>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</si>
  <si>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</si>
  <si>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</si>
  <si>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</si>
  <si>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</si>
  <si>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</si>
  <si>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</si>
  <si>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</si>
  <si>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</si>
  <si>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</si>
  <si>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</si>
  <si>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</si>
  <si>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</si>
  <si>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</si>
  <si>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</si>
  <si>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</si>
  <si>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</si>
  <si>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</si>
  <si>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</si>
  <si>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</si>
  <si>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</si>
  <si>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</si>
  <si>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</si>
  <si>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</si>
  <si>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</si>
  <si>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</si>
  <si>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</si>
  <si>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</si>
  <si>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</si>
  <si>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</si>
  <si>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</si>
  <si>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</si>
  <si>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</si>
  <si>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</si>
  <si>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</si>
  <si>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</si>
  <si>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</si>
  <si>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</si>
  <si>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</si>
  <si>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</si>
  <si>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</si>
  <si>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</si>
  <si>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</si>
  <si>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</si>
  <si>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</si>
  <si>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</si>
  <si>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</si>
  <si>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</si>
  <si>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</si>
  <si>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</si>
  <si>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</si>
  <si>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</si>
  <si>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</si>
  <si>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</si>
  <si>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</si>
  <si>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</si>
  <si>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</si>
  <si>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</si>
  <si>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</si>
  <si>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</si>
  <si>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</si>
  <si>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</si>
  <si>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</si>
  <si>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</si>
  <si>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</si>
  <si>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</si>
  <si>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</si>
  <si>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</si>
  <si>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</si>
  <si>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</si>
  <si>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</si>
  <si>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</si>
  <si>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</si>
  <si>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</si>
  <si>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</si>
  <si>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</si>
  <si>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</si>
  <si>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</si>
  <si>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</si>
  <si>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</si>
  <si>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</si>
  <si>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</si>
  <si>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</si>
  <si>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</si>
  <si>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</si>
  <si>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</si>
  <si>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</si>
  <si>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</si>
  <si>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</si>
  <si>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</si>
  <si>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</si>
  <si>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</si>
  <si>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</si>
  <si>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</si>
  <si>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</si>
  <si>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</si>
  <si>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</si>
  <si>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</si>
  <si>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</si>
  <si>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</si>
  <si>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</si>
  <si>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</si>
  <si>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</si>
  <si>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</si>
  <si>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</si>
  <si>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</si>
  <si>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</si>
  <si>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</si>
  <si>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</si>
  <si>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</si>
  <si>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</si>
  <si>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</si>
  <si>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</si>
  <si>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</si>
  <si>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</si>
  <si>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</si>
  <si>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</si>
  <si>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</si>
  <si>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</si>
  <si>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</si>
  <si>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</si>
  <si>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</si>
  <si>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</si>
  <si>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</si>
  <si>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</si>
  <si>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</si>
  <si>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</si>
  <si>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</si>
  <si>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</si>
  <si>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</si>
  <si>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</si>
  <si>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</si>
  <si>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</si>
  <si>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</si>
  <si>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</si>
  <si>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</si>
  <si>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</si>
  <si>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</si>
  <si>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</si>
  <si>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</si>
  <si>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</si>
  <si>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</si>
  <si>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</si>
  <si>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</si>
  <si>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</si>
  <si>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</si>
  <si>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</si>
  <si>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</si>
  <si>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</si>
  <si>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</si>
  <si>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</si>
  <si>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</si>
  <si>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</si>
  <si>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</si>
  <si>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</si>
  <si>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</si>
  <si>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</si>
  <si>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</si>
  <si>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</si>
  <si>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</si>
  <si>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</si>
  <si>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</si>
  <si>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</si>
  <si>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</si>
  <si>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</si>
  <si>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</si>
  <si>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</si>
  <si>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</si>
  <si>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</si>
  <si>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</si>
  <si>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</si>
  <si>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</si>
  <si>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</si>
  <si>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</si>
  <si>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</si>
  <si>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</si>
  <si>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</si>
  <si>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</si>
  <si>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</si>
  <si>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</si>
  <si>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</si>
  <si>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</si>
  <si>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</si>
  <si>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</si>
  <si>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</si>
  <si>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</si>
  <si>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</si>
  <si>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</si>
  <si>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</si>
  <si>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</si>
  <si>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</si>
  <si>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</si>
  <si>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</si>
  <si>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</si>
  <si>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</si>
  <si>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</si>
  <si>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</si>
  <si>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</si>
  <si>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</si>
  <si>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</si>
  <si>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</si>
  <si>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</si>
  <si>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</si>
  <si>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</si>
  <si>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</si>
  <si>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</si>
  <si>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</si>
  <si>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</si>
  <si>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</si>
  <si>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</si>
  <si>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</si>
  <si>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</si>
  <si>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</si>
  <si>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</si>
  <si>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</si>
  <si>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</si>
  <si>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</si>
  <si>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</si>
  <si>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</si>
  <si>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</si>
  <si>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</si>
  <si>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</si>
  <si>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</si>
  <si>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</si>
  <si>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</si>
  <si>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</si>
  <si>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</si>
  <si>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</si>
  <si>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</si>
  <si>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</si>
  <si>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</si>
  <si>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</si>
  <si>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</si>
  <si>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</si>
  <si>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</si>
  <si>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</si>
  <si>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</si>
  <si>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</si>
  <si>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</si>
  <si>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</si>
  <si>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</si>
  <si>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</si>
  <si>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</si>
  <si>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</si>
  <si>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</si>
  <si>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</si>
  <si>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</si>
  <si>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</si>
  <si>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</si>
  <si>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</si>
  <si>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</si>
  <si>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</si>
  <si>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</si>
  <si>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</si>
  <si>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</si>
  <si>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</si>
  <si>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</si>
  <si>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</si>
  <si>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</si>
  <si>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</si>
  <si>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</si>
  <si>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</si>
  <si>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</si>
  <si>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</si>
  <si>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</si>
  <si>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</si>
  <si>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</si>
  <si>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</si>
  <si>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</si>
  <si>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</si>
  <si>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</si>
  <si>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</si>
  <si>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</si>
  <si>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</si>
  <si>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</si>
  <si>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</si>
  <si>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</si>
  <si>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</si>
  <si>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</si>
  <si>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</si>
  <si>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</si>
  <si>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</si>
  <si>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</si>
  <si>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</si>
  <si>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</si>
  <si>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</si>
  <si>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</si>
  <si>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</si>
  <si>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</si>
  <si>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</si>
  <si>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</si>
  <si>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</si>
  <si>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</si>
  <si>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</si>
  <si>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</si>
  <si>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</si>
  <si>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</si>
  <si>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</si>
  <si>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</si>
  <si>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</si>
  <si>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</si>
  <si>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</si>
  <si>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</si>
  <si>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</si>
  <si>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</si>
  <si>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</si>
  <si>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</si>
  <si>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</si>
  <si>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</si>
  <si>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</si>
  <si>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</si>
  <si>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</si>
  <si>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</si>
  <si>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</si>
  <si>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</si>
  <si>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</si>
  <si>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</si>
  <si>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</si>
  <si>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</si>
  <si>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</si>
  <si>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</si>
  <si>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</si>
  <si>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</si>
  <si>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</si>
  <si>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</si>
  <si>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</si>
  <si>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</si>
  <si>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</si>
  <si>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</si>
  <si>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</si>
  <si>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</si>
  <si>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</si>
  <si>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</si>
  <si>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</si>
  <si>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</si>
  <si>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</si>
  <si>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</si>
  <si>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</si>
  <si>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</si>
  <si>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</si>
  <si>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</si>
  <si>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</si>
  <si>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</si>
  <si>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</si>
  <si>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</si>
  <si>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</si>
  <si>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</si>
  <si>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</si>
  <si>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</si>
  <si>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</si>
  <si>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</si>
  <si>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</si>
  <si>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</si>
  <si>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</si>
  <si>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</si>
  <si>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</si>
  <si>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</si>
  <si>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</si>
  <si>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</si>
  <si>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</si>
  <si>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</si>
  <si>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</si>
  <si>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</si>
  <si>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</si>
  <si>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</si>
  <si>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</si>
  <si>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</si>
  <si>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</si>
  <si>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</si>
  <si>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</si>
  <si>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</si>
  <si>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</si>
  <si>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</si>
  <si>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</si>
  <si>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</si>
  <si>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</si>
  <si>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</si>
  <si>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</si>
  <si>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</si>
  <si>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</si>
  <si>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</si>
  <si>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</si>
  <si>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</si>
  <si>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</si>
  <si>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</si>
  <si>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</si>
  <si>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</si>
  <si>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</si>
  <si>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</si>
  <si>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</si>
  <si>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</si>
  <si>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</si>
  <si>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</si>
  <si>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</si>
  <si>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</si>
  <si>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</si>
  <si>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</si>
  <si>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</si>
  <si>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</si>
  <si>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</si>
  <si>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</si>
  <si>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</si>
  <si>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</si>
  <si>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</si>
  <si>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</si>
  <si>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</si>
  <si>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</si>
  <si>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</si>
  <si>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</si>
  <si>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</si>
  <si>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</si>
  <si>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</si>
  <si>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</si>
  <si>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</si>
  <si>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</si>
  <si>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</si>
  <si>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</si>
  <si>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</si>
  <si>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</si>
  <si>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</si>
  <si>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</si>
  <si>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</si>
  <si>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</si>
  <si>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</si>
  <si>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</si>
  <si>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</si>
  <si>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</si>
  <si>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</si>
  <si>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</si>
  <si>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</si>
  <si>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</si>
  <si>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</si>
  <si>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</si>
  <si>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</si>
  <si>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</si>
  <si>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</si>
  <si>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</si>
  <si>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</si>
  <si>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</si>
  <si>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</si>
  <si>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</si>
  <si>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</si>
  <si>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</si>
  <si>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</si>
  <si>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</si>
  <si>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</si>
  <si>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</si>
  <si>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</si>
  <si>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</si>
  <si>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</si>
  <si>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</si>
  <si>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</si>
  <si>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</si>
  <si>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</si>
  <si>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</si>
  <si>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</si>
  <si>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</si>
  <si>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</si>
  <si>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</si>
  <si>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</si>
  <si>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</si>
  <si>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</si>
  <si>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</si>
  <si>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</si>
  <si>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</si>
  <si>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</si>
  <si>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</si>
  <si>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</si>
  <si>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</si>
  <si>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</si>
  <si>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</si>
  <si>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</si>
  <si>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</si>
  <si>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</si>
  <si>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</si>
  <si>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</si>
  <si>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</si>
  <si>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</si>
  <si>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</si>
  <si>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</si>
  <si>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</si>
  <si>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</si>
  <si>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</si>
  <si>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</si>
  <si>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</si>
  <si>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</si>
  <si>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</si>
  <si>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</si>
  <si>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</si>
  <si>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</si>
  <si>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</si>
  <si>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</si>
  <si>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</si>
  <si>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</si>
  <si>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</si>
  <si>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</si>
  <si>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</si>
  <si>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</si>
  <si>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</si>
  <si>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</si>
  <si>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</si>
  <si>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</si>
  <si>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</si>
  <si>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</si>
  <si>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</si>
  <si>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</si>
  <si>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</si>
  <si>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</si>
  <si>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</si>
  <si>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</si>
  <si>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</si>
  <si>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</si>
  <si>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</si>
  <si>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</si>
  <si>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</si>
  <si>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</si>
  <si>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</si>
  <si>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</si>
  <si>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</si>
  <si>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</si>
  <si>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</si>
  <si>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</si>
  <si>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</si>
  <si>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</si>
  <si>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</si>
  <si>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</si>
  <si>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</si>
  <si>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</si>
  <si>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</si>
  <si>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</si>
  <si>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</si>
  <si>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</si>
  <si>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</si>
  <si>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</si>
  <si>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</si>
  <si>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</si>
  <si>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</si>
  <si>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</si>
  <si>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</si>
  <si>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</si>
  <si>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</si>
  <si>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</si>
  <si>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</si>
  <si>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</si>
  <si>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</si>
  <si>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</si>
  <si>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</si>
  <si>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</si>
  <si>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</si>
  <si>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</si>
  <si>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</si>
  <si>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</si>
  <si>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</si>
  <si>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</si>
  <si>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</si>
  <si>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</si>
  <si>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</si>
  <si>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</si>
  <si>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</si>
  <si>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</si>
  <si>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</si>
  <si>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</si>
  <si>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</si>
  <si>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</si>
  <si>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</si>
  <si>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</si>
  <si>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</si>
  <si>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</si>
  <si>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</si>
  <si>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</si>
  <si>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</si>
  <si>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</si>
  <si>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</si>
  <si>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</si>
  <si>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</si>
  <si>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</si>
  <si>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</si>
  <si>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</si>
  <si>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</si>
  <si>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</si>
  <si>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</si>
  <si>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</si>
  <si>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</si>
  <si>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</si>
  <si>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</si>
  <si>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</si>
  <si>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</si>
  <si>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</si>
  <si>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</si>
  <si>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</si>
  <si>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</si>
  <si>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</si>
  <si>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</si>
  <si>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</si>
  <si>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</si>
  <si>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</si>
  <si>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</si>
  <si>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</si>
  <si>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</si>
  <si>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</si>
  <si>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</si>
  <si>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</si>
  <si>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</si>
  <si>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</si>
  <si>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</si>
  <si>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</si>
  <si>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</si>
  <si>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</si>
  <si>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</si>
  <si>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</si>
  <si>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</si>
  <si>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</si>
  <si>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</si>
  <si>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</si>
  <si>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</si>
  <si>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</si>
  <si>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</si>
  <si>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</si>
  <si>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</si>
  <si>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</si>
  <si>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</si>
  <si>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</si>
  <si>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</si>
  <si>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</si>
  <si>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</si>
  <si>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</si>
  <si>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</si>
  <si>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</si>
  <si>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</si>
  <si>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</si>
  <si>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</si>
  <si>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</si>
  <si>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</si>
  <si>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</si>
  <si>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</si>
  <si>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</si>
  <si>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</si>
  <si>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</si>
  <si>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</si>
  <si>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</si>
  <si>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</si>
  <si>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</si>
  <si>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</si>
  <si>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</si>
  <si>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</si>
  <si>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</si>
  <si>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</si>
  <si>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</si>
  <si>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</si>
  <si>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</si>
  <si>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</si>
  <si>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</si>
  <si>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</si>
  <si>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</si>
  <si>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</si>
  <si>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</si>
  <si>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</si>
  <si>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</si>
  <si>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</si>
  <si>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</si>
  <si>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</si>
  <si>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</si>
  <si>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</si>
  <si>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</si>
  <si>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</si>
  <si>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</si>
  <si>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</si>
  <si>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</si>
  <si>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</si>
  <si>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</si>
  <si>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</si>
  <si>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</si>
  <si>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</si>
  <si>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</si>
  <si>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</si>
  <si>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</si>
  <si>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</si>
  <si>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</si>
  <si>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</si>
  <si>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</si>
  <si>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</si>
  <si>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</si>
  <si>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</si>
  <si>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</si>
  <si>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</si>
  <si>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</si>
  <si>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</si>
  <si>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</si>
  <si>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</si>
  <si>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</si>
  <si>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</si>
  <si>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</si>
  <si>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</si>
  <si>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</si>
  <si>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</si>
  <si>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</si>
  <si>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</si>
  <si>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</si>
  <si>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</si>
  <si>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</si>
  <si>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</si>
  <si>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</si>
  <si>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</si>
  <si>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</si>
  <si>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</si>
  <si>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</si>
  <si>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</si>
  <si>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</si>
  <si>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</si>
  <si>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</si>
  <si>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</si>
  <si>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</si>
  <si>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</si>
  <si>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</si>
  <si>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</si>
  <si>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</si>
  <si>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</si>
  <si>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</si>
  <si>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</si>
  <si>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</si>
  <si>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</si>
  <si>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</si>
  <si>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</si>
  <si>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</si>
  <si>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</si>
  <si>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</si>
  <si>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</si>
  <si>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</si>
  <si>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</si>
  <si>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</si>
  <si>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</si>
  <si>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</si>
  <si>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</si>
  <si>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</si>
  <si>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</si>
  <si>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</si>
  <si>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</si>
  <si>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</si>
  <si>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</si>
  <si>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</si>
  <si>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</si>
  <si>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</si>
  <si>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</si>
  <si>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</si>
  <si>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</si>
  <si>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</si>
  <si>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</si>
  <si>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</si>
  <si>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</si>
  <si>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</si>
  <si>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</si>
  <si>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</si>
  <si>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</si>
  <si>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</si>
  <si>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</si>
  <si>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</si>
  <si>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</si>
  <si>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</si>
  <si>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</si>
  <si>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</si>
  <si>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</si>
  <si>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</si>
  <si>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</si>
  <si>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</si>
  <si>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</si>
  <si>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</si>
  <si>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</si>
  <si>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</si>
  <si>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</si>
  <si>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</si>
  <si>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</si>
  <si>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</si>
  <si>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</si>
  <si>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</si>
  <si>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</si>
  <si>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</si>
  <si>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</si>
  <si>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</si>
  <si>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</si>
  <si>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</si>
  <si>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</si>
  <si>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</si>
  <si>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</si>
  <si>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</si>
  <si>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</si>
  <si>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</si>
  <si>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</si>
  <si>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</si>
  <si>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</si>
  <si>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</si>
  <si>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</si>
  <si>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</si>
  <si>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</si>
  <si>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</si>
  <si>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</si>
  <si>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</si>
  <si>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</si>
  <si>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</si>
  <si>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</si>
  <si>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</si>
  <si>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</si>
  <si>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</si>
  <si>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</si>
  <si>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</si>
  <si>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</si>
  <si>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</si>
  <si>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</si>
  <si>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</si>
  <si>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</si>
  <si>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</si>
  <si>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</si>
  <si>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</si>
  <si>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</si>
  <si>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</si>
  <si>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</si>
  <si>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</si>
  <si>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</si>
  <si>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</si>
  <si>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</si>
  <si>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</si>
  <si>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</si>
  <si>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</si>
  <si>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</si>
  <si>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</si>
  <si>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</si>
  <si>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</si>
  <si>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</si>
  <si>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</si>
  <si>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</si>
  <si>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</si>
  <si>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</si>
  <si>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</si>
  <si>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</si>
  <si>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</si>
  <si>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</si>
  <si>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</si>
  <si>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</si>
  <si>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</si>
  <si>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</si>
  <si>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</si>
  <si>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</si>
  <si>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</si>
  <si>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</si>
  <si>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</si>
  <si>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</si>
  <si>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</si>
  <si>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</si>
  <si>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</si>
  <si>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</si>
  <si>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</si>
  <si>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</si>
  <si>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</si>
  <si>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</si>
  <si>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</si>
  <si>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</si>
  <si>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</si>
  <si>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</si>
  <si>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</si>
  <si>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</si>
  <si>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</si>
  <si>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</si>
  <si>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</si>
  <si>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</si>
  <si>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</si>
  <si>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</si>
  <si>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</si>
  <si>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</si>
  <si>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</si>
  <si>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</si>
  <si>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</si>
  <si>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</si>
  <si>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</si>
  <si>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</si>
  <si>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</si>
  <si>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</si>
  <si>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</si>
  <si>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</si>
  <si>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</si>
  <si>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</si>
  <si>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</si>
  <si>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</si>
  <si>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</si>
  <si>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</si>
  <si>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</si>
  <si>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</si>
  <si>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</si>
  <si>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</si>
  <si>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</si>
  <si>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</si>
  <si>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</si>
  <si>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</si>
  <si>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</si>
  <si>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</si>
  <si>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</si>
  <si>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</si>
  <si>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</si>
  <si>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</si>
  <si>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</si>
  <si>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</si>
  <si>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</si>
  <si>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</si>
  <si>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</si>
  <si>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</si>
  <si>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</si>
  <si>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</si>
  <si>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</si>
  <si>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</si>
  <si>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</si>
  <si>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</si>
  <si>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</si>
  <si>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</si>
  <si>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</si>
  <si>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</si>
  <si>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</si>
  <si>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</si>
  <si>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</si>
  <si>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</si>
  <si>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</si>
  <si>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</si>
  <si>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</si>
  <si>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</si>
  <si>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</si>
  <si>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</si>
  <si>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</si>
  <si>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</si>
  <si>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</si>
  <si>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</si>
  <si>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</si>
  <si>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</si>
  <si>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</si>
  <si>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</si>
  <si>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</si>
  <si>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</si>
  <si>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</si>
  <si>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</si>
  <si>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</si>
  <si>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</si>
  <si>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</si>
  <si>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</si>
  <si>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</si>
  <si>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</si>
  <si>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</si>
  <si>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</si>
  <si>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</si>
  <si>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</si>
  <si>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</si>
  <si>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</si>
  <si>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</si>
  <si>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</si>
  <si>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</si>
  <si>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</si>
  <si>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</si>
  <si>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</si>
  <si>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</si>
  <si>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</si>
  <si>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</si>
  <si>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</si>
  <si>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</si>
  <si>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</si>
  <si>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</si>
  <si>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</si>
  <si>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</si>
  <si>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</si>
  <si>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</si>
  <si>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</si>
  <si>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</si>
  <si>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</si>
  <si>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</si>
  <si>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</si>
  <si>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</si>
  <si>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</si>
  <si>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</si>
  <si>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</si>
  <si>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</si>
  <si>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</si>
  <si>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</si>
  <si>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</si>
  <si>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</si>
  <si>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</si>
  <si>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</si>
  <si>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</si>
  <si>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</si>
  <si>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</si>
  <si>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</si>
  <si>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</si>
  <si>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</si>
  <si>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</si>
  <si>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</si>
  <si>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</si>
  <si>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</si>
  <si>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</si>
  <si>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</si>
  <si>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</si>
  <si>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</si>
  <si>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</si>
  <si>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</si>
  <si>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</si>
  <si>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</si>
  <si>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</si>
  <si>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</si>
  <si>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</si>
  <si>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</si>
  <si>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</si>
  <si>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</si>
  <si>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</si>
  <si>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</si>
  <si>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</si>
  <si>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</si>
  <si>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</si>
  <si>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</si>
  <si>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</si>
  <si>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</si>
  <si>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</si>
  <si>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</si>
  <si>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</si>
  <si>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</si>
  <si>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</si>
  <si>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</si>
  <si>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</si>
  <si>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</si>
  <si>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</si>
  <si>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</si>
  <si>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</si>
  <si>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</si>
  <si>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</si>
  <si>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</si>
  <si>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</si>
  <si>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</si>
  <si>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</si>
  <si>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</si>
  <si>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</si>
  <si>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</si>
  <si>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</si>
  <si>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</si>
  <si>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</si>
  <si>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</si>
  <si>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</si>
  <si>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</si>
  <si>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</si>
  <si>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</si>
  <si>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</si>
  <si>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</si>
  <si>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</si>
  <si>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</si>
  <si>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</si>
  <si>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</si>
  <si>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</si>
  <si>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</si>
  <si>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</si>
  <si>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</si>
  <si>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</si>
  <si>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</si>
  <si>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</si>
  <si>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</si>
  <si>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</si>
  <si>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</si>
  <si>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</si>
  <si>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</si>
  <si>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</si>
  <si>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</si>
  <si>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</si>
  <si>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</si>
  <si>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</si>
  <si>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</si>
  <si>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</si>
  <si>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</si>
  <si>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</si>
  <si>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</si>
  <si>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</si>
  <si>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</si>
  <si>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</si>
  <si>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</si>
  <si>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</si>
  <si>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</si>
  <si>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</si>
  <si>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</si>
  <si>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</si>
  <si>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</si>
  <si>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</si>
  <si>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</si>
  <si>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</si>
  <si>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</si>
  <si>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</si>
  <si>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</si>
  <si>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</si>
  <si>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</si>
  <si>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</si>
  <si>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</si>
  <si>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</si>
  <si>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</si>
  <si>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</si>
  <si>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</si>
  <si>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</si>
  <si>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</si>
  <si>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</si>
  <si>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</si>
  <si>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</si>
  <si>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</si>
  <si>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</si>
  <si>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</si>
  <si>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</si>
  <si>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</si>
  <si>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</si>
  <si>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</si>
  <si>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</si>
  <si>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</si>
  <si>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</si>
  <si>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</si>
  <si>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</si>
  <si>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</si>
  <si>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</si>
  <si>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</si>
  <si>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</si>
  <si>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</si>
  <si>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</si>
  <si>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</si>
  <si>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</si>
  <si>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</si>
  <si>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</si>
  <si>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</si>
  <si>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</si>
  <si>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</si>
  <si>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</si>
  <si>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</si>
  <si>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</si>
  <si>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</si>
  <si>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</si>
  <si>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</si>
  <si>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</si>
  <si>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</si>
  <si>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</si>
  <si>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</si>
  <si>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</si>
  <si>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</si>
  <si>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</si>
  <si>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</si>
  <si>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</si>
  <si>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</si>
  <si>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</si>
  <si>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</si>
  <si>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</si>
  <si>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</si>
  <si>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</si>
  <si>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</si>
  <si>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</si>
  <si>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</si>
  <si>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</si>
  <si>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</si>
  <si>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</si>
  <si>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</si>
  <si>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</si>
  <si>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</si>
  <si>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</si>
  <si>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</si>
  <si>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</si>
  <si>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</si>
  <si>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</si>
  <si>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</si>
  <si>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</si>
  <si>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</si>
  <si>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</si>
  <si>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</si>
  <si>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</si>
  <si>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</si>
  <si>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</si>
  <si>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</si>
  <si>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</si>
  <si>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</si>
  <si>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</si>
  <si>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</si>
  <si>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</si>
  <si>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</si>
  <si>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</si>
  <si>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</si>
  <si>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</si>
  <si>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</si>
  <si>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</si>
  <si>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</si>
  <si>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</si>
  <si>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</si>
  <si>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</si>
  <si>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</si>
  <si>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</si>
  <si>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</si>
  <si>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</si>
  <si>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</si>
  <si>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</si>
  <si>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</si>
  <si>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</si>
  <si>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</si>
  <si>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</si>
  <si>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</si>
  <si>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</si>
  <si>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</si>
  <si>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</si>
  <si>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</si>
  <si>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</si>
  <si>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</si>
  <si>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</si>
  <si>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</si>
  <si>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</si>
  <si>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</si>
  <si>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</si>
  <si>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</si>
  <si>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</si>
  <si>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</si>
  <si>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</si>
  <si>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</si>
  <si>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</si>
  <si>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</si>
  <si>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</si>
  <si>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</si>
  <si>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</si>
  <si>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</si>
  <si>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</si>
  <si>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</si>
  <si>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</si>
  <si>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</si>
  <si>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</si>
  <si>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</si>
  <si>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</si>
  <si>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</si>
  <si>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</si>
  <si>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</si>
  <si>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</si>
  <si>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</si>
  <si>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</si>
  <si>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</si>
  <si>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</si>
  <si>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</si>
  <si>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</si>
  <si>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</si>
  <si>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</si>
  <si>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</si>
  <si>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</si>
  <si>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</si>
  <si>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</si>
  <si>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</si>
  <si>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</si>
  <si>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</si>
  <si>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</si>
  <si>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</si>
  <si>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</si>
  <si>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</si>
  <si>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</si>
  <si>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</si>
  <si>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</si>
  <si>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</si>
  <si>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</si>
  <si>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</si>
  <si>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</si>
  <si>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</si>
  <si>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</si>
  <si>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</si>
  <si>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</si>
  <si>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</si>
  <si>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</si>
  <si>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</si>
  <si>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</si>
  <si>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</si>
  <si>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</si>
  <si>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</si>
  <si>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</si>
  <si>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</si>
  <si>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</si>
  <si>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</si>
  <si>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</si>
  <si>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</si>
  <si>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</si>
  <si>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</si>
  <si>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</si>
  <si>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</si>
  <si>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</si>
  <si>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</si>
  <si>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</si>
  <si>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</si>
  <si>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</si>
  <si>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</si>
  <si>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</si>
  <si>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</si>
  <si>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</si>
  <si>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</si>
  <si>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</si>
  <si>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</si>
  <si>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</si>
  <si>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</si>
  <si>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</si>
  <si>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</si>
  <si>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</si>
  <si>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</si>
  <si>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</si>
  <si>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</si>
  <si>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</si>
  <si>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</si>
  <si>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</si>
  <si>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</si>
  <si>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</si>
  <si>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</si>
  <si>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</si>
  <si>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</si>
  <si>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</si>
  <si>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</si>
  <si>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</si>
  <si>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</si>
  <si>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</si>
  <si>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</si>
  <si>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</si>
  <si>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</si>
  <si>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</si>
  <si>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</si>
  <si>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</si>
  <si>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</si>
  <si>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</si>
  <si>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</si>
  <si>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</si>
  <si>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</si>
  <si>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</si>
  <si>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</si>
  <si>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</si>
  <si>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</si>
  <si>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</si>
  <si>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</si>
  <si>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</si>
  <si>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</si>
  <si>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</si>
  <si>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</si>
  <si>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</si>
  <si>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</si>
  <si>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</si>
  <si>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</si>
  <si>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</si>
  <si>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</si>
  <si>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</si>
  <si>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</si>
  <si>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</si>
  <si>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</si>
  <si>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</si>
  <si>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</si>
  <si>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</si>
  <si>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</si>
  <si>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</si>
  <si>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</si>
  <si>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</si>
  <si>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</si>
  <si>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</si>
  <si>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</si>
  <si>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</si>
  <si>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</si>
  <si>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</si>
  <si>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</si>
  <si>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</si>
  <si>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</si>
  <si>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</si>
  <si>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</si>
  <si>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</si>
  <si>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</si>
  <si>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</si>
  <si>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</si>
  <si>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</si>
  <si>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</si>
  <si>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</si>
  <si>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</si>
  <si>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</si>
  <si>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</si>
  <si>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</si>
  <si>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</si>
  <si>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</si>
  <si>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</si>
  <si>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</si>
  <si>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</si>
  <si>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</si>
  <si>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</si>
  <si>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</si>
  <si>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</si>
  <si>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</si>
  <si>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</si>
  <si>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</si>
  <si>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</si>
  <si>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</si>
  <si>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</si>
  <si>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</si>
  <si>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</si>
  <si>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</si>
  <si>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</si>
  <si>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</si>
  <si>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</si>
  <si>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</si>
  <si>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</si>
  <si>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</si>
  <si>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</si>
  <si>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</si>
  <si>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</si>
  <si>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</si>
  <si>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</si>
  <si>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</si>
  <si>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</si>
  <si>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</si>
  <si>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</si>
  <si>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</si>
  <si>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</si>
  <si>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</si>
  <si>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</si>
  <si>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</si>
  <si>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</si>
  <si>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</si>
  <si>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</si>
  <si>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</si>
  <si>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</si>
  <si>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</si>
  <si>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</si>
  <si>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</si>
  <si>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</si>
  <si>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</si>
  <si>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</si>
  <si>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</si>
  <si>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</si>
  <si>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</si>
  <si>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</si>
  <si>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</si>
  <si>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</si>
  <si>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</si>
  <si>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</si>
  <si>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</si>
  <si>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</si>
  <si>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</si>
  <si>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</si>
  <si>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</si>
  <si>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</si>
  <si>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</si>
  <si>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</si>
  <si>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</si>
  <si>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</si>
  <si>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</si>
  <si>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</si>
  <si>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</si>
  <si>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</si>
  <si>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</si>
  <si>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</si>
  <si>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</si>
  <si>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</si>
  <si>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</si>
  <si>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</si>
  <si>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</si>
  <si>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</si>
  <si>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</si>
  <si>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</si>
  <si>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</si>
  <si>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</si>
  <si>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</si>
  <si>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</si>
  <si>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</si>
  <si>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</si>
  <si>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</si>
  <si>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</si>
  <si>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</si>
  <si>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</si>
  <si>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</si>
  <si>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</si>
  <si>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</si>
  <si>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</si>
  <si>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</si>
  <si>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</si>
  <si>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</si>
  <si>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</si>
  <si>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</si>
  <si>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</si>
  <si>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</si>
  <si>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</si>
  <si>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</si>
  <si>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</si>
  <si>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</si>
  <si>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</si>
  <si>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</si>
  <si>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</si>
  <si>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</si>
  <si>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</si>
  <si>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</si>
  <si>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</si>
  <si>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</si>
  <si>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</si>
  <si>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</si>
  <si>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</si>
  <si>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</si>
  <si>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</si>
  <si>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</si>
  <si>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</si>
  <si>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</si>
  <si>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</si>
  <si>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</si>
  <si>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</si>
  <si>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</si>
  <si>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</si>
  <si>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</si>
  <si>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</si>
  <si>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</si>
  <si>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</si>
  <si>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</si>
  <si>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</si>
  <si>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</si>
  <si>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</si>
  <si>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</si>
  <si>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</si>
  <si>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</si>
  <si>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</si>
  <si>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</si>
  <si>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</si>
  <si>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</si>
  <si>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</si>
  <si>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</si>
  <si>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</si>
  <si>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</si>
  <si>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</si>
  <si>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</si>
  <si>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</si>
  <si>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</si>
  <si>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</si>
  <si>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</si>
  <si>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</si>
  <si>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</si>
  <si>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</si>
  <si>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</si>
  <si>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</si>
  <si>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</si>
  <si>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</si>
  <si>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</si>
  <si>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</si>
  <si>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</si>
  <si>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</si>
  <si>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</si>
  <si>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</si>
  <si>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</si>
  <si>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</si>
  <si>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</si>
  <si>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</si>
  <si>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</si>
  <si>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</si>
  <si>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</si>
  <si>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</si>
  <si>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</si>
  <si>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</si>
  <si>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</si>
  <si>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</si>
  <si>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</si>
  <si>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</si>
  <si>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</si>
  <si>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</si>
  <si>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</si>
  <si>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</si>
  <si>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</si>
  <si>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</si>
  <si>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</si>
  <si>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</si>
  <si>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</si>
  <si>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</si>
  <si>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</si>
  <si>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</si>
  <si>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</si>
  <si>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</si>
  <si>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</si>
  <si>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</si>
  <si>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</si>
  <si>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</si>
  <si>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</si>
  <si>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</si>
  <si>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</si>
  <si>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</si>
  <si>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</si>
  <si>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</si>
  <si>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</si>
  <si>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</si>
  <si>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</si>
  <si>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</si>
  <si>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</si>
  <si>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</si>
  <si>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</si>
  <si>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</si>
  <si>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</si>
  <si>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</si>
  <si>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</si>
  <si>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</si>
  <si>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</si>
  <si>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</si>
  <si>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</si>
  <si>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</si>
  <si>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</si>
  <si>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</si>
  <si>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</si>
  <si>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</si>
  <si>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</si>
  <si>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</si>
  <si>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</si>
  <si>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</si>
  <si>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</si>
  <si>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</si>
  <si>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</si>
  <si>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</si>
  <si>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</si>
  <si>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</si>
  <si>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</si>
  <si>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</si>
  <si>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</si>
  <si>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</si>
  <si>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</si>
  <si>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</si>
  <si>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</si>
  <si>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</si>
  <si>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</si>
  <si>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</si>
  <si>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</si>
  <si>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</si>
  <si>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</si>
  <si>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</si>
  <si>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</si>
  <si>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</si>
  <si>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</si>
  <si>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</si>
  <si>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</si>
  <si>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</si>
  <si>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</si>
  <si>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</si>
  <si>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</si>
  <si>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</si>
  <si>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</si>
  <si>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</si>
  <si>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</si>
  <si>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</si>
  <si>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</si>
  <si>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</si>
  <si>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</si>
  <si>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</si>
  <si>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</si>
  <si>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</si>
  <si>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</si>
  <si>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</si>
  <si>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</si>
  <si>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</si>
  <si>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</si>
  <si>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</si>
  <si>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</si>
  <si>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</si>
  <si>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</si>
  <si>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</si>
  <si>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</si>
  <si>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</si>
  <si>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</si>
  <si>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</si>
  <si>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</si>
  <si>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</si>
  <si>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</si>
  <si>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</si>
  <si>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</si>
  <si>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</si>
  <si>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</si>
  <si>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</si>
  <si>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</si>
  <si>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</si>
  <si>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</si>
  <si>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</si>
  <si>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</si>
  <si>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</si>
  <si>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</si>
  <si>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</si>
  <si>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</si>
  <si>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</si>
  <si>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</si>
  <si>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</si>
  <si>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</si>
  <si>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</si>
  <si>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</si>
  <si>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</si>
  <si>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</si>
  <si>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</si>
  <si>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</si>
  <si>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</si>
  <si>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</si>
  <si>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</si>
  <si>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</si>
  <si>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</si>
  <si>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</si>
  <si>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</si>
  <si>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</si>
  <si>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</si>
  <si>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</si>
  <si>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</si>
  <si>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</si>
  <si>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</si>
  <si>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</si>
  <si>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</si>
  <si>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</si>
  <si>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</si>
  <si>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</si>
  <si>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</si>
  <si>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</si>
  <si>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</si>
  <si>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</si>
  <si>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</si>
  <si>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</si>
  <si>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</si>
  <si>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</si>
  <si>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</si>
  <si>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</si>
  <si>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</si>
  <si>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</si>
  <si>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</si>
  <si>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</si>
  <si>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</si>
  <si>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</si>
  <si>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</si>
  <si>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</si>
  <si>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</si>
  <si>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</si>
  <si>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</si>
  <si>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</si>
  <si>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</si>
  <si>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</si>
  <si>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</si>
  <si>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</si>
  <si>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</si>
  <si>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</si>
  <si>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</si>
  <si>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</si>
  <si>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</si>
  <si>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</si>
  <si>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</si>
  <si>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</si>
  <si>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</si>
  <si>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</si>
  <si>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</si>
  <si>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</si>
  <si>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</si>
  <si>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</si>
  <si>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</si>
  <si>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</si>
  <si>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</si>
  <si>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</si>
  <si>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</si>
  <si>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</si>
  <si>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</si>
  <si>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</si>
  <si>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</si>
  <si>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</si>
  <si>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</si>
  <si>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</si>
  <si>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</si>
  <si>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</si>
  <si>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</si>
  <si>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</si>
  <si>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</si>
  <si>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</si>
  <si>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</si>
  <si>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</si>
  <si>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</si>
  <si>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</si>
  <si>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</si>
  <si>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</si>
  <si>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</si>
  <si>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</si>
  <si>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</si>
  <si>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</si>
  <si>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</si>
  <si>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</si>
  <si>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</si>
  <si>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</si>
  <si>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</si>
  <si>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</si>
  <si>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</si>
  <si>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</si>
  <si>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</si>
  <si>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</si>
  <si>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</si>
  <si>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</si>
  <si>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</si>
  <si>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</si>
  <si>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</si>
  <si>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</si>
  <si>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</si>
  <si>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</si>
  <si>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</si>
  <si>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</si>
  <si>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</si>
  <si>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</si>
  <si>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</si>
  <si>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</si>
  <si>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</si>
  <si>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</si>
  <si>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</si>
  <si>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</si>
  <si>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</si>
  <si>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</si>
  <si>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</si>
  <si>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</si>
  <si>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</si>
  <si>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</si>
  <si>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</si>
  <si>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</si>
  <si>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</si>
  <si>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</si>
  <si>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</si>
  <si>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</si>
  <si>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</si>
  <si>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</si>
  <si>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</si>
  <si>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</si>
  <si>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</si>
  <si>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</si>
  <si>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</si>
  <si>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</si>
  <si>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</si>
  <si>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</si>
  <si>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</si>
  <si>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</si>
  <si>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</si>
  <si>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</si>
  <si>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</si>
  <si>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</si>
  <si>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</si>
  <si>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</si>
  <si>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</si>
  <si>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</si>
  <si>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</si>
  <si>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</si>
  <si>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</si>
  <si>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</si>
  <si>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</si>
  <si>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</si>
  <si>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</si>
  <si>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</si>
  <si>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</si>
  <si>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</si>
  <si>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</si>
  <si>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</si>
  <si>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</si>
  <si>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</si>
  <si>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</si>
  <si>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</si>
  <si>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</si>
  <si>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</si>
  <si>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</si>
  <si>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</si>
  <si>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</si>
  <si>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</si>
  <si>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</si>
  <si>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</si>
  <si>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</si>
  <si>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</si>
  <si>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</si>
  <si>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</si>
  <si>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</si>
  <si>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</si>
  <si>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</si>
  <si>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</si>
  <si>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</si>
  <si>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</si>
  <si>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</si>
  <si>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</si>
  <si>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</si>
  <si>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</si>
  <si>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</si>
  <si>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</si>
  <si>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</si>
  <si>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</si>
  <si>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</si>
  <si>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</si>
  <si>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</si>
  <si>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</si>
  <si>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</si>
  <si>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</si>
  <si>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</si>
  <si>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</si>
  <si>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</si>
  <si>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</si>
  <si>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</si>
  <si>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</si>
  <si>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</si>
  <si>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</si>
  <si>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</si>
  <si>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</si>
  <si>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</si>
  <si>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</si>
  <si>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</si>
  <si>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</si>
  <si>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</si>
  <si>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</si>
  <si>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</si>
  <si>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</si>
  <si>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</si>
  <si>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</si>
  <si>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</si>
  <si>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</si>
  <si>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</si>
  <si>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</si>
  <si>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</si>
  <si>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</si>
  <si>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</si>
  <si>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</si>
  <si>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</si>
  <si>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</si>
  <si>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</si>
  <si>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</si>
  <si>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</si>
  <si>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</si>
  <si>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</si>
  <si>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</si>
  <si>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</si>
  <si>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</si>
  <si>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</si>
  <si>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</si>
  <si>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</si>
  <si>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</si>
  <si>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</si>
  <si>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</si>
  <si>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</si>
  <si>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</si>
  <si>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</si>
  <si>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</si>
  <si>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</si>
  <si>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</si>
  <si>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</si>
  <si>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</si>
  <si>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</si>
  <si>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</si>
  <si>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</si>
  <si>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</si>
  <si>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</si>
  <si>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</si>
  <si>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</si>
  <si>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</si>
  <si>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</si>
  <si>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</si>
  <si>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</si>
  <si>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</si>
  <si>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</si>
  <si>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</si>
  <si>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</si>
  <si>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</si>
  <si>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</si>
  <si>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</si>
  <si>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</si>
  <si>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</si>
  <si>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</si>
  <si>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</si>
  <si>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</si>
  <si>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</si>
  <si>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</si>
  <si>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</si>
  <si>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</si>
  <si>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</si>
  <si>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</si>
  <si>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</si>
  <si>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</si>
  <si>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</si>
  <si>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</si>
  <si>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</si>
  <si>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</si>
  <si>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</si>
  <si>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</si>
  <si>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</si>
  <si>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</si>
  <si>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</si>
  <si>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</si>
  <si>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</si>
  <si>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</si>
  <si>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</si>
  <si>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</si>
  <si>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</si>
  <si>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</si>
  <si>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</si>
  <si>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</si>
  <si>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</si>
  <si>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</si>
  <si>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</si>
  <si>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</si>
  <si>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</si>
  <si>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</si>
  <si>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</si>
  <si>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</si>
  <si>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</si>
  <si>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</si>
  <si>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</si>
  <si>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</si>
  <si>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</si>
  <si>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</si>
  <si>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</si>
  <si>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</si>
  <si>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</si>
  <si>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</si>
  <si>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</si>
  <si>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</si>
  <si>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</si>
  <si>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</si>
  <si>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</si>
  <si>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</si>
  <si>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</si>
  <si>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</si>
  <si>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</si>
  <si>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</si>
  <si>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</si>
  <si>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</si>
  <si>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</si>
  <si>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</si>
  <si>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</si>
  <si>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</si>
  <si>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</si>
  <si>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</si>
  <si>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</si>
  <si>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</si>
  <si>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</si>
  <si>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</si>
  <si>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</si>
  <si>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</si>
  <si>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</si>
  <si>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</si>
  <si>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</si>
  <si>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</si>
  <si>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</si>
  <si>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</si>
  <si>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</si>
  <si>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</si>
  <si>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</si>
  <si>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</si>
  <si>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</si>
  <si>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</si>
  <si>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</si>
  <si>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</si>
  <si>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</si>
  <si>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</si>
  <si>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</si>
  <si>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</si>
  <si>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</si>
  <si>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</si>
  <si>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</si>
  <si>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</si>
  <si>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</si>
  <si>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</si>
  <si>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</si>
  <si>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</si>
  <si>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</si>
  <si>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</si>
  <si>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</si>
  <si>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</si>
  <si>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</si>
  <si>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</si>
  <si>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</si>
  <si>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</si>
  <si>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</si>
  <si>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</si>
  <si>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</si>
  <si>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</si>
  <si>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</si>
  <si>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</si>
  <si>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</si>
  <si>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</si>
  <si>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</si>
  <si>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</si>
  <si>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</si>
  <si>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</si>
  <si>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</si>
  <si>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</si>
  <si>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</si>
  <si>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</si>
  <si>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</si>
  <si>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</si>
  <si>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</si>
  <si>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</si>
  <si>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</si>
  <si>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</si>
  <si>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</si>
  <si>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</si>
  <si>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</si>
  <si>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</si>
  <si>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</si>
  <si>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</si>
  <si>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</si>
  <si>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</si>
  <si>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</si>
  <si>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</si>
  <si>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</si>
  <si>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</si>
  <si>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</si>
  <si>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</si>
  <si>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</si>
  <si>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</si>
  <si>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</si>
  <si>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</si>
  <si>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</si>
  <si>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</si>
  <si>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</si>
  <si>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</si>
  <si>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</si>
  <si>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</si>
  <si>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</si>
  <si>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</si>
  <si>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</si>
  <si>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</si>
  <si>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</si>
  <si>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</si>
  <si>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</si>
  <si>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</si>
  <si>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</si>
  <si>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</si>
  <si>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</si>
  <si>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</si>
  <si>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</si>
  <si>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</si>
  <si>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</si>
  <si>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</si>
  <si>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</si>
  <si>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</si>
  <si>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</si>
  <si>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</si>
  <si>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</si>
  <si>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</si>
  <si>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</si>
  <si>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</si>
  <si>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</si>
  <si>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</si>
  <si>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</si>
  <si>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</si>
  <si>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</si>
  <si>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</si>
  <si>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</si>
  <si>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</si>
  <si>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</si>
  <si>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</si>
  <si>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</si>
  <si>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</si>
  <si>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</si>
  <si>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</si>
  <si>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</si>
  <si>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</si>
  <si>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</si>
  <si>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</si>
  <si>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</si>
  <si>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</si>
  <si>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</si>
  <si>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</si>
  <si>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</si>
  <si>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</si>
  <si>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</si>
  <si>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</si>
  <si>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</si>
  <si>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</si>
  <si>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</si>
  <si>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</si>
  <si>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</si>
  <si>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</si>
  <si>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</si>
  <si>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</si>
  <si>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</si>
  <si>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</si>
  <si>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</si>
  <si>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</si>
  <si>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</si>
  <si>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</si>
  <si>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</si>
  <si>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</si>
  <si>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</si>
  <si>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</si>
  <si>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</si>
  <si>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</si>
  <si>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</si>
  <si>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</si>
  <si>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</si>
  <si>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</si>
  <si>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</si>
  <si>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</si>
  <si>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</si>
  <si>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</si>
  <si>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</si>
  <si>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</si>
  <si>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</si>
  <si>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</si>
  <si>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</si>
  <si>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</si>
  <si>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</si>
  <si>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</si>
  <si>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</si>
  <si>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</si>
  <si>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</si>
  <si>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</si>
  <si>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</si>
  <si>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</si>
  <si>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</si>
  <si>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</si>
  <si>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</si>
  <si>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</si>
  <si>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</si>
  <si>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</si>
  <si>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</si>
  <si>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</si>
  <si>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</si>
  <si>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</si>
  <si>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</si>
  <si>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</si>
  <si>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</si>
  <si>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</si>
  <si>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</si>
  <si>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</si>
  <si>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</si>
  <si>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</si>
  <si>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</si>
  <si>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</si>
  <si>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</si>
  <si>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</si>
  <si>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</si>
  <si>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</si>
  <si>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</si>
  <si>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</si>
  <si>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</si>
  <si>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</si>
  <si>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</si>
  <si>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</si>
  <si>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</si>
  <si>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</si>
  <si>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</si>
  <si>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</si>
  <si>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</si>
  <si>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</si>
  <si>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</si>
  <si>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</si>
  <si>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</si>
  <si>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</si>
  <si>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</si>
  <si>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</si>
  <si>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</si>
  <si>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</si>
  <si>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</si>
  <si>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</si>
  <si>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</si>
  <si>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</si>
  <si>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</si>
  <si>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</si>
  <si>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</si>
  <si>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</si>
  <si>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</si>
  <si>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</si>
  <si>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</si>
  <si>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</si>
  <si>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</si>
  <si>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</si>
  <si>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</si>
  <si>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</si>
  <si>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</si>
  <si>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</si>
  <si>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</si>
  <si>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</si>
  <si>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</si>
  <si>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</si>
  <si>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</si>
  <si>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</si>
  <si>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</si>
  <si>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</si>
  <si>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</si>
  <si>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</si>
  <si>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</si>
  <si>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</si>
  <si>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</si>
  <si>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</si>
  <si>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</si>
  <si>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</si>
  <si>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</si>
  <si>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</si>
  <si>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</si>
  <si>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</si>
  <si>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</si>
  <si>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</si>
  <si>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</si>
  <si>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</si>
  <si>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</si>
  <si>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</si>
  <si>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</si>
  <si>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</si>
  <si>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</si>
  <si>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</si>
  <si>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</si>
  <si>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</si>
  <si>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</si>
  <si>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</si>
  <si>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</si>
  <si>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</si>
  <si>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</si>
  <si>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</si>
  <si>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</si>
  <si>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</si>
  <si>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</si>
  <si>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</si>
  <si>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</si>
  <si>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</si>
  <si>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</si>
  <si>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</si>
  <si>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</si>
  <si>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</si>
  <si>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</si>
  <si>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</si>
  <si>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</si>
  <si>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</si>
  <si>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</si>
  <si>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</si>
  <si>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</si>
  <si>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</si>
  <si>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</si>
  <si>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</si>
  <si>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</si>
  <si>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</si>
  <si>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</si>
  <si>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</si>
  <si>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</si>
  <si>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</si>
  <si>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</si>
  <si>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</si>
  <si>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</si>
  <si>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</si>
  <si>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</si>
  <si>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</si>
  <si>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</si>
  <si>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</si>
  <si>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</si>
  <si>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</si>
  <si>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</si>
  <si>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</si>
  <si>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</si>
  <si>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</si>
  <si>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</si>
  <si>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</si>
  <si>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</si>
  <si>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</si>
  <si>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</si>
  <si>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</si>
  <si>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</si>
  <si>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</si>
  <si>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</si>
  <si>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</si>
  <si>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</si>
  <si>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</si>
  <si>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</si>
  <si>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</si>
  <si>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</si>
  <si>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</si>
  <si>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</si>
  <si>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</si>
  <si>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</si>
  <si>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</si>
  <si>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</si>
  <si>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</si>
  <si>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</si>
  <si>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</si>
  <si>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</si>
  <si>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</si>
  <si>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</si>
  <si>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</si>
  <si>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</si>
  <si>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</si>
  <si>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</si>
  <si>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</si>
  <si>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</si>
  <si>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</si>
  <si>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</si>
  <si>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</si>
  <si>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</si>
  <si>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</si>
  <si>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</si>
  <si>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</si>
  <si>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</si>
  <si>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</si>
  <si>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</si>
  <si>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</si>
  <si>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</si>
  <si>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</si>
  <si>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</si>
  <si>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</si>
  <si>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</si>
  <si>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</si>
  <si>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</si>
  <si>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</si>
  <si>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</si>
  <si>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</si>
  <si>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</si>
  <si>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</si>
  <si>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</si>
  <si>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</si>
  <si>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</si>
  <si>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</si>
  <si>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</si>
  <si>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</si>
  <si>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</si>
  <si>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</si>
  <si>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</si>
  <si>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</si>
  <si>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</si>
  <si>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</si>
  <si>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</si>
  <si>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</si>
  <si>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</si>
  <si>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</si>
  <si>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</si>
  <si>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</si>
  <si>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</si>
  <si>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</si>
  <si>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</si>
  <si>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</si>
  <si>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</si>
  <si>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</si>
  <si>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</si>
  <si>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</si>
  <si>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</si>
  <si>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</si>
  <si>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</si>
  <si>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</si>
  <si>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</si>
  <si>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</si>
  <si>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</si>
  <si>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</si>
  <si>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</si>
  <si>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</si>
  <si>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</si>
  <si>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</si>
  <si>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</si>
  <si>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</si>
  <si>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</si>
  <si>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</si>
  <si>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</si>
  <si>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</si>
  <si>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</si>
  <si>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</si>
  <si>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</si>
  <si>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</si>
  <si>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</si>
  <si>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</si>
  <si>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</si>
  <si>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</si>
  <si>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</si>
  <si>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</si>
  <si>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</si>
  <si>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</si>
  <si>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</si>
  <si>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</si>
  <si>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</si>
  <si>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</si>
  <si>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</si>
  <si>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</si>
  <si>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</si>
  <si>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</si>
  <si>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</si>
  <si>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</si>
  <si>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</si>
  <si>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</si>
  <si>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</si>
  <si>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</si>
  <si>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</si>
  <si>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</si>
  <si>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</si>
  <si>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</si>
  <si>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</si>
  <si>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</si>
  <si>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</si>
  <si>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</si>
  <si>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</si>
  <si>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</si>
  <si>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</si>
  <si>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</si>
  <si>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</si>
  <si>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</si>
  <si>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</si>
  <si>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</si>
  <si>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</si>
  <si>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</si>
  <si>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</si>
  <si>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</si>
  <si>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</si>
  <si>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</si>
  <si>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</si>
  <si>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</si>
  <si>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</si>
  <si>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</si>
  <si>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</si>
  <si>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</si>
  <si>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</si>
  <si>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</si>
  <si>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</si>
  <si>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</si>
  <si>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</si>
  <si>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</si>
  <si>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</si>
  <si>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</si>
  <si>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</si>
  <si>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</si>
  <si>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</si>
  <si>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</si>
  <si>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</si>
  <si>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</si>
  <si>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</si>
  <si>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</si>
  <si>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</si>
  <si>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</si>
  <si>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</si>
  <si>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</si>
  <si>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</si>
  <si>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</si>
  <si>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</si>
  <si>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</si>
  <si>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</si>
  <si>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</si>
  <si>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</si>
  <si>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</si>
  <si>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</si>
  <si>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</si>
  <si>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</si>
  <si>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</si>
  <si>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</si>
  <si>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</si>
  <si>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</si>
  <si>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</si>
  <si>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</si>
  <si>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</si>
  <si>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</si>
  <si>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</si>
  <si>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</si>
  <si>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</si>
  <si>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</si>
  <si>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</si>
  <si>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</si>
  <si>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</si>
  <si>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</si>
  <si>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</si>
  <si>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</si>
  <si>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</si>
  <si>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</si>
  <si>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</si>
  <si>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</si>
  <si>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</si>
  <si>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</si>
  <si>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</si>
  <si>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</si>
  <si>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</si>
  <si>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</si>
  <si>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</si>
  <si>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</si>
  <si>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</si>
  <si>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</si>
  <si>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</si>
  <si>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</si>
  <si>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</si>
  <si>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</si>
  <si>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</si>
  <si>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</si>
  <si>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</si>
  <si>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</si>
  <si>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</si>
  <si>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</si>
  <si>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</si>
  <si>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</si>
  <si>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</si>
  <si>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</si>
  <si>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</si>
  <si>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</si>
  <si>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</si>
  <si>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</si>
  <si>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</si>
  <si>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</si>
  <si>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</si>
  <si>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</si>
  <si>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</si>
  <si>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</si>
  <si>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</si>
  <si>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</si>
  <si>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</si>
  <si>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</si>
  <si>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</si>
  <si>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</si>
  <si>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</si>
  <si>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</si>
  <si>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</si>
  <si>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</si>
  <si>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</si>
  <si>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</si>
  <si>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</si>
  <si>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</si>
  <si>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</si>
  <si>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</si>
  <si>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</si>
  <si>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</si>
  <si>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</si>
  <si>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</si>
  <si>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</si>
  <si>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</si>
  <si>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</si>
  <si>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</si>
  <si>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</si>
  <si>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</si>
  <si>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</si>
  <si>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</si>
  <si>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</si>
  <si>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</si>
  <si>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</si>
  <si>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</si>
  <si>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</si>
  <si>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</si>
  <si>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</si>
  <si>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</si>
  <si>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</si>
  <si>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</si>
  <si>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</si>
  <si>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</si>
  <si>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</si>
  <si>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</si>
  <si>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</si>
  <si>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</si>
  <si>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</si>
  <si>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</si>
  <si>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</si>
  <si>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</si>
  <si>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</si>
  <si>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</si>
  <si>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</si>
  <si>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</si>
  <si>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</si>
  <si>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</si>
  <si>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</si>
  <si>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</si>
  <si>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</si>
  <si>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</si>
  <si>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</si>
  <si>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</si>
  <si>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</si>
  <si>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</si>
  <si>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</si>
  <si>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</si>
  <si>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</si>
  <si>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</si>
  <si>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</si>
  <si>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</si>
  <si>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</si>
  <si>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</si>
  <si>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</si>
  <si>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</si>
  <si>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</si>
  <si>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</si>
  <si>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</si>
  <si>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</si>
  <si>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</si>
  <si>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</si>
  <si>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</si>
  <si>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</si>
  <si>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</si>
  <si>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</si>
  <si>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</si>
  <si>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</si>
  <si>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</si>
  <si>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</si>
  <si>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</si>
  <si>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</si>
  <si>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</si>
  <si>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</si>
  <si>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</si>
  <si>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</si>
  <si>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</si>
  <si>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</si>
  <si>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</si>
  <si>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</si>
  <si>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</si>
  <si>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</si>
  <si>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</si>
  <si>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</si>
  <si>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</si>
  <si>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</si>
  <si>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</si>
  <si>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</si>
  <si>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</si>
  <si>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</si>
  <si>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</si>
  <si>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</si>
  <si>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</si>
  <si>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</si>
  <si>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</si>
  <si>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</si>
  <si>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</si>
  <si>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</si>
  <si>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</si>
  <si>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</si>
  <si>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</si>
  <si>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</si>
  <si>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</si>
  <si>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</si>
  <si>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</si>
  <si>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</si>
  <si>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</si>
  <si>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</si>
  <si>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</si>
  <si>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</si>
  <si>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</si>
  <si>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</si>
  <si>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</si>
  <si>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</si>
  <si>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</si>
  <si>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</si>
  <si>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</si>
  <si>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</si>
  <si>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</si>
  <si>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</si>
  <si>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</si>
  <si>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</si>
  <si>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</si>
  <si>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</si>
  <si>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</si>
  <si>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</si>
  <si>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</si>
  <si>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</si>
  <si>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</si>
  <si>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</si>
  <si>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</si>
  <si>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</si>
  <si>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</si>
  <si>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</si>
  <si>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</si>
  <si>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</si>
  <si>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</si>
  <si>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</si>
  <si>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</si>
  <si>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</si>
  <si>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</si>
  <si>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</si>
  <si>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</si>
  <si>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</si>
  <si>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</si>
  <si>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</si>
  <si>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</si>
  <si>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</si>
  <si>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</si>
  <si>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</si>
  <si>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</si>
  <si>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</si>
  <si>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</si>
  <si>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</si>
  <si>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</si>
  <si>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</si>
  <si>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</si>
  <si>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</si>
  <si>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</si>
  <si>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</si>
  <si>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</si>
  <si>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</si>
  <si>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</si>
  <si>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</si>
  <si>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</si>
  <si>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</si>
  <si>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</si>
  <si>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</si>
  <si>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</si>
  <si>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</si>
  <si>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</si>
  <si>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</si>
  <si>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</si>
  <si>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</si>
  <si>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</si>
  <si>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</si>
  <si>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</si>
  <si>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</si>
  <si>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</si>
  <si>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</si>
  <si>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</si>
  <si>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</si>
  <si>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</si>
  <si>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</si>
  <si>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</si>
  <si>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</si>
  <si>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</si>
  <si>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</si>
  <si>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</si>
  <si>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</si>
  <si>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</si>
  <si>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</si>
  <si>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</si>
  <si>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</si>
  <si>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</si>
  <si>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</si>
  <si>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</si>
  <si>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</si>
  <si>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</si>
  <si>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</si>
  <si>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</si>
  <si>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</si>
  <si>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</si>
  <si>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</si>
  <si>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</si>
  <si>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</si>
  <si>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</si>
  <si>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</si>
  <si>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</si>
  <si>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</si>
  <si>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</si>
  <si>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</si>
  <si>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</si>
  <si>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</si>
  <si>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</si>
  <si>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</si>
  <si>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</si>
  <si>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</si>
  <si>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</si>
  <si>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</si>
  <si>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</si>
  <si>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</si>
  <si>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</si>
  <si>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</si>
  <si>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</si>
  <si>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</si>
  <si>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</si>
  <si>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</si>
  <si>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</si>
  <si>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</si>
  <si>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</si>
  <si>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</si>
  <si>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</si>
  <si>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</si>
  <si>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</si>
  <si>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</si>
  <si>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</si>
  <si>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</si>
  <si>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</si>
  <si>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</si>
  <si>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</si>
  <si>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</si>
  <si>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</si>
  <si>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</si>
  <si>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</si>
  <si>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</si>
  <si>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</si>
  <si>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</si>
  <si>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</si>
  <si>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</si>
  <si>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</si>
  <si>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</si>
  <si>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</si>
  <si>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</si>
  <si>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</si>
  <si>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</si>
  <si>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</si>
  <si>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</si>
  <si>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</si>
  <si>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</si>
  <si>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</si>
  <si>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</si>
  <si>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</si>
  <si>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</si>
  <si>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</si>
  <si>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</si>
  <si>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</si>
  <si>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</si>
  <si>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</si>
  <si>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</si>
  <si>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</si>
  <si>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</si>
  <si>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</si>
  <si>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</si>
  <si>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</si>
  <si>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</si>
  <si>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</si>
  <si>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</si>
  <si>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</si>
  <si>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</si>
  <si>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</si>
  <si>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</si>
  <si>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</si>
  <si>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</si>
  <si>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</si>
  <si>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</si>
  <si>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</si>
  <si>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</si>
  <si>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</si>
  <si>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</si>
  <si>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</si>
  <si>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</si>
  <si>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</si>
  <si>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</si>
  <si>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</si>
  <si>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</si>
  <si>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</si>
  <si>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</si>
  <si>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</si>
  <si>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</si>
  <si>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</si>
  <si>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</si>
  <si>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</si>
  <si>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</si>
  <si>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</si>
  <si>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</si>
  <si>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</si>
  <si>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</si>
  <si>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</si>
  <si>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</si>
  <si>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</si>
  <si>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</si>
  <si>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</si>
  <si>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</si>
  <si>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</si>
  <si>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</si>
  <si>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</si>
  <si>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</si>
  <si>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</si>
  <si>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</si>
  <si>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</si>
  <si>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</si>
  <si>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</si>
  <si>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</si>
  <si>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</si>
  <si>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</si>
  <si>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</si>
  <si>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</si>
  <si>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</si>
  <si>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</si>
  <si>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</si>
  <si>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</si>
  <si>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</si>
  <si>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</si>
  <si>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</si>
  <si>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</si>
  <si>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</si>
  <si>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</si>
  <si>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</si>
  <si>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</si>
  <si>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</si>
  <si>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</si>
  <si>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</si>
  <si>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</si>
  <si>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</si>
  <si>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</si>
  <si>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</si>
  <si>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</si>
  <si>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</si>
  <si>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</si>
  <si>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</si>
  <si>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</si>
  <si>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</si>
  <si>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</si>
  <si>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</si>
  <si>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</si>
  <si>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</si>
  <si>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</si>
  <si>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</si>
  <si>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</si>
  <si>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</si>
  <si>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</si>
  <si>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</si>
  <si>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</si>
  <si>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</si>
  <si>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</si>
  <si>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</si>
  <si>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</si>
  <si>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</si>
  <si>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</si>
  <si>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</si>
  <si>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</si>
  <si>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</si>
  <si>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</si>
  <si>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</si>
  <si>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</si>
  <si>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</si>
  <si>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</si>
  <si>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</si>
  <si>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</si>
  <si>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</si>
  <si>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</si>
  <si>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</si>
  <si>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</si>
  <si>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</si>
  <si>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</si>
  <si>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</si>
  <si>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</si>
  <si>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</si>
  <si>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</si>
  <si>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</si>
  <si>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</si>
  <si>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</si>
  <si>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</si>
  <si>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</si>
  <si>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</si>
  <si>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</si>
  <si>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</si>
  <si>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</si>
  <si>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</si>
  <si>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</si>
  <si>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</si>
  <si>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</si>
  <si>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</si>
  <si>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</si>
  <si>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</si>
  <si>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</si>
  <si>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</si>
  <si>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</si>
  <si>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</si>
  <si>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</si>
  <si>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</si>
  <si>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</si>
  <si>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</si>
  <si>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</si>
  <si>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</si>
  <si>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</si>
  <si>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</si>
  <si>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</si>
  <si>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</si>
  <si>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</si>
  <si>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</si>
  <si>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</si>
  <si>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</si>
  <si>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</si>
  <si>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</si>
  <si>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</si>
  <si>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</si>
  <si>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</si>
  <si>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</si>
  <si>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</si>
  <si>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</si>
  <si>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</si>
  <si>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</si>
  <si>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</si>
  <si>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</si>
  <si>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</si>
  <si>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</si>
  <si>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</si>
  <si>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</si>
  <si>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</si>
  <si>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</si>
  <si>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</si>
  <si>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</si>
  <si>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</si>
  <si>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</si>
  <si>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</si>
  <si>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</si>
  <si>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</si>
  <si>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</si>
  <si>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</si>
  <si>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</si>
  <si>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</si>
  <si>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</si>
  <si>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</si>
  <si>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</si>
  <si>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</si>
  <si>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</si>
  <si>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</si>
  <si>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</si>
  <si>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</si>
  <si>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</si>
  <si>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</si>
  <si>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</si>
  <si>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</si>
  <si>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</si>
  <si>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</si>
  <si>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</si>
  <si>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</si>
  <si>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</si>
  <si>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</si>
  <si>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</si>
  <si>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</si>
  <si>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</si>
  <si>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</si>
  <si>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</si>
  <si>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</si>
  <si>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</si>
  <si>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</si>
  <si>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</si>
  <si>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</si>
  <si>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</si>
  <si>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</si>
  <si>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</si>
  <si>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</si>
  <si>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</si>
  <si>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</si>
  <si>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</si>
  <si>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</si>
  <si>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</si>
  <si>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</si>
  <si>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</si>
  <si>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</si>
  <si>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</si>
  <si>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</si>
  <si>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</si>
  <si>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</si>
  <si>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</si>
  <si>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</si>
  <si>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</si>
  <si>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</si>
  <si>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</si>
  <si>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</si>
  <si>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</si>
  <si>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</si>
  <si>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</si>
  <si>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</si>
  <si>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</si>
  <si>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</si>
  <si>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</si>
  <si>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</si>
  <si>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</si>
  <si>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</si>
  <si>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</si>
  <si>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</si>
  <si>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</si>
  <si>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</si>
  <si>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</si>
  <si>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</si>
  <si>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</si>
  <si>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</si>
  <si>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</si>
  <si>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</si>
  <si>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</si>
  <si>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</si>
  <si>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</si>
  <si>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</si>
  <si>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</si>
  <si>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</si>
  <si>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</si>
  <si>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</si>
  <si>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</si>
  <si>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</si>
  <si>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</si>
  <si>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</si>
  <si>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</si>
  <si>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</si>
  <si>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</si>
  <si>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</si>
  <si>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</si>
  <si>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</si>
  <si>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</si>
  <si>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</si>
  <si>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</si>
  <si>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</si>
  <si>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</si>
  <si>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</si>
  <si>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</si>
  <si>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</si>
  <si>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</si>
  <si>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</si>
  <si>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</si>
  <si>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</si>
  <si>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</si>
  <si>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</si>
  <si>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</si>
  <si>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</si>
  <si>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</si>
  <si>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</si>
  <si>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</si>
  <si>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</si>
  <si>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</si>
  <si>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</si>
  <si>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</si>
  <si>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</si>
  <si>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</si>
  <si>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</si>
  <si>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</si>
  <si>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</si>
  <si>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</si>
  <si>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</si>
  <si>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</si>
  <si>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</si>
  <si>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</si>
  <si>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</si>
  <si>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</si>
  <si>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</si>
  <si>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</si>
  <si>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</si>
  <si>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</si>
  <si>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</si>
  <si>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</si>
  <si>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</si>
  <si>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</si>
  <si>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</si>
  <si>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</si>
  <si>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</si>
  <si>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</si>
  <si>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</si>
  <si>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</si>
  <si>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</si>
  <si>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</si>
  <si>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</si>
  <si>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</si>
  <si>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</si>
  <si>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</si>
  <si>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</si>
  <si>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</si>
  <si>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</si>
  <si>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</si>
  <si>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</si>
  <si>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</si>
  <si>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</si>
  <si>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</si>
  <si>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</si>
  <si>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</si>
  <si>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</si>
  <si>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</si>
  <si>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</si>
  <si>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</si>
  <si>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</si>
  <si>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</si>
  <si>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</si>
  <si>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</si>
  <si>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</si>
  <si>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</si>
  <si>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</si>
  <si>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</si>
  <si>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</si>
  <si>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</si>
  <si>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</si>
  <si>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</si>
  <si>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</si>
  <si>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</si>
  <si>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</si>
  <si>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</si>
  <si>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</si>
  <si>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</si>
  <si>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</si>
  <si>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</si>
  <si>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</si>
  <si>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</si>
  <si>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</si>
  <si>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</si>
  <si>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</si>
  <si>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</si>
  <si>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</si>
  <si>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</si>
  <si>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</si>
  <si>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</si>
  <si>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</si>
  <si>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</si>
  <si>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</si>
  <si>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</si>
  <si>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</si>
  <si>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</si>
  <si>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</si>
  <si>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</si>
  <si>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</si>
  <si>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</si>
  <si>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</si>
  <si>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</si>
  <si>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</si>
  <si>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</si>
  <si>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</si>
  <si>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</si>
  <si>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</si>
  <si>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</si>
  <si>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</si>
  <si>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</si>
  <si>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</si>
  <si>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</si>
  <si>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</si>
  <si>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</si>
  <si>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</si>
  <si>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</si>
  <si>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</si>
  <si>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</si>
  <si>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</si>
  <si>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</si>
  <si>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</si>
  <si>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</si>
  <si>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</si>
  <si>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</si>
  <si>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</si>
  <si>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</si>
  <si>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</si>
  <si>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</si>
  <si>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</si>
  <si>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</si>
  <si>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</si>
  <si>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</si>
  <si>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</si>
  <si>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</si>
  <si>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</si>
  <si>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</si>
  <si>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</si>
  <si>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</si>
  <si>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</si>
  <si>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</si>
  <si>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</si>
  <si>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</si>
  <si>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</si>
  <si>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</si>
  <si>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</si>
  <si>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</si>
  <si>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</si>
  <si>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</si>
  <si>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</si>
  <si>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</si>
  <si>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</si>
  <si>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</si>
  <si>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</si>
  <si>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</si>
  <si>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</si>
  <si>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</si>
  <si>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</si>
  <si>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</si>
  <si>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</si>
  <si>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</si>
  <si>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</si>
  <si>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</si>
  <si>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</si>
  <si>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</si>
  <si>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</si>
  <si>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</si>
  <si>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</si>
  <si>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</si>
  <si>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</si>
  <si>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</si>
  <si>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</si>
  <si>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</si>
  <si>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</si>
  <si>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</si>
  <si>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</si>
  <si>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</si>
  <si>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</si>
  <si>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</si>
  <si>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</si>
  <si>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</si>
  <si>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</si>
  <si>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</si>
  <si>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</si>
  <si>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</si>
  <si>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</si>
  <si>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</si>
  <si>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</si>
  <si>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</si>
  <si>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</si>
  <si>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</si>
  <si>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</si>
  <si>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</si>
  <si>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</si>
  <si>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</si>
  <si>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</si>
  <si>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</si>
  <si>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</si>
  <si>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</si>
  <si>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</si>
  <si>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</si>
  <si>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</si>
  <si>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</si>
  <si>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</si>
  <si>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</si>
  <si>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</si>
  <si>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</si>
  <si>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</si>
  <si>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</si>
  <si>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</si>
  <si>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</si>
  <si>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</si>
  <si>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</si>
  <si>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</si>
  <si>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</si>
  <si>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</si>
  <si>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</si>
  <si>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</si>
  <si>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</si>
  <si>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</si>
  <si>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</si>
  <si>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</si>
  <si>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</si>
  <si>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</si>
  <si>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</si>
  <si>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</si>
  <si>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</si>
  <si>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</si>
  <si>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</si>
  <si>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</si>
  <si>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</si>
  <si>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</si>
  <si>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</si>
  <si>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</si>
  <si>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</si>
  <si>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</si>
  <si>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</si>
  <si>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</si>
  <si>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</si>
  <si>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</si>
  <si>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</si>
  <si>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</si>
  <si>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</si>
  <si>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</si>
  <si>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</si>
  <si>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</si>
  <si>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</si>
  <si>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</si>
  <si>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</si>
  <si>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</si>
  <si>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</si>
  <si>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</si>
  <si>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</si>
  <si>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</si>
  <si>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</si>
  <si>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</si>
  <si>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</si>
  <si>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</si>
  <si>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</si>
  <si>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</si>
  <si>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</si>
  <si>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</si>
  <si>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</si>
  <si>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</si>
  <si>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</si>
  <si>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</si>
  <si>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</si>
  <si>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</si>
  <si>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</si>
  <si>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</si>
  <si>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</si>
  <si>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</si>
  <si>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</si>
  <si>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</si>
  <si>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</si>
  <si>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</si>
  <si>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</si>
  <si>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</si>
  <si>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</si>
  <si>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</si>
  <si>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</si>
  <si>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</si>
  <si>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</si>
  <si>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</si>
  <si>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</si>
  <si>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</si>
  <si>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</si>
  <si>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</si>
  <si>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</si>
  <si>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</si>
  <si>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</si>
  <si>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</si>
  <si>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</si>
  <si>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</si>
  <si>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</si>
  <si>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</si>
  <si>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</si>
  <si>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</si>
  <si>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</si>
  <si>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</si>
  <si>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</si>
  <si>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</si>
  <si>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</si>
  <si>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</si>
  <si>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</si>
  <si>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</si>
  <si>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</si>
  <si>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</si>
  <si>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</si>
  <si>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</si>
  <si>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</si>
  <si>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</si>
  <si>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</si>
  <si>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</si>
  <si>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</si>
  <si>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</si>
  <si>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</si>
  <si>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</si>
  <si>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</si>
  <si>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</si>
  <si>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</si>
  <si>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</si>
  <si>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</si>
  <si>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</si>
  <si>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</si>
  <si>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</si>
  <si>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</si>
  <si>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</si>
  <si>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</si>
  <si>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</si>
  <si>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</si>
  <si>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</si>
  <si>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</si>
  <si>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</si>
  <si>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</si>
  <si>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</si>
  <si>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</si>
  <si>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</si>
  <si>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</si>
  <si>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</si>
  <si>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</si>
  <si>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</si>
  <si>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</si>
  <si>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</si>
  <si>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</si>
  <si>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</si>
  <si>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</si>
  <si>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</si>
  <si>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</si>
  <si>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</si>
  <si>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</si>
  <si>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</si>
  <si>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</si>
  <si>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</si>
  <si>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</si>
  <si>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</si>
  <si>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</si>
  <si>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</si>
  <si>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</si>
  <si>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</si>
  <si>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</si>
  <si>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</si>
  <si>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</si>
  <si>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</si>
  <si>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</si>
  <si>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</si>
  <si>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</si>
  <si>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</si>
  <si>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</si>
  <si>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</si>
  <si>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</si>
  <si>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</si>
  <si>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</si>
  <si>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</si>
  <si>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</si>
  <si>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</si>
  <si>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</si>
  <si>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</si>
  <si>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</si>
  <si>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</si>
  <si>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</si>
  <si>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</si>
  <si>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</si>
  <si>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</si>
  <si>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</si>
  <si>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</si>
  <si>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</si>
  <si>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</si>
  <si>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</si>
  <si>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</si>
  <si>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</si>
  <si>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</si>
  <si>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</si>
  <si>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</si>
  <si>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</si>
  <si>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</si>
  <si>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</si>
  <si>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</si>
  <si>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</si>
  <si>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</si>
  <si>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</si>
  <si>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</si>
  <si>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</si>
  <si>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</si>
  <si>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</si>
  <si>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</si>
  <si>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</si>
  <si>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</si>
  <si>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</si>
  <si>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</si>
  <si>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</si>
  <si>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</si>
  <si>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</si>
  <si>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</si>
  <si>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</si>
  <si>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</si>
  <si>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</si>
  <si>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</si>
  <si>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</si>
  <si>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</si>
  <si>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</si>
  <si>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</si>
  <si>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</si>
  <si>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</si>
  <si>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</si>
  <si>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</si>
  <si>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</si>
  <si>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</si>
  <si>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</si>
  <si>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</si>
  <si>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</si>
  <si>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</si>
  <si>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</si>
  <si>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</si>
  <si>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</si>
  <si>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</si>
  <si>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</si>
  <si>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</si>
  <si>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</si>
  <si>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</si>
  <si>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</si>
  <si>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</si>
  <si>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</si>
  <si>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</si>
  <si>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</si>
  <si>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</si>
  <si>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</si>
  <si>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</si>
  <si>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</si>
  <si>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</si>
  <si>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</si>
  <si>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</si>
  <si>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</si>
  <si>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</si>
  <si>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</si>
  <si>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</si>
  <si>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</si>
  <si>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</si>
  <si>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</si>
  <si>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</si>
  <si>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</si>
  <si>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</si>
  <si>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</si>
  <si>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</si>
  <si>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</si>
  <si>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</si>
  <si>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</si>
  <si>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</si>
  <si>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</si>
  <si>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</si>
  <si>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</si>
  <si>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</si>
  <si>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</si>
  <si>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</si>
  <si>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</si>
  <si>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</si>
  <si>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</si>
  <si>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</si>
  <si>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</si>
  <si>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</si>
  <si>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</si>
  <si>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</si>
  <si>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</si>
  <si>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</si>
  <si>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</si>
  <si>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</si>
  <si>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</si>
  <si>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</si>
  <si>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</si>
  <si>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</si>
  <si>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</si>
  <si>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</si>
  <si>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</si>
  <si>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</si>
  <si>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</si>
  <si>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</si>
  <si>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</si>
  <si>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</si>
  <si>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</si>
  <si>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</si>
  <si>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</si>
  <si>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</si>
  <si>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</si>
  <si>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</si>
  <si>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</si>
  <si>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</si>
  <si>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</si>
  <si>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</si>
  <si>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</si>
  <si>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</si>
  <si>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</si>
  <si>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</si>
  <si>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</si>
  <si>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</si>
  <si>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</si>
  <si>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</si>
  <si>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</si>
  <si>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</si>
  <si>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</si>
  <si>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</si>
  <si>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</si>
  <si>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</si>
  <si>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</si>
  <si>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</si>
  <si>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</si>
  <si>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</si>
  <si>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</si>
  <si>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</si>
  <si>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</si>
  <si>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</si>
  <si>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</si>
  <si>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</si>
  <si>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</si>
  <si>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</si>
  <si>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</si>
  <si>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</si>
  <si>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</si>
  <si>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</si>
  <si>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</si>
  <si>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</si>
  <si>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</si>
  <si>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</si>
  <si>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</si>
  <si>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</si>
  <si>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</si>
  <si>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</si>
  <si>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</si>
  <si>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</si>
  <si>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</si>
  <si>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</si>
  <si>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</si>
  <si>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</si>
  <si>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</si>
  <si>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</si>
  <si>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</si>
  <si>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</si>
  <si>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</si>
  <si>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</si>
  <si>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</si>
  <si>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</si>
  <si>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</si>
  <si>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</si>
  <si>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</si>
  <si>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</si>
  <si>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</si>
  <si>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</si>
  <si>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</si>
  <si>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</si>
  <si>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</si>
  <si>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</si>
  <si>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</si>
  <si>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</si>
  <si>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</si>
  <si>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</si>
  <si>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</si>
  <si>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</si>
  <si>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</si>
  <si>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</si>
  <si>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</si>
  <si>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</si>
  <si>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</si>
  <si>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</si>
  <si>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</si>
  <si>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</si>
  <si>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</si>
  <si>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</si>
  <si>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</si>
  <si>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</si>
  <si>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</si>
  <si>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</si>
  <si>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</si>
  <si>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</si>
  <si>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</si>
  <si>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</si>
  <si>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</si>
  <si>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</si>
  <si>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</si>
  <si>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</si>
  <si>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</si>
  <si>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</si>
  <si>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</si>
  <si>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</si>
  <si>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</si>
  <si>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</si>
  <si>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</si>
  <si>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</si>
  <si>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</si>
  <si>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</si>
  <si>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</si>
  <si>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</si>
  <si>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</si>
  <si>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</si>
  <si>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</si>
  <si>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</si>
  <si>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</si>
  <si>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</si>
  <si>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</si>
  <si>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</si>
  <si>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</si>
  <si>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</si>
  <si>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</si>
  <si>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</si>
  <si>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</si>
  <si>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</si>
  <si>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</si>
  <si>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</si>
  <si>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</si>
  <si>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</si>
  <si>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</si>
  <si>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</si>
  <si>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</si>
  <si>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</si>
  <si>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</si>
  <si>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</si>
  <si>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</si>
  <si>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</si>
  <si>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</si>
  <si>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</si>
  <si>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</si>
  <si>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</si>
  <si>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</si>
  <si>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</si>
  <si>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</si>
  <si>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</si>
  <si>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</si>
  <si>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</si>
  <si>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</si>
  <si>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</si>
  <si>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</si>
  <si>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</si>
  <si>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</si>
  <si>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</si>
  <si>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</si>
  <si>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</si>
  <si>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</si>
  <si>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</si>
  <si>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</si>
  <si>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</si>
  <si>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</si>
  <si>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</si>
  <si>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</si>
  <si>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</si>
  <si>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</si>
  <si>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</si>
  <si>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</si>
  <si>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</si>
  <si>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</si>
  <si>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</si>
  <si>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</si>
  <si>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</si>
  <si>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</si>
  <si>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</si>
  <si>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</si>
  <si>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</si>
  <si>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</si>
  <si>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</si>
  <si>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</si>
  <si>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</si>
  <si>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</si>
  <si>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</si>
  <si>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</si>
  <si>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</si>
  <si>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</si>
  <si>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</si>
  <si>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</si>
  <si>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</si>
  <si>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</si>
  <si>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</si>
  <si>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</si>
  <si>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</si>
  <si>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</si>
  <si>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</si>
  <si>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</si>
  <si>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</si>
  <si>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</si>
  <si>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</si>
  <si>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</si>
  <si>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</si>
  <si>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</si>
  <si>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</si>
  <si>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</si>
  <si>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</si>
  <si>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</si>
  <si>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</si>
  <si>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</si>
  <si>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</si>
  <si>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</si>
  <si>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</si>
  <si>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</si>
  <si>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</si>
  <si>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</si>
  <si>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</si>
  <si>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</si>
  <si>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</si>
  <si>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</si>
  <si>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</si>
  <si>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</si>
  <si>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</si>
  <si>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</si>
  <si>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</si>
  <si>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</si>
  <si>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</si>
  <si>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</si>
  <si>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</si>
  <si>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</si>
  <si>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</si>
  <si>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</si>
  <si>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</si>
  <si>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</si>
  <si>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</si>
  <si>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</si>
  <si>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</si>
  <si>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</si>
  <si>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</si>
  <si>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</si>
  <si>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</si>
  <si>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</si>
  <si>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</si>
  <si>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</si>
  <si>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</si>
  <si>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</si>
  <si>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</si>
  <si>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</si>
  <si>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</si>
  <si>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</si>
  <si>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</si>
  <si>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</si>
  <si>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</si>
  <si>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</si>
  <si>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</si>
  <si>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</si>
  <si>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</si>
  <si>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</si>
  <si>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</si>
  <si>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</si>
  <si>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</si>
  <si>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</si>
  <si>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</si>
  <si>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</si>
  <si>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</si>
  <si>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</si>
  <si>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</si>
  <si>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</si>
  <si>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</si>
  <si>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</si>
  <si>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</si>
  <si>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</si>
  <si>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</si>
  <si>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</si>
  <si>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</si>
  <si>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</si>
  <si>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</si>
  <si>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</si>
  <si>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</si>
  <si>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</si>
  <si>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</si>
  <si>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</si>
  <si>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</si>
  <si>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</si>
  <si>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</si>
  <si>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</si>
  <si>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</si>
  <si>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</si>
  <si>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</si>
  <si>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</si>
  <si>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</si>
  <si>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</si>
  <si>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</si>
  <si>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</si>
  <si>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</si>
  <si>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</si>
  <si>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</si>
  <si>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</si>
  <si>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</si>
  <si>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</si>
  <si>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</si>
  <si>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</si>
  <si>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</si>
  <si>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</si>
  <si>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</si>
  <si>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</si>
  <si>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</si>
  <si>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</si>
  <si>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</si>
  <si>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</si>
  <si>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</si>
  <si>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</si>
  <si>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</si>
  <si>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</si>
  <si>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</si>
  <si>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</si>
  <si>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</si>
  <si>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</si>
  <si>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</si>
  <si>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</si>
  <si>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</si>
  <si>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</si>
  <si>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</si>
  <si>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</si>
  <si>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</si>
  <si>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</si>
  <si>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</si>
  <si>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</si>
  <si>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</si>
  <si>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</si>
  <si>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</si>
  <si>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</si>
  <si>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</si>
  <si>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</si>
  <si>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</si>
  <si>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</si>
  <si>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</si>
  <si>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</si>
  <si>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</si>
  <si>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</si>
  <si>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</si>
  <si>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</si>
  <si>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</si>
  <si>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</si>
  <si>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</si>
  <si>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</si>
  <si>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</si>
  <si>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</si>
  <si>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</si>
  <si>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</si>
  <si>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</si>
  <si>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</si>
  <si>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</si>
  <si>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</si>
  <si>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</si>
  <si>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</si>
  <si>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</si>
  <si>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</si>
  <si>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</si>
  <si>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</si>
  <si>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</si>
  <si>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</si>
  <si>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</si>
  <si>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</si>
  <si>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</si>
  <si>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</si>
  <si>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</si>
  <si>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</si>
  <si>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</si>
  <si>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</si>
  <si>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</si>
  <si>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</si>
  <si>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</si>
  <si>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</si>
  <si>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</si>
  <si>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</si>
  <si>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</si>
  <si>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</si>
  <si>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</si>
  <si>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</si>
  <si>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</si>
  <si>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</si>
  <si>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</si>
  <si>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</si>
  <si>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</si>
  <si>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</si>
  <si>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</si>
  <si>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</si>
  <si>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</si>
  <si>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</si>
  <si>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</si>
  <si>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</si>
  <si>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</si>
  <si>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</si>
  <si>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</si>
  <si>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</si>
  <si>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</si>
  <si>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</si>
  <si>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</si>
  <si>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</si>
  <si>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</si>
  <si>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</si>
  <si>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</si>
  <si>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</si>
  <si>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</si>
  <si>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</si>
  <si>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</si>
  <si>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</si>
  <si>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</si>
  <si>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</si>
  <si>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</si>
  <si>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</si>
  <si>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</si>
  <si>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</si>
  <si>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</si>
  <si>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</si>
  <si>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</si>
  <si>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</si>
  <si>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</si>
  <si>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</si>
  <si>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</si>
  <si>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</si>
  <si>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</si>
  <si>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</si>
  <si>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</si>
  <si>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</si>
  <si>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</si>
  <si>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</si>
  <si>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</si>
  <si>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</si>
  <si>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</si>
  <si>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</si>
  <si>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</si>
  <si>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</si>
  <si>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</si>
  <si>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</si>
  <si>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</si>
  <si>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</si>
  <si>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</si>
  <si>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</si>
  <si>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</si>
  <si>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</si>
  <si>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</si>
  <si>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</si>
  <si>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</si>
  <si>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</si>
  <si>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</si>
  <si>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</si>
  <si>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</si>
  <si>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</si>
  <si>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</si>
  <si>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</si>
  <si>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</si>
  <si>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</si>
  <si>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</si>
  <si>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</si>
  <si>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</si>
  <si>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</si>
  <si>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</si>
  <si>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</si>
  <si>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</si>
  <si>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</si>
  <si>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</si>
  <si>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</si>
  <si>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</si>
  <si>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</si>
  <si>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</si>
  <si>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</si>
  <si>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</si>
  <si>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</si>
  <si>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</si>
  <si>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</si>
  <si>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</si>
  <si>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</si>
  <si>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</si>
  <si>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</si>
  <si>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</si>
  <si>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</si>
  <si>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</si>
  <si>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</si>
  <si>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</si>
  <si>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</si>
  <si>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</si>
  <si>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</si>
  <si>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</si>
  <si>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</si>
  <si>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</si>
  <si>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</si>
  <si>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</si>
  <si>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</si>
  <si>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</si>
  <si>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</si>
  <si>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</si>
  <si>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</si>
  <si>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</si>
  <si>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</si>
  <si>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</si>
  <si>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</si>
  <si>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</si>
  <si>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</si>
  <si>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</si>
  <si>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</si>
  <si>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</si>
  <si>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</si>
  <si>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</si>
  <si>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</si>
  <si>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</si>
  <si>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</si>
  <si>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</si>
  <si>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</si>
  <si>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</si>
  <si>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</si>
  <si>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</si>
  <si>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</si>
  <si>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</si>
  <si>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</si>
  <si>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</si>
  <si>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</si>
  <si>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</si>
  <si>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</si>
  <si>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</si>
  <si>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</si>
  <si>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</si>
  <si>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</si>
  <si>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</si>
  <si>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</si>
  <si>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</si>
  <si>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</si>
  <si>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</si>
  <si>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</si>
  <si>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</si>
  <si>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</si>
  <si>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</si>
  <si>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</si>
  <si>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</si>
  <si>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</si>
  <si>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</si>
  <si>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</si>
  <si>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</si>
  <si>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</si>
  <si>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</si>
  <si>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</si>
  <si>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</si>
  <si>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</si>
  <si>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</si>
  <si>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</si>
  <si>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</si>
  <si>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</si>
  <si>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</si>
  <si>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</si>
  <si>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</si>
  <si>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</si>
  <si>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</si>
  <si>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</si>
  <si>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</si>
  <si>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</si>
  <si>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</si>
  <si>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</si>
  <si>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</si>
  <si>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</si>
  <si>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</si>
  <si>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</si>
  <si>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</si>
  <si>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Years</t>
  </si>
  <si>
    <t>Year</t>
  </si>
  <si>
    <t>50000 or More</t>
  </si>
  <si>
    <t>45000 to 49999</t>
  </si>
  <si>
    <t>40000 to 44999</t>
  </si>
  <si>
    <t>35000 to 39999</t>
  </si>
  <si>
    <t>30000 to 34999</t>
  </si>
  <si>
    <t>15000 to 19999</t>
  </si>
  <si>
    <t>10000 to 14999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</si>
  <si>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</si>
  <si>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</si>
  <si>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</si>
  <si>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</si>
  <si>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</si>
  <si>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</si>
  <si>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Numbered Canceled</t>
  </si>
  <si>
    <t>Number Failed</t>
  </si>
  <si>
    <t>Number Successful</t>
  </si>
  <si>
    <t>5000 to 9999</t>
  </si>
  <si>
    <t>20000 to 24999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</si>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</sst>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top"/>
    </xf>
    <xf numFmtId="164" fontId="0" fillId="0" borderId="0" xfId="0" applyNumberFormat="1" applyAlignment="1">
      <alignment vertical="top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center" vertical="top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0.28000000000000003</c:v>
                </c:pt>
                <c:pt idx="1">
                  <c:v>0.87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C-4DD8-846A-B051B06ECAE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0.72</c:v>
                </c:pt>
                <c:pt idx="1">
                  <c:v>0.13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1C-4DD8-846A-B051B06ECAE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1C-4DD8-846A-B051B06EC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336687"/>
        <c:axId val="5013329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108</c:v>
                      </c:pt>
                      <c:pt idx="1">
                        <c:v>546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21C-4DD8-846A-B051B06ECAE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273</c:v>
                      </c:pt>
                      <c:pt idx="1">
                        <c:v>80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1C-4DD8-846A-B051B06ECAE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Numbered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21C-4DD8-846A-B051B06ECAE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381</c:v>
                      </c:pt>
                      <c:pt idx="1">
                        <c:v>626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21C-4DD8-846A-B051B06ECAE1}"/>
                  </c:ext>
                </c:extLst>
              </c15:ser>
            </c15:filteredLineSeries>
          </c:ext>
        </c:extLst>
      </c:lineChart>
      <c:catAx>
        <c:axId val="50133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32943"/>
        <c:crosses val="autoZero"/>
        <c:auto val="1"/>
        <c:lblAlgn val="ctr"/>
        <c:lblOffset val="100"/>
        <c:noMultiLvlLbl val="0"/>
      </c:catAx>
      <c:valAx>
        <c:axId val="50133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3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0.34878973461650625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D-45FD-909F-0694810BE24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2D-45FD-909F-0694810BE2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2D-45FD-909F-0694810BE2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2D-45FD-909F-0694810BE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706655"/>
        <c:axId val="1333395231"/>
      </c:barChart>
      <c:catAx>
        <c:axId val="15170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395231"/>
        <c:crosses val="autoZero"/>
        <c:auto val="1"/>
        <c:lblAlgn val="ctr"/>
        <c:lblOffset val="100"/>
        <c:noMultiLvlLbl val="0"/>
      </c:catAx>
      <c:valAx>
        <c:axId val="133339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0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4120439527052687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F-4BC1-9E47-41A74F9E25B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0F-4BC1-9E47-41A74F9E25B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0F-4BC1-9E47-41A74F9E25B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0F-4BC1-9E47-41A74F9E2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1100975"/>
        <c:axId val="1421098063"/>
      </c:lineChart>
      <c:catAx>
        <c:axId val="142110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098063"/>
        <c:crosses val="autoZero"/>
        <c:auto val="1"/>
        <c:lblAlgn val="ctr"/>
        <c:lblOffset val="100"/>
        <c:noMultiLvlLbl val="0"/>
      </c:catAx>
      <c:valAx>
        <c:axId val="14210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10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vs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4-470F-8279-A74807C1081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E4-470F-8279-A74807C1081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E4-470F-8279-A74807C10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983967"/>
        <c:axId val="954986879"/>
      </c:lineChart>
      <c:catAx>
        <c:axId val="95498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986879"/>
        <c:crosses val="autoZero"/>
        <c:auto val="1"/>
        <c:lblAlgn val="ctr"/>
        <c:lblOffset val="100"/>
        <c:noMultiLvlLbl val="0"/>
      </c:catAx>
      <c:valAx>
        <c:axId val="95498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98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66-47E9-AA8D-75AA7EA9AC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66-47E9-AA8D-75AA7EA9AC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66-47E9-AA8D-75AA7EA9A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5963599"/>
        <c:axId val="954611919"/>
      </c:barChart>
      <c:catAx>
        <c:axId val="126596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611919"/>
        <c:crosses val="autoZero"/>
        <c:auto val="1"/>
        <c:lblAlgn val="ctr"/>
        <c:lblOffset val="100"/>
        <c:noMultiLvlLbl val="0"/>
      </c:catAx>
      <c:valAx>
        <c:axId val="95461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96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7620</xdr:rowOff>
    </xdr:from>
    <xdr:to>
      <xdr:col>6</xdr:col>
      <xdr:colOff>7620</xdr:colOff>
      <xdr:row>33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CC0BAB-2AA1-4AAD-847C-4CACDA9DDA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8</xdr:col>
      <xdr:colOff>7620</xdr:colOff>
      <xdr:row>29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8BE455-46BA-44E4-976F-711FB6735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1</xdr:row>
      <xdr:rowOff>167640</xdr:rowOff>
    </xdr:from>
    <xdr:to>
      <xdr:col>13</xdr:col>
      <xdr:colOff>541020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B2FFF5-CEAA-4EA1-AC9E-FF0CF029F9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3</xdr:row>
      <xdr:rowOff>49530</xdr:rowOff>
    </xdr:from>
    <xdr:to>
      <xdr:col>13</xdr:col>
      <xdr:colOff>228600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B8C6D-9F99-4E5D-8832-90E79A2805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125730</xdr:rowOff>
    </xdr:from>
    <xdr:to>
      <xdr:col>13</xdr:col>
      <xdr:colOff>601980</xdr:colOff>
      <xdr:row>18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ABE4B-7BC8-4CC4-B83C-73037217F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a580e09582ecf9e9/Documents/Kickstarter_Challeng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 Burnham" refreshedDate="44647.508168749999" createdVersion="7" refreshedVersion="7" minRefreshableVersion="3" recordCount="4114" xr:uid="{E4689054-F964-4E57-861F-89CCF313CE1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0">
      <sharedItems containsSemiMixedTypes="0" containsString="0" containsNumber="1" containsInteger="1" minValue="0" maxValue="46883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 Burnham" refreshedDate="44647.543251967596" createdVersion="7" refreshedVersion="7" minRefreshableVersion="3" recordCount="4114" xr:uid="{9739668A-91B8-494B-BB2A-10B614BCF17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46883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 Burnham" refreshedDate="44647.74049733796" createdVersion="7" refreshedVersion="7" minRefreshableVersion="3" recordCount="4114" xr:uid="{20CA9A48-1BDE-4ED1-87A8-1A252AAC2AD4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46882.69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x v="0"/>
    <n v="0"/>
    <n v="63.92"/>
    <x v="0"/>
    <x v="0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x v="0"/>
    <n v="0"/>
    <n v="185.48"/>
    <x v="0"/>
    <x v="0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x v="0"/>
    <n v="0"/>
    <n v="15"/>
    <x v="0"/>
    <x v="0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x v="0"/>
    <n v="0"/>
    <n v="69.27"/>
    <x v="0"/>
    <x v="0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x v="0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x v="0"/>
    <n v="0"/>
    <n v="93.4"/>
    <x v="0"/>
    <x v="0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x v="0"/>
    <n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x v="0"/>
    <n v="0"/>
    <n v="159.82"/>
    <x v="0"/>
    <x v="0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x v="0"/>
    <n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x v="0"/>
    <n v="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x v="0"/>
    <n v="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x v="0"/>
    <n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x v="0"/>
    <n v="2"/>
    <n v="59.96"/>
    <x v="0"/>
    <x v="0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x v="0"/>
    <n v="0"/>
    <n v="109.78"/>
    <x v="0"/>
    <x v="0"/>
  </r>
  <r>
    <n v="14"/>
    <s v="3010 | Sci-fi Series"/>
    <s v="A highly charged post apocalyptic sci fi series that pulls no punches!"/>
    <n v="1500000"/>
    <n v="6056"/>
    <x v="0"/>
    <x v="2"/>
    <s v="AUD"/>
    <n v="1405259940"/>
    <n v="1403051888"/>
    <b v="0"/>
    <n v="41"/>
    <b v="1"/>
    <x v="0"/>
    <n v="0"/>
    <n v="147.71"/>
    <x v="0"/>
    <x v="0"/>
  </r>
  <r>
    <n v="15"/>
    <s v="Cien&amp;Cia"/>
    <s v="Cien&amp;Cia es un proyecto transmedia para televisiÃ³n; la finalidad de la venta de camisetas es financiar el reality (Factual)."/>
    <n v="1500000"/>
    <n v="2132"/>
    <x v="0"/>
    <x v="3"/>
    <s v="EUR"/>
    <n v="1443384840"/>
    <n v="1441790658"/>
    <b v="0"/>
    <n v="98"/>
    <b v="1"/>
    <x v="0"/>
    <n v="0"/>
    <n v="21.76"/>
    <x v="0"/>
    <x v="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x v="0"/>
    <n v="1"/>
    <n v="171.84"/>
    <x v="0"/>
    <x v="0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x v="0"/>
    <n v="0"/>
    <n v="41.94"/>
    <x v="0"/>
    <x v="0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x v="0"/>
    <n v="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x v="0"/>
    <n v="0"/>
    <n v="56.14"/>
    <x v="0"/>
    <x v="0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x v="0"/>
    <n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x v="0"/>
    <n v="2"/>
    <n v="199.9"/>
    <x v="0"/>
    <x v="0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x v="0"/>
    <n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x v="0"/>
    <n v="0"/>
    <n v="103.04"/>
    <x v="0"/>
    <x v="0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x v="0"/>
    <n v="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x v="0"/>
    <n v="0"/>
    <n v="57.14"/>
    <x v="0"/>
    <x v="0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x v="0"/>
    <n v="0"/>
    <n v="102.11"/>
    <x v="0"/>
    <x v="0"/>
  </r>
  <r>
    <n v="27"/>
    <s v="B-Rabbit TV Comedy Pilot"/>
    <s v="B-Rabbit is a hilarious depiction of immigrating to New Zealand and the life you desperately tried to leave behind."/>
    <n v="850000"/>
    <n v="22345"/>
    <x v="0"/>
    <x v="4"/>
    <s v="NZD"/>
    <n v="1416113833"/>
    <n v="1413518233"/>
    <b v="0"/>
    <n v="150"/>
    <b v="1"/>
    <x v="0"/>
    <n v="3"/>
    <n v="148.97"/>
    <x v="0"/>
    <x v="0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x v="0"/>
    <n v="2"/>
    <n v="169.61"/>
    <x v="0"/>
    <x v="0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x v="0"/>
    <n v="1"/>
    <n v="31.62"/>
    <x v="0"/>
    <x v="0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x v="0"/>
    <n v="1"/>
    <n v="76.45"/>
    <x v="0"/>
    <x v="0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x v="0"/>
    <n v="6"/>
    <n v="320.45"/>
    <x v="0"/>
    <x v="0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x v="0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x v="0"/>
    <n v="1"/>
    <n v="49.88"/>
    <x v="0"/>
    <x v="0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x v="0"/>
    <n v="0"/>
    <n v="59.46"/>
    <x v="0"/>
    <x v="0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x v="0"/>
    <n v="2"/>
    <n v="193.84"/>
    <x v="0"/>
    <x v="0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x v="0"/>
    <n v="8"/>
    <n v="159.51"/>
    <x v="0"/>
    <x v="0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x v="0"/>
    <n v="1"/>
    <n v="41.68"/>
    <x v="0"/>
    <x v="0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x v="0"/>
    <n v="7"/>
    <n v="150.9"/>
    <x v="0"/>
    <x v="0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x v="0"/>
    <n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x v="0"/>
    <n v="0"/>
    <n v="105.26"/>
    <x v="0"/>
    <x v="0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x v="0"/>
    <n v="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x v="0"/>
    <n v="6"/>
    <n v="117.36"/>
    <x v="0"/>
    <x v="0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x v="0"/>
    <n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x v="0"/>
    <n v="1"/>
    <n v="98.36"/>
    <x v="0"/>
    <x v="0"/>
  </r>
  <r>
    <n v="46"/>
    <s v="New equipment for Joy's World!"/>
    <s v="The legendary community TV programme Joy's World is in dire need of new equipment! We are hoping you can help."/>
    <n v="450000"/>
    <n v="8750"/>
    <x v="0"/>
    <x v="2"/>
    <s v="AUD"/>
    <n v="1450220974"/>
    <n v="1447628974"/>
    <b v="0"/>
    <n v="45"/>
    <b v="1"/>
    <x v="0"/>
    <n v="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x v="0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x v="0"/>
    <n v="1"/>
    <n v="56.82"/>
    <x v="0"/>
    <x v="0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x v="0"/>
    <n v="3"/>
    <n v="137.93"/>
    <x v="0"/>
    <x v="0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x v="0"/>
    <n v="0"/>
    <n v="27.27"/>
    <x v="0"/>
    <x v="0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x v="0"/>
    <n v="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x v="0"/>
    <n v="3"/>
    <n v="223.48"/>
    <x v="0"/>
    <x v="0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x v="0"/>
    <n v="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x v="0"/>
    <n v="3"/>
    <n v="194.23"/>
    <x v="0"/>
    <x v="0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x v="0"/>
    <n v="3"/>
    <n v="128.94999999999999"/>
    <x v="0"/>
    <x v="0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x v="0"/>
    <n v="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x v="0"/>
    <n v="5"/>
    <n v="221.52"/>
    <x v="0"/>
    <x v="0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x v="0"/>
    <n v="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x v="0"/>
    <n v="7"/>
    <n v="606.82000000000005"/>
    <x v="0"/>
    <x v="0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x v="1"/>
    <n v="2"/>
    <n v="43.04"/>
    <x v="0"/>
    <x v="1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x v="1"/>
    <n v="2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x v="1"/>
    <n v="2"/>
    <n v="96.71"/>
    <x v="0"/>
    <x v="1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x v="1"/>
    <n v="1"/>
    <n v="35.47"/>
    <x v="0"/>
    <x v="1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x v="1"/>
    <n v="1"/>
    <n v="86.67"/>
    <x v="0"/>
    <x v="1"/>
  </r>
  <r>
    <n v="65"/>
    <s v="Hello World - Post Production Funds"/>
    <s v="Help finish the short film Hello World. The story of an android in the broken home of a father &amp; son."/>
    <n v="250000"/>
    <n v="7527"/>
    <x v="0"/>
    <x v="5"/>
    <s v="CAD"/>
    <n v="1407736740"/>
    <n v="1405453354"/>
    <b v="0"/>
    <n v="57"/>
    <b v="1"/>
    <x v="1"/>
    <n v="3"/>
    <n v="132.05000000000001"/>
    <x v="0"/>
    <x v="1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x v="1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x v="1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x v="1"/>
    <n v="0"/>
    <n v="21.19"/>
    <x v="0"/>
    <x v="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x v="1"/>
    <n v="4"/>
    <n v="62.33"/>
    <x v="0"/>
    <x v="1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x v="1"/>
    <n v="0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x v="1"/>
    <n v="1"/>
    <n v="69.72"/>
    <x v="0"/>
    <x v="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x v="1"/>
    <n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x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6"/>
    <s v="EUR"/>
    <n v="1453376495"/>
    <n v="1450784495"/>
    <b v="0"/>
    <n v="29"/>
    <b v="1"/>
    <x v="1"/>
    <n v="0"/>
    <n v="19.47"/>
    <x v="0"/>
    <x v="1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x v="1"/>
    <n v="2"/>
    <n v="85.96"/>
    <x v="0"/>
    <x v="1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x v="1"/>
    <n v="0"/>
    <n v="30.67"/>
    <x v="0"/>
    <x v="1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x v="1"/>
    <n v="1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6"/>
    <s v="EUR"/>
    <n v="1472751121"/>
    <n v="1471887121"/>
    <b v="0"/>
    <n v="35"/>
    <b v="1"/>
    <x v="1"/>
    <n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x v="1"/>
    <n v="1"/>
    <n v="40.270000000000003"/>
    <x v="0"/>
    <x v="1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x v="1"/>
    <n v="6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x v="1"/>
    <n v="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x v="1"/>
    <n v="2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x v="1"/>
    <n v="0"/>
    <n v="15.77"/>
    <x v="0"/>
    <x v="1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x v="1"/>
    <n v="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x v="1"/>
    <n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6"/>
    <s v="EUR"/>
    <n v="1451226045"/>
    <n v="1444828845"/>
    <b v="0"/>
    <n v="17"/>
    <b v="1"/>
    <x v="1"/>
    <n v="3"/>
    <n v="375.76"/>
    <x v="0"/>
    <x v="1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x v="1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x v="1"/>
    <n v="2"/>
    <n v="60"/>
    <x v="0"/>
    <x v="1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x v="1"/>
    <n v="3"/>
    <n v="123.29"/>
    <x v="0"/>
    <x v="1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x v="1"/>
    <n v="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x v="1"/>
    <n v="2"/>
    <n v="78.260000000000005"/>
    <x v="0"/>
    <x v="1"/>
  </r>
  <r>
    <n v="92"/>
    <s v="Euphoria"/>
    <s v="Euphoria is an adventure film that follows adrenaline filled athletes on their hunt for the sublime while balancing family and careers."/>
    <n v="200000"/>
    <n v="5260"/>
    <x v="0"/>
    <x v="5"/>
    <s v="CAD"/>
    <n v="1485936000"/>
    <n v="1481949983"/>
    <b v="0"/>
    <n v="43"/>
    <b v="1"/>
    <x v="1"/>
    <n v="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x v="1"/>
    <n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x v="1"/>
    <n v="0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x v="1"/>
    <n v="0"/>
    <n v="21.9"/>
    <x v="0"/>
    <x v="1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x v="1"/>
    <n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x v="1"/>
    <n v="0"/>
    <n v="53.13"/>
    <x v="0"/>
    <x v="1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x v="1"/>
    <n v="2"/>
    <n v="56.67"/>
    <x v="0"/>
    <x v="1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x v="1"/>
    <n v="1"/>
    <n v="40.78"/>
    <x v="0"/>
    <x v="1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x v="1"/>
    <n v="3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x v="1"/>
    <n v="2"/>
    <n v="100"/>
    <x v="0"/>
    <x v="1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x v="1"/>
    <n v="4"/>
    <n v="117.92"/>
    <x v="0"/>
    <x v="1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x v="1"/>
    <n v="1"/>
    <n v="27.9"/>
    <x v="0"/>
    <x v="1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x v="1"/>
    <n v="0"/>
    <n v="60"/>
    <x v="0"/>
    <x v="1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x v="1"/>
    <n v="1"/>
    <n v="39.380000000000003"/>
    <x v="0"/>
    <x v="1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x v="1"/>
    <n v="3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x v="1"/>
    <n v="5"/>
    <n v="111.38"/>
    <x v="0"/>
    <x v="1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x v="1"/>
    <n v="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x v="1"/>
    <n v="1"/>
    <n v="46.7"/>
    <x v="0"/>
    <x v="1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x v="1"/>
    <n v="1"/>
    <n v="65.38"/>
    <x v="0"/>
    <x v="1"/>
  </r>
  <r>
    <n v="111"/>
    <s v="Judi Dench is Cool in Person"/>
    <s v="Two actors, one bookie and a very bad day.  Judi Dench is Cool in Person is fast, funny and only a little bit nasty."/>
    <n v="150000"/>
    <n v="5410"/>
    <x v="0"/>
    <x v="2"/>
    <s v="AUD"/>
    <n v="1433059187"/>
    <n v="1430467187"/>
    <b v="0"/>
    <n v="53"/>
    <b v="1"/>
    <x v="1"/>
    <n v="4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x v="1"/>
    <n v="3"/>
    <n v="64.2"/>
    <x v="0"/>
    <x v="1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x v="1"/>
    <n v="5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x v="1"/>
    <n v="2"/>
    <n v="88.57"/>
    <x v="0"/>
    <x v="1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x v="1"/>
    <n v="0"/>
    <n v="28.73"/>
    <x v="0"/>
    <x v="1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x v="1"/>
    <n v="3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x v="1"/>
    <n v="3"/>
    <n v="167.49"/>
    <x v="0"/>
    <x v="1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x v="1"/>
    <n v="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x v="1"/>
    <n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5"/>
    <s v="CAD"/>
    <n v="1486165880"/>
    <n v="1480981880"/>
    <b v="0"/>
    <n v="6"/>
    <b v="0"/>
    <x v="2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x v="2"/>
    <n v="1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x v="2"/>
    <n v="0"/>
    <n v="47.5"/>
    <x v="0"/>
    <x v="2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x v="2"/>
    <n v="1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300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x v="2"/>
    <n v="6"/>
    <n v="94.51"/>
    <x v="0"/>
    <x v="2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x v="2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x v="2"/>
    <n v="4"/>
    <n v="81.239999999999995"/>
    <x v="0"/>
    <x v="2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x v="2"/>
    <n v="1"/>
    <n v="46.18"/>
    <x v="0"/>
    <x v="2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5"/>
    <s v="CAD"/>
    <n v="1428945472"/>
    <n v="1423765072"/>
    <b v="0"/>
    <n v="37"/>
    <b v="0"/>
    <x v="2"/>
    <n v="2"/>
    <n v="55.95"/>
    <x v="0"/>
    <x v="2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x v="2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x v="2"/>
    <n v="0"/>
    <n v="38.33"/>
    <x v="0"/>
    <x v="2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x v="2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x v="2"/>
    <n v="27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x v="2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x v="2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5"/>
    <s v="CAD"/>
    <n v="1407034796"/>
    <n v="1401850796"/>
    <b v="0"/>
    <n v="15"/>
    <b v="0"/>
    <x v="2"/>
    <n v="2"/>
    <n v="119"/>
    <x v="0"/>
    <x v="2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x v="3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x v="3"/>
    <n v="3"/>
    <n v="3000"/>
    <x v="0"/>
    <x v="3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x v="3"/>
    <n v="0"/>
    <n v="108.33"/>
    <x v="0"/>
    <x v="3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x v="3"/>
    <n v="1"/>
    <n v="56"/>
    <x v="0"/>
    <x v="3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x v="3"/>
    <n v="0"/>
    <n v="32.5"/>
    <x v="0"/>
    <x v="3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100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x v="3"/>
    <n v="1"/>
    <n v="49.88"/>
    <x v="0"/>
    <x v="3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x v="3"/>
    <n v="0"/>
    <n v="25.71"/>
    <x v="0"/>
    <x v="3"/>
  </r>
  <r>
    <n v="178"/>
    <s v="El viaje de LucÃ­a"/>
    <s v="El viaje de LucÃ­a es un largometraje de ficciÃ³n con temÃ¡tica sobre el cÃ¡ncer infantil."/>
    <n v="1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x v="3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x v="3"/>
    <n v="0"/>
    <n v="30.85"/>
    <x v="0"/>
    <x v="3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x v="3"/>
    <n v="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x v="3"/>
    <n v="4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5"/>
    <s v="CAD"/>
    <n v="1409543940"/>
    <n v="1404586762"/>
    <b v="0"/>
    <n v="2"/>
    <b v="0"/>
    <x v="3"/>
    <n v="0"/>
    <n v="25.5"/>
    <x v="0"/>
    <x v="3"/>
  </r>
  <r>
    <n v="185"/>
    <s v="BLANK Short Movie"/>
    <s v="Love has no boundaries!"/>
    <n v="100000"/>
    <n v="2200"/>
    <x v="2"/>
    <x v="10"/>
    <s v="NOK"/>
    <n v="1471557139"/>
    <n v="1468965139"/>
    <b v="0"/>
    <n v="10"/>
    <b v="0"/>
    <x v="3"/>
    <n v="2"/>
    <n v="220"/>
    <x v="0"/>
    <x v="3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x v="3"/>
    <n v="1"/>
    <n v="160"/>
    <x v="0"/>
    <x v="3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100000"/>
    <n v="250"/>
    <x v="2"/>
    <x v="2"/>
    <s v="AUD"/>
    <n v="1443782138"/>
    <n v="1440326138"/>
    <b v="0"/>
    <n v="3"/>
    <b v="0"/>
    <x v="3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x v="3"/>
    <n v="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x v="3"/>
    <n v="0"/>
    <n v="32.75"/>
    <x v="0"/>
    <x v="3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x v="3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x v="3"/>
    <n v="2"/>
    <n v="87.31"/>
    <x v="0"/>
    <x v="3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x v="3"/>
    <n v="0"/>
    <n v="54.29"/>
    <x v="0"/>
    <x v="3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x v="3"/>
    <n v="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2"/>
    <s v="AUD"/>
    <n v="1470319203"/>
    <n v="1467727203"/>
    <b v="0"/>
    <n v="1293"/>
    <b v="0"/>
    <x v="3"/>
    <n v="15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x v="3"/>
    <n v="1"/>
    <n v="76.47"/>
    <x v="0"/>
    <x v="3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00000"/>
    <n v="2130"/>
    <x v="2"/>
    <x v="5"/>
    <s v="CAD"/>
    <n v="1420346638"/>
    <n v="1417754638"/>
    <b v="0"/>
    <n v="13"/>
    <b v="0"/>
    <x v="3"/>
    <n v="2"/>
    <n v="163.85"/>
    <x v="0"/>
    <x v="3"/>
  </r>
  <r>
    <n v="208"/>
    <s v="OLIVIA"/>
    <s v="A young woman's journey from Africa to Australia where she finds heaven on earth, love and tragedy. Within her tragedy she saves lives."/>
    <n v="10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x v="3"/>
    <n v="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x v="3"/>
    <n v="2"/>
    <n v="185.83"/>
    <x v="0"/>
    <x v="3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x v="3"/>
    <n v="28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x v="3"/>
    <n v="0"/>
    <n v="100"/>
    <x v="0"/>
    <x v="3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x v="3"/>
    <n v="9"/>
    <n v="115.99"/>
    <x v="0"/>
    <x v="3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x v="3"/>
    <n v="0"/>
    <n v="120"/>
    <x v="0"/>
    <x v="3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x v="3"/>
    <n v="0"/>
    <n v="65"/>
    <x v="0"/>
    <x v="3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x v="3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90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x v="3"/>
    <n v="0"/>
    <n v="15.71"/>
    <x v="0"/>
    <x v="3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x v="3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85000"/>
    <n v="250"/>
    <x v="2"/>
    <x v="2"/>
    <s v="AUD"/>
    <n v="1446984000"/>
    <n v="1445308730"/>
    <b v="0"/>
    <n v="5"/>
    <b v="0"/>
    <x v="3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x v="4"/>
    <n v="1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x v="4"/>
    <n v="48"/>
    <n v="109.04"/>
    <x v="0"/>
    <x v="4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x v="4"/>
    <n v="17"/>
    <n v="73.02"/>
    <x v="0"/>
    <x v="4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x v="4"/>
    <n v="31"/>
    <n v="78.2"/>
    <x v="0"/>
    <x v="4"/>
  </r>
  <r>
    <n v="244"/>
    <n v="39756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x v="4"/>
    <n v="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x v="4"/>
    <n v="6"/>
    <n v="54.02"/>
    <x v="0"/>
    <x v="4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x v="4"/>
    <n v="19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x v="4"/>
    <n v="8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x v="4"/>
    <n v="10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x v="4"/>
    <n v="14"/>
    <n v="48.05"/>
    <x v="0"/>
    <x v="4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x v="4"/>
    <n v="4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x v="4"/>
    <n v="5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x v="4"/>
    <n v="1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x v="4"/>
    <n v="2"/>
    <n v="215.86"/>
    <x v="0"/>
    <x v="4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x v="4"/>
    <n v="35"/>
    <n v="89.39"/>
    <x v="0"/>
    <x v="4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x v="4"/>
    <n v="1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x v="4"/>
    <n v="23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x v="4"/>
    <n v="50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x v="4"/>
    <n v="76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x v="4"/>
    <n v="14"/>
    <n v="120.91"/>
    <x v="0"/>
    <x v="4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x v="4"/>
    <n v="29"/>
    <n v="97.64"/>
    <x v="0"/>
    <x v="4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x v="4"/>
    <n v="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x v="4"/>
    <n v="3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x v="4"/>
    <n v="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x v="4"/>
    <n v="7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x v="4"/>
    <n v="2"/>
    <n v="40.42"/>
    <x v="0"/>
    <x v="4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x v="4"/>
    <n v="1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x v="4"/>
    <n v="7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2"/>
    <s v="AUD"/>
    <n v="1487738622"/>
    <n v="1485146622"/>
    <b v="1"/>
    <n v="1596"/>
    <b v="1"/>
    <x v="4"/>
    <n v="196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x v="4"/>
    <n v="5"/>
    <n v="57.54"/>
    <x v="0"/>
    <x v="4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4"/>
    <n v="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x v="4"/>
    <n v="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x v="4"/>
    <n v="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x v="4"/>
    <n v="8"/>
    <n v="55.22"/>
    <x v="0"/>
    <x v="4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x v="4"/>
    <n v="29"/>
    <n v="65.3"/>
    <x v="0"/>
    <x v="4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x v="4"/>
    <n v="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x v="4"/>
    <n v="96"/>
    <n v="75.44"/>
    <x v="0"/>
    <x v="4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x v="4"/>
    <n v="57"/>
    <n v="97.82"/>
    <x v="0"/>
    <x v="4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x v="4"/>
    <n v="3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x v="4"/>
    <n v="16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x v="4"/>
    <n v="9"/>
    <n v="83.95"/>
    <x v="0"/>
    <x v="4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x v="4"/>
    <n v="65"/>
    <n v="254.39"/>
    <x v="0"/>
    <x v="4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x v="4"/>
    <n v="29"/>
    <n v="101.83"/>
    <x v="0"/>
    <x v="4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x v="4"/>
    <n v="6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x v="4"/>
    <n v="46"/>
    <n v="56.9"/>
    <x v="0"/>
    <x v="4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x v="4"/>
    <n v="23"/>
    <n v="121.28"/>
    <x v="0"/>
    <x v="4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x v="4"/>
    <n v="3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x v="4"/>
    <n v="76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x v="4"/>
    <n v="23"/>
    <n v="67.77"/>
    <x v="0"/>
    <x v="4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x v="4"/>
    <n v="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x v="4"/>
    <n v="9"/>
    <n v="46.88"/>
    <x v="0"/>
    <x v="4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x v="4"/>
    <n v="117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x v="4"/>
    <n v="4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x v="4"/>
    <n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x v="4"/>
    <n v="102"/>
    <n v="100.08"/>
    <x v="0"/>
    <x v="4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x v="4"/>
    <n v="46"/>
    <n v="230.09"/>
    <x v="0"/>
    <x v="4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x v="4"/>
    <n v="31"/>
    <n v="141.75"/>
    <x v="0"/>
    <x v="4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x v="4"/>
    <n v="21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x v="4"/>
    <n v="28"/>
    <n v="73.34"/>
    <x v="0"/>
    <x v="4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x v="4"/>
    <n v="42"/>
    <n v="85.34"/>
    <x v="0"/>
    <x v="4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x v="4"/>
    <n v="26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x v="4"/>
    <n v="17"/>
    <n v="93.02"/>
    <x v="0"/>
    <x v="4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x v="4"/>
    <n v="7"/>
    <n v="50.29"/>
    <x v="0"/>
    <x v="4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x v="4"/>
    <n v="13"/>
    <n v="106.43"/>
    <x v="0"/>
    <x v="4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x v="4"/>
    <n v="16"/>
    <n v="51.72"/>
    <x v="0"/>
    <x v="4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x v="4"/>
    <n v="5"/>
    <n v="36.61"/>
    <x v="0"/>
    <x v="4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x v="4"/>
    <n v="4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x v="4"/>
    <n v="2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x v="4"/>
    <n v="36"/>
    <n v="89.96"/>
    <x v="0"/>
    <x v="4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x v="4"/>
    <n v="2"/>
    <n v="28.92"/>
    <x v="0"/>
    <x v="4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x v="4"/>
    <n v="3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x v="4"/>
    <n v="15"/>
    <n v="61.3"/>
    <x v="0"/>
    <x v="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x v="4"/>
    <n v="30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x v="4"/>
    <n v="6"/>
    <n v="32.1"/>
    <x v="0"/>
    <x v="4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x v="4"/>
    <n v="42"/>
    <n v="200.89"/>
    <x v="0"/>
    <x v="4"/>
  </r>
  <r>
    <n v="316"/>
    <s v="THE SECRET TRIAL 5 - GRASSROOTS CROSS-CANADA TOUR"/>
    <s v="Award winning documentary The Secret Trial 5 needs your help for a Cross-Canada Tour!"/>
    <n v="60000"/>
    <n v="17066"/>
    <x v="0"/>
    <x v="5"/>
    <s v="CAD"/>
    <n v="1418273940"/>
    <n v="1415398197"/>
    <b v="1"/>
    <n v="158"/>
    <b v="1"/>
    <x v="4"/>
    <n v="28"/>
    <n v="108.01"/>
    <x v="0"/>
    <x v="4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x v="4"/>
    <n v="50"/>
    <n v="95.7"/>
    <x v="0"/>
    <x v="4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x v="4"/>
    <n v="2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x v="4"/>
    <n v="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x v="4"/>
    <n v="36"/>
    <n v="134.91"/>
    <x v="0"/>
    <x v="4"/>
  </r>
  <r>
    <n v="321"/>
    <s v="An Impossible Project"/>
    <s v="The more digital the world, the more analog our dreams._x000a_A feature documentary shot on 35mm film."/>
    <n v="60000"/>
    <n v="35932"/>
    <x v="0"/>
    <x v="12"/>
    <s v="EUR"/>
    <n v="1478605386"/>
    <n v="1475577786"/>
    <b v="1"/>
    <n v="337"/>
    <b v="1"/>
    <x v="4"/>
    <n v="60"/>
    <n v="106.62"/>
    <x v="0"/>
    <x v="4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4"/>
    <n v="45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x v="4"/>
    <n v="11"/>
    <n v="114.59"/>
    <x v="0"/>
    <x v="4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x v="4"/>
    <n v="15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x v="4"/>
    <n v="9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x v="4"/>
    <n v="30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x v="4"/>
    <n v="10"/>
    <n v="160.47"/>
    <x v="0"/>
    <x v="4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x v="4"/>
    <n v="14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x v="4"/>
    <n v="19"/>
    <n v="63.17"/>
    <x v="0"/>
    <x v="4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x v="4"/>
    <n v="65"/>
    <n v="104.82"/>
    <x v="0"/>
    <x v="4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x v="4"/>
    <n v="78"/>
    <n v="97.36"/>
    <x v="0"/>
    <x v="4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x v="4"/>
    <n v="20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x v="4"/>
    <n v="9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x v="4"/>
    <n v="18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x v="4"/>
    <n v="1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x v="4"/>
    <n v="5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x v="4"/>
    <n v="6"/>
    <n v="97.9"/>
    <x v="0"/>
    <x v="4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x v="4"/>
    <n v="32"/>
    <n v="70"/>
    <x v="0"/>
    <x v="4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x v="4"/>
    <n v="13"/>
    <n v="72.87"/>
    <x v="0"/>
    <x v="4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x v="4"/>
    <n v="88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x v="4"/>
    <n v="7"/>
    <n v="67.91"/>
    <x v="0"/>
    <x v="4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x v="4"/>
    <n v="11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x v="4"/>
    <n v="6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x v="4"/>
    <n v="6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4"/>
    <n v="3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x v="4"/>
    <n v="3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x v="4"/>
    <n v="8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x v="4"/>
    <n v="21"/>
    <n v="86.55"/>
    <x v="0"/>
    <x v="4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x v="4"/>
    <n v="2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x v="4"/>
    <n v="57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3"/>
    <s v="EUR"/>
    <n v="1460066954"/>
    <n v="1456614554"/>
    <b v="1"/>
    <n v="964"/>
    <b v="1"/>
    <x v="4"/>
    <n v="8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x v="4"/>
    <n v="23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x v="4"/>
    <n v="127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x v="4"/>
    <n v="7"/>
    <n v="125.45"/>
    <x v="0"/>
    <x v="4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x v="4"/>
    <n v="81"/>
    <n v="246.61"/>
    <x v="0"/>
    <x v="4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x v="4"/>
    <n v="15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x v="4"/>
    <n v="52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x v="4"/>
    <n v="51"/>
    <n v="84.02"/>
    <x v="0"/>
    <x v="4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x v="4"/>
    <n v="2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x v="4"/>
    <n v="7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x v="4"/>
    <n v="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x v="4"/>
    <n v="18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x v="4"/>
    <n v="15"/>
    <n v="68.239999999999995"/>
    <x v="0"/>
    <x v="4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x v="4"/>
    <n v="31"/>
    <n v="239.94"/>
    <x v="0"/>
    <x v="4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x v="4"/>
    <n v="7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x v="4"/>
    <n v="2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x v="4"/>
    <n v="26"/>
    <n v="81.849999999999994"/>
    <x v="0"/>
    <x v="4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x v="4"/>
    <n v="1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x v="4"/>
    <n v="61"/>
    <n v="709.42"/>
    <x v="0"/>
    <x v="4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x v="4"/>
    <n v="343"/>
    <n v="161.26"/>
    <x v="0"/>
    <x v="4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x v="4"/>
    <n v="1"/>
    <n v="41.78"/>
    <x v="0"/>
    <x v="4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x v="4"/>
    <n v="1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x v="4"/>
    <n v="1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x v="4"/>
    <n v="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x v="4"/>
    <n v="5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x v="4"/>
    <n v="27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5"/>
    <s v="CAD"/>
    <n v="1453765920"/>
    <n v="1451655808"/>
    <b v="0"/>
    <n v="83"/>
    <b v="1"/>
    <x v="4"/>
    <n v="7"/>
    <n v="40.4"/>
    <x v="0"/>
    <x v="4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x v="4"/>
    <n v="35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x v="4"/>
    <n v="11"/>
    <n v="115.51"/>
    <x v="0"/>
    <x v="4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x v="4"/>
    <n v="5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x v="4"/>
    <n v="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x v="4"/>
    <n v="4"/>
    <n v="43.02"/>
    <x v="0"/>
    <x v="4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4"/>
    <n v="45"/>
    <n v="58.54"/>
    <x v="0"/>
    <x v="4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x v="4"/>
    <n v="53"/>
    <n v="111.8"/>
    <x v="0"/>
    <x v="4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x v="4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x v="4"/>
    <n v="163"/>
    <n v="144.69"/>
    <x v="0"/>
    <x v="4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x v="4"/>
    <n v="13"/>
    <n v="88.85"/>
    <x v="0"/>
    <x v="4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x v="4"/>
    <n v="247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x v="4"/>
    <n v="2"/>
    <n v="71.430000000000007"/>
    <x v="0"/>
    <x v="4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4"/>
    <n v="40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4"/>
    <n v="3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3"/>
    <s v="EUR"/>
    <n v="1460918282"/>
    <n v="1455737882"/>
    <b v="0"/>
    <n v="50"/>
    <b v="1"/>
    <x v="4"/>
    <n v="1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x v="4"/>
    <n v="22"/>
    <n v="58.72"/>
    <x v="0"/>
    <x v="4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x v="4"/>
    <n v="32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x v="4"/>
    <n v="2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x v="4"/>
    <n v="19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4"/>
    <n v="4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x v="4"/>
    <n v="2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x v="4"/>
    <n v="6"/>
    <n v="65.88"/>
    <x v="0"/>
    <x v="4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x v="4"/>
    <n v="11"/>
    <n v="75.19"/>
    <x v="0"/>
    <x v="4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x v="4"/>
    <n v="72"/>
    <n v="133.13999999999999"/>
    <x v="0"/>
    <x v="4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x v="4"/>
    <n v="6"/>
    <n v="55.2"/>
    <x v="0"/>
    <x v="4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x v="4"/>
    <n v="6"/>
    <n v="86.16"/>
    <x v="0"/>
    <x v="4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x v="4"/>
    <n v="4"/>
    <n v="92.32"/>
    <x v="0"/>
    <x v="4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x v="4"/>
    <n v="12"/>
    <n v="160.16"/>
    <x v="0"/>
    <x v="4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x v="4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5"/>
    <s v="CAD"/>
    <n v="1434670397"/>
    <n v="1429486397"/>
    <b v="0"/>
    <n v="7"/>
    <b v="1"/>
    <x v="4"/>
    <n v="3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x v="4"/>
    <n v="61"/>
    <n v="125.79"/>
    <x v="0"/>
    <x v="4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x v="4"/>
    <n v="6"/>
    <n v="57.65"/>
    <x v="0"/>
    <x v="4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x v="4"/>
    <n v="27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4"/>
    <n v="3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5"/>
    <s v="CAD"/>
    <n v="1413547200"/>
    <n v="1411417602"/>
    <b v="0"/>
    <n v="21"/>
    <b v="1"/>
    <x v="4"/>
    <n v="3"/>
    <n v="68.099999999999994"/>
    <x v="0"/>
    <x v="4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x v="4"/>
    <n v="2"/>
    <n v="48.09"/>
    <x v="0"/>
    <x v="4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x v="4"/>
    <n v="21"/>
    <n v="202.42"/>
    <x v="0"/>
    <x v="4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4"/>
    <n v="45"/>
    <n v="216.75"/>
    <x v="0"/>
    <x v="4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x v="4"/>
    <n v="16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x v="5"/>
    <n v="1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x v="5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x v="5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x v="5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x v="5"/>
    <n v="1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x v="5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x v="5"/>
    <n v="1"/>
    <n v="51.88"/>
    <x v="0"/>
    <x v="5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x v="5"/>
    <n v="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x v="5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x v="5"/>
    <n v="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x v="5"/>
    <n v="13"/>
    <n v="393.59"/>
    <x v="0"/>
    <x v="5"/>
  </r>
  <r>
    <n v="443"/>
    <s v="Bad Teddy Studios"/>
    <s v="We love cartoons!! We want to make more but it costs money to so. Be apart of your daily dose of WTF!?! Pledge now!!"/>
    <n v="5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x v="5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x v="5"/>
    <n v="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x v="5"/>
    <n v="0"/>
    <n v="20.5"/>
    <x v="0"/>
    <x v="5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x v="5"/>
    <n v="0"/>
    <n v="9"/>
    <x v="0"/>
    <x v="5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x v="5"/>
    <n v="1"/>
    <n v="40"/>
    <x v="0"/>
    <x v="5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x v="5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x v="5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x v="5"/>
    <n v="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x v="5"/>
    <n v="3"/>
    <n v="113.64"/>
    <x v="0"/>
    <x v="5"/>
  </r>
  <r>
    <n v="464"/>
    <s v="PokÃ©Movie - A PokÃ©monâ„¢ school project"/>
    <s v="We are three students that want to make a short PokÃ©mon movie as a school project!"/>
    <n v="4500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x v="5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x v="5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x v="5"/>
    <n v="1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x v="5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x v="5"/>
    <n v="1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x v="5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x v="5"/>
    <n v="2"/>
    <n v="61.5"/>
    <x v="0"/>
    <x v="5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x v="5"/>
    <n v="12"/>
    <n v="39.57"/>
    <x v="0"/>
    <x v="5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x v="5"/>
    <n v="1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x v="5"/>
    <n v="5"/>
    <n v="87.14"/>
    <x v="0"/>
    <x v="5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x v="5"/>
    <n v="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x v="5"/>
    <n v="2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x v="5"/>
    <n v="1"/>
    <n v="71.67"/>
    <x v="0"/>
    <x v="5"/>
  </r>
  <r>
    <n v="490"/>
    <s v="PROJECT IS CANCELLED"/>
    <s v="Cancelled"/>
    <n v="40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x v="5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x v="5"/>
    <n v="7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x v="5"/>
    <n v="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x v="5"/>
    <n v="1"/>
    <n v="53.75"/>
    <x v="0"/>
    <x v="5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x v="5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x v="5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x v="5"/>
    <n v="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x v="5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x v="5"/>
    <n v="17"/>
    <n v="102.38"/>
    <x v="0"/>
    <x v="5"/>
  </r>
  <r>
    <n v="514"/>
    <s v="I'm Sticking With You."/>
    <s v="A film created entirely out of paper, visual effects and found objects depicts how one man created a new life for himself."/>
    <n v="39400"/>
    <n v="50"/>
    <x v="2"/>
    <x v="5"/>
    <s v="CAD"/>
    <n v="1407595447"/>
    <n v="1405003447"/>
    <b v="0"/>
    <n v="3"/>
    <b v="0"/>
    <x v="5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x v="5"/>
    <n v="63"/>
    <n v="725.03"/>
    <x v="0"/>
    <x v="5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x v="5"/>
    <n v="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x v="6"/>
    <n v="1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x v="6"/>
    <n v="14"/>
    <n v="93.43"/>
    <x v="1"/>
    <x v="6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x v="6"/>
    <n v="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x v="6"/>
    <n v="16"/>
    <n v="71.790000000000006"/>
    <x v="1"/>
    <x v="6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x v="6"/>
    <n v="10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x v="6"/>
    <n v="32"/>
    <n v="1000"/>
    <x v="1"/>
    <x v="6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x v="6"/>
    <n v="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x v="6"/>
    <n v="28"/>
    <n v="63.83"/>
    <x v="1"/>
    <x v="6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x v="6"/>
    <n v="4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5"/>
    <s v="CAD"/>
    <n v="1484110800"/>
    <n v="1482281094"/>
    <b v="0"/>
    <n v="18"/>
    <b v="1"/>
    <x v="6"/>
    <n v="4"/>
    <n v="86.94"/>
    <x v="1"/>
    <x v="6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x v="6"/>
    <n v="10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x v="6"/>
    <n v="11"/>
    <n v="129.03"/>
    <x v="1"/>
    <x v="6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x v="6"/>
    <n v="3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x v="6"/>
    <n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10"/>
    <s v="NOK"/>
    <n v="1446418800"/>
    <n v="1443036470"/>
    <b v="0"/>
    <n v="48"/>
    <b v="1"/>
    <x v="6"/>
    <n v="45"/>
    <n v="327.08"/>
    <x v="1"/>
    <x v="6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x v="6"/>
    <n v="6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x v="6"/>
    <n v="1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x v="6"/>
    <n v="7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x v="6"/>
    <n v="4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x v="6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x v="7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x v="7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6"/>
    <s v="EUR"/>
    <n v="1447600389"/>
    <n v="1444140789"/>
    <b v="0"/>
    <n v="34"/>
    <b v="0"/>
    <x v="7"/>
    <n v="39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x v="7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5"/>
    <s v="CAD"/>
    <n v="1485838800"/>
    <n v="1484756245"/>
    <b v="0"/>
    <n v="4"/>
    <b v="0"/>
    <x v="7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x v="7"/>
    <n v="11"/>
    <n v="135.04"/>
    <x v="2"/>
    <x v="7"/>
  </r>
  <r>
    <n v="552"/>
    <s v="Spinnable Social Media"/>
    <s v="Axoral is a 3d interactive social media interface, with the potential to be so much more, but we need your help!"/>
    <n v="3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x v="7"/>
    <n v="4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x v="7"/>
    <n v="1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12"/>
    <s v="EUR"/>
    <n v="1480721803"/>
    <n v="1478126203"/>
    <b v="0"/>
    <n v="20"/>
    <b v="0"/>
    <x v="7"/>
    <n v="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35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34000"/>
    <n v="20"/>
    <x v="2"/>
    <x v="5"/>
    <s v="CAD"/>
    <n v="1451679612"/>
    <n v="1449087612"/>
    <b v="0"/>
    <n v="1"/>
    <b v="0"/>
    <x v="7"/>
    <n v="0"/>
    <n v="20"/>
    <x v="2"/>
    <x v="7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x v="7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x v="7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12"/>
    <s v="EUR"/>
    <n v="1434213443"/>
    <n v="1431621443"/>
    <b v="0"/>
    <n v="4"/>
    <b v="0"/>
    <x v="7"/>
    <n v="1"/>
    <n v="64.75"/>
    <x v="2"/>
    <x v="7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x v="7"/>
    <n v="0"/>
    <n v="5"/>
    <x v="2"/>
    <x v="7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x v="7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13"/>
    <s v="EUR"/>
    <n v="1479410886"/>
    <n v="1474223286"/>
    <b v="0"/>
    <n v="2"/>
    <b v="0"/>
    <x v="7"/>
    <n v="1"/>
    <n v="150.5"/>
    <x v="2"/>
    <x v="7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x v="7"/>
    <n v="1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x v="7"/>
    <n v="1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x v="7"/>
    <n v="0"/>
    <n v="16.43"/>
    <x v="2"/>
    <x v="7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x v="7"/>
    <n v="1"/>
    <n v="53.25"/>
    <x v="2"/>
    <x v="7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x v="7"/>
    <n v="3"/>
    <n v="121.43"/>
    <x v="2"/>
    <x v="7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x v="7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5"/>
    <s v="CAD"/>
    <n v="1419626139"/>
    <n v="1417034139"/>
    <b v="0"/>
    <n v="6"/>
    <b v="0"/>
    <x v="7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x v="7"/>
    <n v="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x v="7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x v="7"/>
    <n v="5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x v="7"/>
    <n v="0"/>
    <n v="5"/>
    <x v="2"/>
    <x v="7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3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x v="7"/>
    <n v="4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x v="7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x v="7"/>
    <n v="1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x v="7"/>
    <n v="1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2"/>
    <s v="AUD"/>
    <n v="1463239108"/>
    <n v="1460647108"/>
    <b v="0"/>
    <n v="3"/>
    <b v="0"/>
    <x v="7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30000"/>
    <n v="690"/>
    <x v="1"/>
    <x v="5"/>
    <s v="CAD"/>
    <n v="1464460329"/>
    <n v="1461954729"/>
    <b v="0"/>
    <n v="9"/>
    <b v="0"/>
    <x v="7"/>
    <n v="2"/>
    <n v="76.67"/>
    <x v="2"/>
    <x v="7"/>
  </r>
  <r>
    <n v="632"/>
    <s v="UniWherse.com - Bring students future (Canceled)"/>
    <s v="Our goal is to create a system, students can find universities that best match their interests."/>
    <n v="3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x v="7"/>
    <n v="4"/>
    <n v="49.8"/>
    <x v="2"/>
    <x v="7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3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6"/>
    <s v="EUR"/>
    <n v="1480028400"/>
    <n v="1478685915"/>
    <b v="0"/>
    <n v="2"/>
    <b v="1"/>
    <x v="8"/>
    <n v="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x v="8"/>
    <n v="15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12"/>
    <s v="EUR"/>
    <n v="1439998674"/>
    <n v="1436888274"/>
    <b v="0"/>
    <n v="2174"/>
    <b v="1"/>
    <x v="8"/>
    <n v="974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x v="8"/>
    <n v="8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x v="8"/>
    <n v="250"/>
    <n v="73.489999999999995"/>
    <x v="2"/>
    <x v="8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x v="8"/>
    <n v="1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x v="8"/>
    <n v="4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5"/>
    <s v="CAD"/>
    <n v="1458235549"/>
    <n v="1455647149"/>
    <b v="0"/>
    <n v="17"/>
    <b v="1"/>
    <x v="8"/>
    <n v="7"/>
    <n v="125.94"/>
    <x v="2"/>
    <x v="8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x v="8"/>
    <n v="148"/>
    <n v="1644"/>
    <x v="2"/>
    <x v="8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x v="8"/>
    <n v="12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x v="8"/>
    <n v="6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x v="8"/>
    <n v="84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x v="8"/>
    <n v="1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x v="8"/>
    <n v="36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x v="8"/>
    <n v="111"/>
    <n v="31.66"/>
    <x v="2"/>
    <x v="8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x v="8"/>
    <n v="4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x v="8"/>
    <n v="3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x v="8"/>
    <n v="6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x v="8"/>
    <n v="108"/>
    <n v="109.34"/>
    <x v="2"/>
    <x v="8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x v="8"/>
    <n v="1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x v="8"/>
    <n v="5"/>
    <n v="84.94"/>
    <x v="2"/>
    <x v="8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x v="8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x v="8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8"/>
    <s v="DKK"/>
    <n v="1437250456"/>
    <n v="1434658456"/>
    <b v="0"/>
    <n v="7"/>
    <b v="0"/>
    <x v="8"/>
    <n v="3"/>
    <n v="100"/>
    <x v="2"/>
    <x v="8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x v="8"/>
    <n v="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x v="8"/>
    <n v="7"/>
    <n v="155.33000000000001"/>
    <x v="2"/>
    <x v="8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13"/>
    <s v="EUR"/>
    <n v="1477731463"/>
    <n v="1474275463"/>
    <b v="0"/>
    <n v="28"/>
    <b v="0"/>
    <x v="8"/>
    <n v="19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x v="8"/>
    <n v="3"/>
    <n v="27.36"/>
    <x v="2"/>
    <x v="8"/>
  </r>
  <r>
    <n v="669"/>
    <s v="Christian DiLusso Watches"/>
    <s v="Beautiful automatic watches, made for every moment._x000a_Sports, business, casual.....it fits every moment of your life."/>
    <n v="27000"/>
    <n v="43015"/>
    <x v="2"/>
    <x v="11"/>
    <s v="SEK"/>
    <n v="1467817258"/>
    <n v="1465225258"/>
    <b v="0"/>
    <n v="28"/>
    <b v="0"/>
    <x v="8"/>
    <n v="15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13"/>
    <s v="EUR"/>
    <n v="1466323800"/>
    <n v="1463418120"/>
    <b v="0"/>
    <n v="310"/>
    <b v="0"/>
    <x v="8"/>
    <n v="9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x v="8"/>
    <n v="4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x v="8"/>
    <n v="4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x v="8"/>
    <n v="1"/>
    <n v="68.33"/>
    <x v="2"/>
    <x v="8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x v="8"/>
    <n v="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5"/>
    <s v="CAD"/>
    <n v="1423333581"/>
    <n v="1420741581"/>
    <b v="0"/>
    <n v="24"/>
    <b v="0"/>
    <x v="8"/>
    <n v="6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13"/>
    <s v="EUR"/>
    <n v="1467106895"/>
    <n v="1463218895"/>
    <b v="0"/>
    <n v="96"/>
    <b v="0"/>
    <x v="8"/>
    <n v="5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x v="8"/>
    <n v="3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x v="8"/>
    <n v="7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x v="8"/>
    <n v="9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x v="8"/>
    <n v="2"/>
    <n v="55.3"/>
    <x v="2"/>
    <x v="8"/>
  </r>
  <r>
    <n v="686"/>
    <s v="Vivi di Cuore - Heart Rate Watch"/>
    <s v="La tua giornata sportiva monitorata nel tuo polso??!!!_x000a_Rendiamolo possibile... VIVI DI CUORE --- All MADE in ITALY"/>
    <n v="25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x v="8"/>
    <n v="1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x v="8"/>
    <n v="5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x v="8"/>
    <n v="461"/>
    <n v="343.15"/>
    <x v="2"/>
    <x v="8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x v="8"/>
    <n v="1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x v="8"/>
    <n v="5"/>
    <n v="6.5"/>
    <x v="2"/>
    <x v="8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x v="8"/>
    <n v="141"/>
    <n v="119.39"/>
    <x v="2"/>
    <x v="8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x v="8"/>
    <n v="2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x v="8"/>
    <n v="3"/>
    <n v="90.86"/>
    <x v="2"/>
    <x v="8"/>
  </r>
  <r>
    <n v="696"/>
    <s v="trustee"/>
    <s v="Show your fidelity by wearing the Trustee rings! Show where you are (at)!"/>
    <n v="2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12"/>
    <s v="EUR"/>
    <n v="1454502789"/>
    <n v="1453206789"/>
    <b v="0"/>
    <n v="114"/>
    <b v="0"/>
    <x v="8"/>
    <n v="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x v="8"/>
    <n v="62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x v="8"/>
    <n v="42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3"/>
    <s v="EUR"/>
    <n v="1484065881"/>
    <n v="1481473881"/>
    <b v="0"/>
    <n v="31"/>
    <b v="0"/>
    <x v="8"/>
    <n v="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x v="8"/>
    <n v="24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x v="8"/>
    <n v="1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x v="8"/>
    <n v="3"/>
    <n v="119.57"/>
    <x v="2"/>
    <x v="8"/>
  </r>
  <r>
    <n v="704"/>
    <s v="ZNITCH- The Evolution in Helmet Safety"/>
    <s v="Turn you helmet into the safest helmet and don't worry about a thing,you will always have the right fit!!"/>
    <n v="25000"/>
    <n v="481"/>
    <x v="2"/>
    <x v="5"/>
    <s v="CAD"/>
    <n v="1487565468"/>
    <n v="1482381468"/>
    <b v="0"/>
    <n v="4"/>
    <b v="0"/>
    <x v="8"/>
    <n v="2"/>
    <n v="120.25"/>
    <x v="2"/>
    <x v="8"/>
  </r>
  <r>
    <n v="705"/>
    <s v="SomnoScope"/>
    <s v="The closest thing ever to the Holy Grail of wearables technology"/>
    <n v="25000"/>
    <n v="977"/>
    <x v="2"/>
    <x v="9"/>
    <s v="EUR"/>
    <n v="1484999278"/>
    <n v="1482407278"/>
    <b v="0"/>
    <n v="5"/>
    <b v="0"/>
    <x v="8"/>
    <n v="4"/>
    <n v="195.4"/>
    <x v="2"/>
    <x v="8"/>
  </r>
  <r>
    <n v="706"/>
    <s v="Driver Alert System"/>
    <s v="Driver Alert System es un sistema de seguridad para el conductor, que le avisa en caso de perder la posicion vertical mientras conduce."/>
    <n v="25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x v="8"/>
    <n v="21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x v="8"/>
    <n v="35"/>
    <n v="23.95"/>
    <x v="2"/>
    <x v="8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250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25000"/>
    <n v="33791"/>
    <x v="2"/>
    <x v="9"/>
    <s v="EUR"/>
    <n v="1481716868"/>
    <n v="1478257268"/>
    <b v="0"/>
    <n v="338"/>
    <b v="0"/>
    <x v="8"/>
    <n v="135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x v="8"/>
    <n v="9"/>
    <n v="80.319999999999993"/>
    <x v="2"/>
    <x v="8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x v="8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x v="8"/>
    <n v="3"/>
    <n v="44.69"/>
    <x v="2"/>
    <x v="8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x v="8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x v="8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x v="9"/>
    <n v="1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9"/>
    <n v="40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x v="9"/>
    <n v="2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x v="9"/>
    <n v="30"/>
    <n v="51.63"/>
    <x v="3"/>
    <x v="9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x v="9"/>
    <n v="8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x v="9"/>
    <n v="10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x v="9"/>
    <n v="22"/>
    <n v="36.53"/>
    <x v="3"/>
    <x v="9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x v="9"/>
    <n v="32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x v="9"/>
    <n v="21"/>
    <n v="43.55"/>
    <x v="3"/>
    <x v="9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x v="9"/>
    <n v="106"/>
    <n v="99.77"/>
    <x v="3"/>
    <x v="9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x v="9"/>
    <n v="25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x v="9"/>
    <n v="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x v="9"/>
    <n v="12"/>
    <n v="17.82"/>
    <x v="3"/>
    <x v="9"/>
  </r>
  <r>
    <n v="734"/>
    <s v="Sideswiped"/>
    <s v="Sideswiped is my story of growing in and trusting God through the mess and mysteries of life."/>
    <n v="25000"/>
    <n v="10670"/>
    <x v="0"/>
    <x v="5"/>
    <s v="CAD"/>
    <n v="1431147600"/>
    <n v="1428465420"/>
    <b v="0"/>
    <n v="57"/>
    <b v="1"/>
    <x v="9"/>
    <n v="4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x v="9"/>
    <n v="2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x v="9"/>
    <n v="4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x v="9"/>
    <n v="24"/>
    <n v="56.67"/>
    <x v="3"/>
    <x v="9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x v="9"/>
    <n v="6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9"/>
    <n v="3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x v="9"/>
    <n v="13"/>
    <n v="169.58"/>
    <x v="3"/>
    <x v="9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x v="9"/>
    <n v="5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x v="9"/>
    <n v="6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x v="9"/>
    <n v="3"/>
    <n v="54.27"/>
    <x v="3"/>
    <x v="9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x v="9"/>
    <n v="20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x v="9"/>
    <n v="16"/>
    <n v="53.73"/>
    <x v="3"/>
    <x v="9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x v="9"/>
    <n v="13"/>
    <n v="34.21"/>
    <x v="3"/>
    <x v="9"/>
  </r>
  <r>
    <n v="747"/>
    <s v="Trash is Treasure"/>
    <s v="My creations are born in different cultural environment around the globe with Â« what is already there Â» and act as a social impulse"/>
    <n v="25000"/>
    <n v="7003"/>
    <x v="0"/>
    <x v="9"/>
    <s v="EUR"/>
    <n v="1421319240"/>
    <n v="1418649019"/>
    <b v="0"/>
    <n v="55"/>
    <b v="1"/>
    <x v="9"/>
    <n v="2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x v="9"/>
    <n v="8"/>
    <n v="45.57"/>
    <x v="3"/>
    <x v="9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x v="9"/>
    <n v="42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x v="9"/>
    <n v="1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x v="9"/>
    <n v="1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2"/>
    <s v="AUD"/>
    <n v="1476615600"/>
    <n v="1474884417"/>
    <b v="0"/>
    <n v="105"/>
    <b v="1"/>
    <x v="9"/>
    <n v="2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x v="9"/>
    <n v="5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x v="9"/>
    <n v="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x v="9"/>
    <n v="10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x v="9"/>
    <n v="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x v="9"/>
    <n v="2"/>
    <n v="33.06"/>
    <x v="3"/>
    <x v="9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x v="9"/>
    <n v="10"/>
    <n v="134.21"/>
    <x v="3"/>
    <x v="9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x v="9"/>
    <n v="20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x v="10"/>
    <n v="1"/>
    <n v="39.17"/>
    <x v="3"/>
    <x v="10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x v="10"/>
    <n v="1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x v="10"/>
    <n v="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x v="10"/>
    <n v="7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x v="10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x v="10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x v="10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x v="10"/>
    <n v="1"/>
    <n v="34"/>
    <x v="3"/>
    <x v="10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x v="10"/>
    <n v="1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x v="10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x v="10"/>
    <n v="2"/>
    <n v="66.67"/>
    <x v="3"/>
    <x v="10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x v="11"/>
    <n v="4"/>
    <n v="38.520000000000003"/>
    <x v="4"/>
    <x v="11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x v="11"/>
    <n v="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x v="11"/>
    <n v="3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x v="11"/>
    <n v="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x v="11"/>
    <n v="4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x v="11"/>
    <n v="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x v="11"/>
    <n v="29"/>
    <n v="162.27000000000001"/>
    <x v="4"/>
    <x v="11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x v="11"/>
    <n v="5"/>
    <n v="80.59"/>
    <x v="4"/>
    <x v="11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x v="11"/>
    <n v="8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x v="11"/>
    <n v="7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x v="11"/>
    <n v="58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x v="11"/>
    <n v="32"/>
    <n v="60.86"/>
    <x v="4"/>
    <x v="11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x v="11"/>
    <n v="1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x v="11"/>
    <n v="12"/>
    <n v="88.33"/>
    <x v="4"/>
    <x v="11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x v="11"/>
    <n v="3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x v="11"/>
    <n v="65"/>
    <n v="85.05"/>
    <x v="4"/>
    <x v="11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x v="11"/>
    <n v="42"/>
    <n v="112.61"/>
    <x v="4"/>
    <x v="11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x v="11"/>
    <n v="1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x v="11"/>
    <n v="17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x v="11"/>
    <n v="22"/>
    <n v="178.61"/>
    <x v="4"/>
    <x v="11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x v="11"/>
    <n v="10"/>
    <n v="40.75"/>
    <x v="4"/>
    <x v="11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x v="11"/>
    <n v="1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x v="11"/>
    <n v="26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x v="11"/>
    <n v="12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x v="11"/>
    <n v="24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x v="11"/>
    <n v="14"/>
    <n v="58.33"/>
    <x v="4"/>
    <x v="11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x v="11"/>
    <n v="37"/>
    <n v="117.68"/>
    <x v="4"/>
    <x v="11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x v="11"/>
    <n v="19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5"/>
    <s v="CAD"/>
    <n v="1419224340"/>
    <n v="1416363886"/>
    <b v="0"/>
    <n v="43"/>
    <b v="1"/>
    <x v="11"/>
    <n v="20"/>
    <n v="104.65"/>
    <x v="4"/>
    <x v="11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x v="11"/>
    <n v="1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x v="11"/>
    <n v="7"/>
    <n v="58.33"/>
    <x v="4"/>
    <x v="11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x v="11"/>
    <n v="5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x v="11"/>
    <n v="4"/>
    <n v="27.61"/>
    <x v="4"/>
    <x v="11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x v="11"/>
    <n v="1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x v="11"/>
    <n v="6"/>
    <n v="45.46"/>
    <x v="4"/>
    <x v="11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x v="11"/>
    <n v="19"/>
    <n v="99.53"/>
    <x v="4"/>
    <x v="11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x v="11"/>
    <n v="37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x v="11"/>
    <n v="9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x v="11"/>
    <n v="2"/>
    <n v="28.68"/>
    <x v="4"/>
    <x v="11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x v="11"/>
    <n v="2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x v="11"/>
    <n v="12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x v="11"/>
    <n v="79"/>
    <n v="224.13"/>
    <x v="4"/>
    <x v="11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x v="11"/>
    <n v="17"/>
    <n v="51.81"/>
    <x v="4"/>
    <x v="11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x v="11"/>
    <n v="7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x v="11"/>
    <n v="10"/>
    <n v="39.82"/>
    <x v="4"/>
    <x v="11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x v="11"/>
    <n v="60"/>
    <n v="126.81"/>
    <x v="4"/>
    <x v="11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x v="11"/>
    <n v="28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x v="11"/>
    <n v="2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x v="11"/>
    <n v="7"/>
    <n v="36.61"/>
    <x v="4"/>
    <x v="11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x v="11"/>
    <n v="3"/>
    <n v="32.5"/>
    <x v="4"/>
    <x v="11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x v="11"/>
    <n v="10"/>
    <n v="60.66"/>
    <x v="4"/>
    <x v="11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x v="11"/>
    <n v="18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x v="11"/>
    <n v="75"/>
    <n v="97.99"/>
    <x v="4"/>
    <x v="11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x v="11"/>
    <n v="3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11"/>
    <n v="3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x v="11"/>
    <n v="12"/>
    <n v="58.63"/>
    <x v="4"/>
    <x v="11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x v="11"/>
    <n v="25"/>
    <n v="109.71"/>
    <x v="4"/>
    <x v="11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x v="11"/>
    <n v="15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x v="11"/>
    <n v="15"/>
    <n v="47.67"/>
    <x v="4"/>
    <x v="11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x v="11"/>
    <n v="2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x v="12"/>
    <n v="6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x v="12"/>
    <n v="25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5"/>
    <s v="CAD"/>
    <n v="1381723140"/>
    <n v="1378735983"/>
    <b v="1"/>
    <n v="39"/>
    <b v="1"/>
    <x v="12"/>
    <n v="1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12"/>
    <n v="40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x v="12"/>
    <n v="29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x v="12"/>
    <n v="30"/>
    <n v="34.01"/>
    <x v="4"/>
    <x v="12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x v="12"/>
    <n v="7"/>
    <n v="28.55"/>
    <x v="4"/>
    <x v="12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x v="12"/>
    <n v="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x v="12"/>
    <n v="24"/>
    <n v="41.7"/>
    <x v="4"/>
    <x v="12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x v="12"/>
    <n v="31"/>
    <n v="46.67"/>
    <x v="4"/>
    <x v="12"/>
  </r>
  <r>
    <n v="851"/>
    <s v="M.F.Crew, 1er Album &quot;First Ride&quot;"/>
    <s v="Salut, nous c'est M.F.Crew, on a besoin de vous pour produire notre premier album &quot;First Ride&quot; ! :)"/>
    <n v="20000"/>
    <n v="2609"/>
    <x v="0"/>
    <x v="6"/>
    <s v="EUR"/>
    <n v="1469994300"/>
    <n v="1464815253"/>
    <b v="0"/>
    <n v="70"/>
    <b v="1"/>
    <x v="12"/>
    <n v="13"/>
    <n v="37.270000000000003"/>
    <x v="4"/>
    <x v="12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x v="12"/>
    <n v="18"/>
    <n v="59.26"/>
    <x v="4"/>
    <x v="12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x v="12"/>
    <n v="2"/>
    <n v="30"/>
    <x v="4"/>
    <x v="12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x v="12"/>
    <n v="164"/>
    <n v="65.86"/>
    <x v="4"/>
    <x v="12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x v="12"/>
    <n v="8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12"/>
    <s v="EUR"/>
    <n v="1477422000"/>
    <n v="1472282956"/>
    <b v="0"/>
    <n v="28"/>
    <b v="1"/>
    <x v="12"/>
    <n v="3"/>
    <n v="19.46"/>
    <x v="4"/>
    <x v="12"/>
  </r>
  <r>
    <n v="857"/>
    <s v="A Reason To Breathe - DEBUT ALBUM"/>
    <s v="Modern Post-Hardcore/Electro music (Hardstyle, EDM, Trap, Dubstep, Dembow, House)."/>
    <n v="20000"/>
    <n v="1200"/>
    <x v="0"/>
    <x v="3"/>
    <s v="EUR"/>
    <n v="1448463431"/>
    <n v="1444831031"/>
    <b v="0"/>
    <n v="24"/>
    <b v="1"/>
    <x v="12"/>
    <n v="6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x v="12"/>
    <n v="9"/>
    <n v="22.74"/>
    <x v="4"/>
    <x v="12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x v="12"/>
    <n v="2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x v="13"/>
    <n v="1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x v="13"/>
    <n v="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x v="13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x v="13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x v="13"/>
    <n v="1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x v="13"/>
    <n v="0"/>
    <n v="22.5"/>
    <x v="4"/>
    <x v="13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x v="13"/>
    <n v="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x v="13"/>
    <n v="6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x v="13"/>
    <n v="5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x v="13"/>
    <n v="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x v="13"/>
    <n v="0"/>
    <n v="32.5"/>
    <x v="4"/>
    <x v="13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x v="13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x v="13"/>
    <n v="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x v="13"/>
    <n v="6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x v="13"/>
    <n v="7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x v="13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x v="13"/>
    <n v="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x v="14"/>
    <n v="1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x v="14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x v="14"/>
    <n v="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x v="14"/>
    <n v="10"/>
    <n v="83.38"/>
    <x v="4"/>
    <x v="14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x v="14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x v="14"/>
    <n v="4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x v="14"/>
    <n v="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x v="14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x v="14"/>
    <n v="1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x v="14"/>
    <n v="1"/>
    <n v="31.25"/>
    <x v="4"/>
    <x v="14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x v="14"/>
    <n v="1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x v="14"/>
    <n v="1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x v="14"/>
    <n v="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x v="14"/>
    <n v="1"/>
    <n v="27.86"/>
    <x v="4"/>
    <x v="14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x v="14"/>
    <n v="16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x v="14"/>
    <n v="0"/>
    <n v="35"/>
    <x v="4"/>
    <x v="14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x v="14"/>
    <n v="1"/>
    <n v="35"/>
    <x v="4"/>
    <x v="14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x v="13"/>
    <n v="1"/>
    <n v="40"/>
    <x v="4"/>
    <x v="13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x v="13"/>
    <n v="1"/>
    <n v="50.33"/>
    <x v="4"/>
    <x v="13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x v="13"/>
    <n v="1"/>
    <n v="32.67"/>
    <x v="4"/>
    <x v="13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x v="13"/>
    <n v="1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x v="13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x v="13"/>
    <n v="10"/>
    <n v="82.58"/>
    <x v="4"/>
    <x v="13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x v="13"/>
    <n v="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x v="13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x v="13"/>
    <n v="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x v="13"/>
    <n v="2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x v="13"/>
    <n v="2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x v="13"/>
    <n v="2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x v="13"/>
    <n v="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x v="13"/>
    <n v="8"/>
    <n v="56.25"/>
    <x v="4"/>
    <x v="13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x v="13"/>
    <n v="2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x v="13"/>
    <n v="1"/>
    <n v="18.71"/>
    <x v="4"/>
    <x v="13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x v="13"/>
    <n v="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x v="13"/>
    <n v="1"/>
    <n v="60"/>
    <x v="4"/>
    <x v="13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5"/>
    <s v="CAD"/>
    <n v="1399183200"/>
    <n v="1396633284"/>
    <b v="0"/>
    <n v="30"/>
    <b v="0"/>
    <x v="13"/>
    <n v="8"/>
    <n v="50.67"/>
    <x v="4"/>
    <x v="13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x v="13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x v="13"/>
    <n v="0"/>
    <n v="20"/>
    <x v="4"/>
    <x v="13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x v="13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x v="8"/>
    <n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x v="8"/>
    <n v="6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x v="8"/>
    <n v="3"/>
    <n v="41.75"/>
    <x v="2"/>
    <x v="8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x v="8"/>
    <n v="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x v="8"/>
    <n v="35"/>
    <n v="69.41"/>
    <x v="2"/>
    <x v="8"/>
  </r>
  <r>
    <n v="945"/>
    <s v="CT BAND"/>
    <s v="Make your watch Smart ! CT Band is an ultra-thin, high-tech smart watch-strap awarded twice at CES 2017 las vegas"/>
    <n v="19000"/>
    <n v="2484"/>
    <x v="2"/>
    <x v="6"/>
    <s v="EUR"/>
    <n v="1487462340"/>
    <n v="1482958626"/>
    <b v="0"/>
    <n v="16"/>
    <b v="0"/>
    <x v="8"/>
    <n v="13"/>
    <n v="155.25"/>
    <x v="2"/>
    <x v="8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19000"/>
    <n v="480"/>
    <x v="2"/>
    <x v="9"/>
    <s v="EUR"/>
    <n v="1457812364"/>
    <n v="1455220364"/>
    <b v="0"/>
    <n v="8"/>
    <b v="0"/>
    <x v="8"/>
    <n v="3"/>
    <n v="60"/>
    <x v="2"/>
    <x v="8"/>
  </r>
  <r>
    <n v="949"/>
    <s v="INBED"/>
    <s v="Der INBED ist ein innovatives Multisensor-Wearable fÃ¼r die SturzprÃ¤vention motorisch eingeschrÃ¤nkter Personen."/>
    <n v="1895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18900"/>
    <n v="1402"/>
    <x v="2"/>
    <x v="5"/>
    <s v="CAD"/>
    <n v="1453053661"/>
    <n v="1450461661"/>
    <b v="0"/>
    <n v="24"/>
    <b v="0"/>
    <x v="8"/>
    <n v="7"/>
    <n v="58.42"/>
    <x v="2"/>
    <x v="8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x v="8"/>
    <n v="102"/>
    <n v="158.63999999999999"/>
    <x v="2"/>
    <x v="8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x v="8"/>
    <n v="10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x v="8"/>
    <n v="35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x v="8"/>
    <n v="92"/>
    <n v="182.62"/>
    <x v="2"/>
    <x v="8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x v="8"/>
    <n v="5"/>
    <n v="50.65"/>
    <x v="2"/>
    <x v="8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x v="8"/>
    <n v="1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x v="8"/>
    <n v="5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x v="8"/>
    <n v="10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x v="8"/>
    <n v="143"/>
    <n v="136.46"/>
    <x v="2"/>
    <x v="8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x v="8"/>
    <n v="22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x v="8"/>
    <n v="4"/>
    <n v="19.239999999999998"/>
    <x v="2"/>
    <x v="8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x v="8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5"/>
    <s v="CAD"/>
    <n v="1441119919"/>
    <n v="1437663919"/>
    <b v="0"/>
    <n v="29"/>
    <b v="0"/>
    <x v="8"/>
    <n v="5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x v="8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x v="8"/>
    <n v="10"/>
    <n v="59.2"/>
    <x v="2"/>
    <x v="8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x v="8"/>
    <n v="2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x v="8"/>
    <n v="7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5"/>
    <s v="CAD"/>
    <n v="1485147540"/>
    <n v="1481951853"/>
    <b v="0"/>
    <n v="14"/>
    <b v="0"/>
    <x v="8"/>
    <n v="13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x v="8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x v="8"/>
    <n v="3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x v="8"/>
    <n v="2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x v="8"/>
    <n v="14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2"/>
    <s v="AUD"/>
    <n v="1439515497"/>
    <n v="1435627497"/>
    <b v="0"/>
    <n v="18"/>
    <b v="0"/>
    <x v="8"/>
    <n v="16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15"/>
    <s v="EUR"/>
    <n v="1456094197"/>
    <n v="1453502197"/>
    <b v="0"/>
    <n v="12"/>
    <b v="0"/>
    <x v="8"/>
    <n v="5"/>
    <n v="75.75"/>
    <x v="2"/>
    <x v="8"/>
  </r>
  <r>
    <n v="978"/>
    <s v="hidn tempo - a wearable stress coach"/>
    <s v="hidn tempo is an intelligent watch band that allows you to monitor your stress and manage it anywhere, anytime."/>
    <n v="18000"/>
    <n v="97273"/>
    <x v="2"/>
    <x v="11"/>
    <s v="SEK"/>
    <n v="1456385101"/>
    <n v="1453793101"/>
    <b v="0"/>
    <n v="123"/>
    <b v="0"/>
    <x v="8"/>
    <n v="54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x v="8"/>
    <n v="16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x v="8"/>
    <n v="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3"/>
    <s v="EUR"/>
    <n v="1471985640"/>
    <n v="1469289685"/>
    <b v="0"/>
    <n v="179"/>
    <b v="0"/>
    <x v="8"/>
    <n v="176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12"/>
    <s v="EUR"/>
    <n v="1451602800"/>
    <n v="1449011610"/>
    <b v="0"/>
    <n v="23"/>
    <b v="0"/>
    <x v="8"/>
    <n v="1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x v="8"/>
    <n v="15"/>
    <n v="110.87"/>
    <x v="2"/>
    <x v="8"/>
  </r>
  <r>
    <n v="987"/>
    <s v="Kidswatcher"/>
    <s v="Always know where your precious children are. Let them explore the world freely and in a secure way by using the Kidswatcher."/>
    <n v="17482"/>
    <n v="6610"/>
    <x v="2"/>
    <x v="9"/>
    <s v="EUR"/>
    <n v="1403507050"/>
    <n v="1400051050"/>
    <b v="0"/>
    <n v="41"/>
    <b v="0"/>
    <x v="8"/>
    <n v="3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x v="8"/>
    <n v="1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x v="8"/>
    <n v="1"/>
    <n v="30.29"/>
    <x v="2"/>
    <x v="8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x v="8"/>
    <n v="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x v="8"/>
    <n v="103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x v="8"/>
    <n v="27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x v="8"/>
    <n v="4"/>
    <n v="80.67"/>
    <x v="2"/>
    <x v="8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x v="8"/>
    <n v="0"/>
    <n v="13"/>
    <x v="2"/>
    <x v="8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x v="8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16700"/>
    <n v="35135"/>
    <x v="2"/>
    <x v="5"/>
    <s v="CAD"/>
    <n v="1447909401"/>
    <n v="1444017801"/>
    <b v="0"/>
    <n v="229"/>
    <b v="0"/>
    <x v="8"/>
    <n v="210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5"/>
    <s v="CAD"/>
    <n v="1415865720"/>
    <n v="1413270690"/>
    <b v="0"/>
    <n v="40"/>
    <b v="0"/>
    <x v="8"/>
    <n v="71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x v="8"/>
    <n v="12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x v="8"/>
    <n v="3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x v="8"/>
    <n v="1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6"/>
    <s v="EUR"/>
    <n v="1489680061"/>
    <n v="1487091661"/>
    <b v="0"/>
    <n v="15"/>
    <b v="0"/>
    <x v="8"/>
    <n v="20"/>
    <n v="214.07"/>
    <x v="2"/>
    <x v="8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x v="8"/>
    <n v="128"/>
    <n v="216.34"/>
    <x v="2"/>
    <x v="8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x v="8"/>
    <n v="93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x v="8"/>
    <n v="1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x v="8"/>
    <n v="83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x v="8"/>
    <n v="2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x v="8"/>
    <n v="4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x v="8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x v="8"/>
    <n v="6730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x v="8"/>
    <n v="54"/>
    <n v="95.91"/>
    <x v="2"/>
    <x v="8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x v="8"/>
    <n v="20"/>
    <n v="191.25"/>
    <x v="2"/>
    <x v="8"/>
  </r>
  <r>
    <n v="1015"/>
    <s v="SKIN - Wearable music remote control for your mobile phone"/>
    <s v="SKIN - The wearable music remote control which makes your fitness lifestyle a bit easier"/>
    <n v="15500"/>
    <n v="240"/>
    <x v="1"/>
    <x v="16"/>
    <s v="CHF"/>
    <n v="1448489095"/>
    <n v="1445893495"/>
    <b v="0"/>
    <n v="6"/>
    <b v="0"/>
    <x v="8"/>
    <n v="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x v="8"/>
    <n v="19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x v="8"/>
    <n v="381"/>
    <n v="161.12"/>
    <x v="2"/>
    <x v="8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x v="8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x v="8"/>
    <n v="14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5"/>
    <s v="CAD"/>
    <n v="1433206020"/>
    <n v="1430617209"/>
    <b v="0"/>
    <n v="30"/>
    <b v="1"/>
    <x v="15"/>
    <n v="21"/>
    <n v="106.2"/>
    <x v="4"/>
    <x v="15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x v="15"/>
    <n v="70"/>
    <n v="22.08"/>
    <x v="4"/>
    <x v="15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x v="15"/>
    <n v="15"/>
    <n v="31.05"/>
    <x v="4"/>
    <x v="15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x v="15"/>
    <n v="32"/>
    <n v="36.21"/>
    <x v="4"/>
    <x v="15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1"/>
    <s v="SEK"/>
    <n v="1454248563"/>
    <n v="1451656563"/>
    <b v="1"/>
    <n v="61"/>
    <b v="1"/>
    <x v="15"/>
    <n v="158"/>
    <n v="388.98"/>
    <x v="4"/>
    <x v="15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x v="15"/>
    <n v="51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x v="15"/>
    <n v="47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x v="15"/>
    <n v="52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x v="15"/>
    <n v="78"/>
    <n v="45.99"/>
    <x v="4"/>
    <x v="15"/>
  </r>
  <r>
    <n v="1029"/>
    <s v="StrobeHouse presents Valborg 2015"/>
    <s v="We want to recreate last years massive Valborgparty in Lund but this time even bigger!"/>
    <n v="15000"/>
    <n v="11176"/>
    <x v="0"/>
    <x v="11"/>
    <s v="SEK"/>
    <n v="1428184740"/>
    <n v="1423501507"/>
    <b v="0"/>
    <n v="141"/>
    <b v="1"/>
    <x v="15"/>
    <n v="75"/>
    <n v="79.260000000000005"/>
    <x v="4"/>
    <x v="15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x v="15"/>
    <n v="46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x v="15"/>
    <n v="72"/>
    <n v="108.48"/>
    <x v="4"/>
    <x v="15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15"/>
    <n v="3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x v="15"/>
    <n v="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x v="15"/>
    <n v="4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x v="15"/>
    <n v="33"/>
    <n v="65.16"/>
    <x v="4"/>
    <x v="15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x v="15"/>
    <n v="3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x v="15"/>
    <n v="7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x v="15"/>
    <n v="1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x v="15"/>
    <n v="4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x v="16"/>
    <n v="2"/>
    <n v="250"/>
    <x v="5"/>
    <x v="16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x v="16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x v="16"/>
    <n v="57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x v="16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5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x v="16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x v="16"/>
    <n v="0"/>
    <n v="50"/>
    <x v="5"/>
    <x v="16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x v="16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x v="17"/>
    <n v="5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2"/>
    <s v="AUD"/>
    <n v="1392800922"/>
    <n v="1390381722"/>
    <b v="0"/>
    <n v="5"/>
    <b v="0"/>
    <x v="17"/>
    <n v="1"/>
    <n v="16.2"/>
    <x v="6"/>
    <x v="17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x v="17"/>
    <n v="3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x v="17"/>
    <n v="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x v="17"/>
    <n v="6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x v="17"/>
    <n v="0"/>
    <n v="35"/>
    <x v="6"/>
    <x v="17"/>
  </r>
  <r>
    <n v="1071"/>
    <s v="DJ's Bane"/>
    <s v="I'm making a game where you choose how you want to kill the DJ, so you yourself can decide what music will be played at the party."/>
    <n v="150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x v="17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x v="17"/>
    <n v="23"/>
    <n v="113.57"/>
    <x v="6"/>
    <x v="17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x v="17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x v="17"/>
    <n v="314"/>
    <n v="48.28"/>
    <x v="6"/>
    <x v="17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x v="17"/>
    <n v="4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x v="17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12"/>
    <s v="EUR"/>
    <n v="1463232936"/>
    <n v="1461072936"/>
    <b v="0"/>
    <n v="18"/>
    <b v="0"/>
    <x v="17"/>
    <n v="5"/>
    <n v="37.67"/>
    <x v="6"/>
    <x v="17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x v="17"/>
    <n v="12"/>
    <n v="18.579999999999998"/>
    <x v="6"/>
    <x v="17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x v="17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5"/>
    <s v="CAD"/>
    <n v="1406994583"/>
    <n v="1401810583"/>
    <b v="0"/>
    <n v="1"/>
    <b v="0"/>
    <x v="17"/>
    <n v="3"/>
    <n v="410"/>
    <x v="6"/>
    <x v="17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15000"/>
    <n v="1026"/>
    <x v="2"/>
    <x v="5"/>
    <s v="CAD"/>
    <n v="1457967975"/>
    <n v="1455379575"/>
    <b v="0"/>
    <n v="9"/>
    <b v="0"/>
    <x v="17"/>
    <n v="7"/>
    <n v="114"/>
    <x v="6"/>
    <x v="17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x v="17"/>
    <n v="43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x v="17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x v="17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5"/>
    <s v="CAD"/>
    <n v="1455232937"/>
    <n v="1453936937"/>
    <b v="0"/>
    <n v="4"/>
    <b v="0"/>
    <x v="17"/>
    <n v="0"/>
    <n v="10.56"/>
    <x v="6"/>
    <x v="17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x v="17"/>
    <n v="22"/>
    <n v="122"/>
    <x v="6"/>
    <x v="17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x v="17"/>
    <n v="168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x v="17"/>
    <n v="14"/>
    <n v="74.209999999999994"/>
    <x v="6"/>
    <x v="17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x v="17"/>
    <n v="12"/>
    <n v="81.95"/>
    <x v="6"/>
    <x v="17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x v="17"/>
    <n v="0"/>
    <n v="25"/>
    <x v="6"/>
    <x v="17"/>
  </r>
  <r>
    <n v="1100"/>
    <s v="Aeldengald Saga Book I"/>
    <s v="A retro style puzzle rpg with a dark story. Your decisions will influence the world and decide the outcome of the story."/>
    <n v="15000"/>
    <n v="100"/>
    <x v="2"/>
    <x v="12"/>
    <s v="EUR"/>
    <n v="1455417571"/>
    <n v="1452825571"/>
    <b v="0"/>
    <n v="10"/>
    <b v="0"/>
    <x v="17"/>
    <n v="1"/>
    <n v="10"/>
    <x v="6"/>
    <x v="17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x v="17"/>
    <n v="3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x v="17"/>
    <n v="20"/>
    <n v="80.3"/>
    <x v="6"/>
    <x v="17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x v="17"/>
    <n v="10"/>
    <n v="71.55"/>
    <x v="6"/>
    <x v="17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x v="17"/>
    <n v="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x v="17"/>
    <n v="5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x v="17"/>
    <n v="2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x v="17"/>
    <n v="208"/>
    <n v="100.23"/>
    <x v="6"/>
    <x v="17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x v="17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x v="17"/>
    <n v="1"/>
    <n v="17.850000000000001"/>
    <x v="6"/>
    <x v="17"/>
  </r>
  <r>
    <n v="1117"/>
    <s v="Medieval Village"/>
    <s v="Experience the Medieval in your own village. Increase your village into a city and walk through the streets."/>
    <n v="15000"/>
    <n v="83"/>
    <x v="2"/>
    <x v="12"/>
    <s v="EUR"/>
    <n v="1451053313"/>
    <n v="1448461313"/>
    <b v="0"/>
    <n v="8"/>
    <b v="0"/>
    <x v="17"/>
    <n v="1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2"/>
    <s v="AUD"/>
    <n v="1396666779"/>
    <n v="1394078379"/>
    <b v="0"/>
    <n v="3"/>
    <b v="0"/>
    <x v="17"/>
    <n v="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x v="18"/>
    <n v="3"/>
    <n v="60.71"/>
    <x v="6"/>
    <x v="18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x v="18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x v="18"/>
    <n v="4"/>
    <n v="25.43"/>
    <x v="6"/>
    <x v="18"/>
  </r>
  <r>
    <n v="1128"/>
    <s v="Flying Turds"/>
    <s v="#havingfunFTW"/>
    <n v="15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15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5000"/>
    <n v="1438"/>
    <x v="2"/>
    <x v="5"/>
    <s v="CAD"/>
    <n v="1483238771"/>
    <n v="1480646771"/>
    <b v="0"/>
    <n v="13"/>
    <b v="0"/>
    <x v="18"/>
    <n v="10"/>
    <n v="110.62"/>
    <x v="6"/>
    <x v="18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x v="18"/>
    <n v="0"/>
    <n v="20"/>
    <x v="6"/>
    <x v="18"/>
  </r>
  <r>
    <n v="1134"/>
    <s v="New Mario Bro's style game!"/>
    <s v="We are creating a new Mario Bro's style game called KFK:Original. It's challenging, fun and totally awesome!!!"/>
    <n v="1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5000"/>
    <n v="50"/>
    <x v="2"/>
    <x v="12"/>
    <s v="EUR"/>
    <n v="1470527094"/>
    <n v="1467935094"/>
    <b v="0"/>
    <n v="1"/>
    <b v="0"/>
    <x v="18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6"/>
    <s v="EUR"/>
    <n v="1450541229"/>
    <n v="1447949229"/>
    <b v="0"/>
    <n v="6"/>
    <b v="0"/>
    <x v="18"/>
    <n v="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x v="18"/>
    <n v="66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x v="18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150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x v="18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x v="19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x v="19"/>
    <n v="4"/>
    <n v="44.17"/>
    <x v="7"/>
    <x v="19"/>
  </r>
  <r>
    <n v="1147"/>
    <s v="baked pugtato"/>
    <s v="amazing gourmet baked potato truck with variable options for everyone, its always been my dream, help me make it come true :)."/>
    <n v="145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x v="19"/>
    <n v="1"/>
    <n v="24.33"/>
    <x v="7"/>
    <x v="19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x v="19"/>
    <n v="1"/>
    <n v="37.5"/>
    <x v="7"/>
    <x v="19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x v="19"/>
    <n v="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x v="19"/>
    <n v="7"/>
    <n v="60.73"/>
    <x v="7"/>
    <x v="19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x v="19"/>
    <n v="0"/>
    <n v="50"/>
    <x v="7"/>
    <x v="19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x v="19"/>
    <n v="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x v="19"/>
    <n v="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x v="19"/>
    <n v="8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x v="19"/>
    <n v="1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x v="19"/>
    <n v="22"/>
    <n v="358.88"/>
    <x v="7"/>
    <x v="19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x v="19"/>
    <n v="8"/>
    <n v="61.19"/>
    <x v="7"/>
    <x v="19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x v="19"/>
    <n v="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x v="19"/>
    <n v="1"/>
    <n v="50"/>
    <x v="7"/>
    <x v="19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x v="19"/>
    <n v="7"/>
    <n v="46.63"/>
    <x v="7"/>
    <x v="19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x v="19"/>
    <n v="5"/>
    <n v="65"/>
    <x v="7"/>
    <x v="19"/>
  </r>
  <r>
    <n v="1176"/>
    <s v="Mirlin's Sushi"/>
    <s v="Mirlins Sushi!_x000a_Find us on Facebook!_x000a_(Gives backers a voice, and a direct link to us! No kickstarter disappearing act here!)"/>
    <n v="13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13000"/>
    <n v="3200"/>
    <x v="2"/>
    <x v="5"/>
    <s v="CAD"/>
    <n v="1446052627"/>
    <n v="1443460627"/>
    <b v="0"/>
    <n v="5"/>
    <b v="0"/>
    <x v="19"/>
    <n v="25"/>
    <n v="640"/>
    <x v="7"/>
    <x v="19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x v="19"/>
    <n v="45"/>
    <n v="69.12"/>
    <x v="7"/>
    <x v="19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x v="19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x v="19"/>
    <n v="1"/>
    <n v="33.33"/>
    <x v="7"/>
    <x v="19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x v="20"/>
    <n v="18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x v="20"/>
    <n v="10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x v="20"/>
    <n v="64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x v="20"/>
    <n v="73"/>
    <n v="130.16"/>
    <x v="8"/>
    <x v="20"/>
  </r>
  <r>
    <n v="1188"/>
    <s v="Because Dance."/>
    <s v="A photobook of young dancers and their inspiring stories, photographed in beautiful and unique locations."/>
    <n v="12500"/>
    <n v="3211"/>
    <x v="0"/>
    <x v="5"/>
    <s v="CAD"/>
    <n v="1482943740"/>
    <n v="1481129340"/>
    <b v="0"/>
    <n v="85"/>
    <b v="1"/>
    <x v="20"/>
    <n v="26"/>
    <n v="37.78"/>
    <x v="8"/>
    <x v="20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x v="20"/>
    <n v="78"/>
    <n v="112.79"/>
    <x v="8"/>
    <x v="20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x v="20"/>
    <n v="5"/>
    <n v="51.92"/>
    <x v="8"/>
    <x v="20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x v="20"/>
    <n v="24"/>
    <n v="89.24"/>
    <x v="8"/>
    <x v="20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x v="20"/>
    <n v="2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x v="20"/>
    <n v="175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13"/>
    <s v="EUR"/>
    <n v="1450602000"/>
    <n v="1445415653"/>
    <b v="0"/>
    <n v="170"/>
    <b v="1"/>
    <x v="20"/>
    <n v="108"/>
    <n v="79.41"/>
    <x v="8"/>
    <x v="20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x v="20"/>
    <n v="31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x v="20"/>
    <n v="305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x v="20"/>
    <n v="75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x v="20"/>
    <n v="22"/>
    <n v="299.22000000000003"/>
    <x v="8"/>
    <x v="20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x v="20"/>
    <n v="50"/>
    <n v="58.53"/>
    <x v="8"/>
    <x v="20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x v="20"/>
    <n v="5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2"/>
    <s v="AUD"/>
    <n v="1435388154"/>
    <n v="1432796154"/>
    <b v="0"/>
    <n v="271"/>
    <b v="1"/>
    <x v="20"/>
    <n v="415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x v="20"/>
    <n v="139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x v="20"/>
    <n v="112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12"/>
    <s v="EUR"/>
    <n v="1434197351"/>
    <n v="1431605351"/>
    <b v="0"/>
    <n v="62"/>
    <b v="1"/>
    <x v="20"/>
    <n v="10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15"/>
    <s v="EUR"/>
    <n v="1489238940"/>
    <n v="1486406253"/>
    <b v="0"/>
    <n v="32"/>
    <b v="1"/>
    <x v="20"/>
    <n v="9"/>
    <n v="32.340000000000003"/>
    <x v="8"/>
    <x v="20"/>
  </r>
  <r>
    <n v="1207"/>
    <s v="ITALIANA"/>
    <s v="A humanistic photo book about ancestral &amp; post-modern Italy."/>
    <n v="12000"/>
    <n v="17396"/>
    <x v="0"/>
    <x v="13"/>
    <s v="EUR"/>
    <n v="1459418400"/>
    <n v="1456827573"/>
    <b v="0"/>
    <n v="141"/>
    <b v="1"/>
    <x v="20"/>
    <n v="145"/>
    <n v="123.38"/>
    <x v="8"/>
    <x v="20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x v="20"/>
    <n v="12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x v="20"/>
    <n v="53"/>
    <n v="138.26"/>
    <x v="8"/>
    <x v="20"/>
  </r>
  <r>
    <n v="1210"/>
    <s v="Det Andra GÃ¶teborg"/>
    <s v="En fotobok om livet i det enda andra GÃ¶teborg i vÃ¤rlden"/>
    <n v="12000"/>
    <n v="50863"/>
    <x v="0"/>
    <x v="11"/>
    <s v="SEK"/>
    <n v="1433106000"/>
    <n v="1431124572"/>
    <b v="0"/>
    <n v="103"/>
    <b v="1"/>
    <x v="20"/>
    <n v="424"/>
    <n v="493.82"/>
    <x v="8"/>
    <x v="20"/>
  </r>
  <r>
    <n v="1211"/>
    <s v="500 Views of Japan"/>
    <s v="From 2010 to 2015, I took over 15 000 photos in Japan. Here's 500 of them. Landscape, city view, people and so much more!"/>
    <n v="12000"/>
    <n v="1011"/>
    <x v="0"/>
    <x v="5"/>
    <s v="CAD"/>
    <n v="1465505261"/>
    <n v="1464209261"/>
    <b v="0"/>
    <n v="6"/>
    <b v="1"/>
    <x v="20"/>
    <n v="8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x v="20"/>
    <n v="2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x v="20"/>
    <n v="55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x v="20"/>
    <n v="22"/>
    <n v="105.44"/>
    <x v="8"/>
    <x v="20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x v="20"/>
    <n v="328"/>
    <n v="71.59"/>
    <x v="8"/>
    <x v="20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x v="20"/>
    <n v="17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x v="20"/>
    <n v="227"/>
    <n v="148.57"/>
    <x v="8"/>
    <x v="20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x v="20"/>
    <n v="129"/>
    <n v="174.21"/>
    <x v="8"/>
    <x v="20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x v="20"/>
    <n v="217"/>
    <n v="102.86"/>
    <x v="8"/>
    <x v="20"/>
  </r>
  <r>
    <n v="1220"/>
    <s v="All The People"/>
    <s v="A beautiful photo art book of portraits and conversations with people that may expand your idea of gender."/>
    <n v="12000"/>
    <n v="15565"/>
    <x v="0"/>
    <x v="12"/>
    <s v="EUR"/>
    <n v="1440515112"/>
    <n v="1437923112"/>
    <b v="0"/>
    <n v="140"/>
    <b v="1"/>
    <x v="20"/>
    <n v="13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x v="20"/>
    <n v="20"/>
    <n v="23.8"/>
    <x v="8"/>
    <x v="20"/>
  </r>
  <r>
    <n v="1222"/>
    <s v="Project Pilgrim"/>
    <s v="Project Pilgrim is my effort to work towards normalizing mental health."/>
    <n v="12000"/>
    <n v="11215"/>
    <x v="0"/>
    <x v="5"/>
    <s v="CAD"/>
    <n v="1459483200"/>
    <n v="1456852647"/>
    <b v="0"/>
    <n v="138"/>
    <b v="1"/>
    <x v="20"/>
    <n v="93"/>
    <n v="81.27"/>
    <x v="8"/>
    <x v="20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x v="20"/>
    <n v="185"/>
    <n v="116.21"/>
    <x v="8"/>
    <x v="20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x v="21"/>
    <n v="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x v="21"/>
    <n v="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x v="21"/>
    <n v="16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x v="21"/>
    <n v="12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x v="21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x v="21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x v="21"/>
    <n v="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x v="21"/>
    <n v="2"/>
    <n v="35"/>
    <x v="4"/>
    <x v="21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x v="21"/>
    <n v="1"/>
    <n v="59.33"/>
    <x v="4"/>
    <x v="21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x v="21"/>
    <n v="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x v="21"/>
    <n v="2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x v="21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x v="11"/>
    <n v="17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x v="11"/>
    <n v="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x v="11"/>
    <n v="20"/>
    <n v="75.48"/>
    <x v="4"/>
    <x v="11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x v="11"/>
    <n v="36"/>
    <n v="85.5"/>
    <x v="4"/>
    <x v="11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x v="11"/>
    <n v="3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x v="11"/>
    <n v="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x v="11"/>
    <n v="500"/>
    <n v="118.2"/>
    <x v="4"/>
    <x v="11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x v="11"/>
    <n v="5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x v="11"/>
    <n v="40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x v="11"/>
    <n v="253"/>
    <n v="42.73"/>
    <x v="4"/>
    <x v="11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x v="11"/>
    <n v="11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x v="11"/>
    <n v="5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x v="11"/>
    <n v="302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x v="11"/>
    <n v="141"/>
    <n v="92.1"/>
    <x v="4"/>
    <x v="11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x v="11"/>
    <n v="222"/>
    <n v="38.18"/>
    <x v="4"/>
    <x v="11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x v="11"/>
    <n v="2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x v="11"/>
    <n v="33"/>
    <n v="50.69"/>
    <x v="4"/>
    <x v="11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x v="11"/>
    <n v="18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5"/>
    <s v="CAD"/>
    <n v="1392574692"/>
    <n v="1389982692"/>
    <b v="1"/>
    <n v="105"/>
    <b v="1"/>
    <x v="11"/>
    <n v="73"/>
    <n v="77.64"/>
    <x v="4"/>
    <x v="11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x v="11"/>
    <n v="16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x v="11"/>
    <n v="1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x v="11"/>
    <n v="38"/>
    <n v="63.18"/>
    <x v="4"/>
    <x v="11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x v="11"/>
    <n v="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x v="11"/>
    <n v="204"/>
    <n v="140.86000000000001"/>
    <x v="4"/>
    <x v="11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x v="11"/>
    <n v="12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x v="11"/>
    <n v="186"/>
    <n v="99.16"/>
    <x v="4"/>
    <x v="11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x v="11"/>
    <n v="104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x v="11"/>
    <n v="69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x v="11"/>
    <n v="48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5"/>
    <s v="CAD"/>
    <n v="1409506291"/>
    <n v="1406914291"/>
    <b v="1"/>
    <n v="54"/>
    <b v="1"/>
    <x v="11"/>
    <n v="3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x v="11"/>
    <n v="367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x v="11"/>
    <n v="232"/>
    <n v="62.52"/>
    <x v="4"/>
    <x v="11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x v="11"/>
    <n v="3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x v="11"/>
    <n v="15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x v="11"/>
    <n v="96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x v="11"/>
    <n v="132"/>
    <n v="73.36"/>
    <x v="4"/>
    <x v="11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x v="11"/>
    <n v="15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x v="11"/>
    <n v="75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x v="11"/>
    <n v="183"/>
    <n v="67.67"/>
    <x v="4"/>
    <x v="11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x v="11"/>
    <n v="2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x v="6"/>
    <n v="20"/>
    <n v="65.16"/>
    <x v="1"/>
    <x v="6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x v="6"/>
    <n v="20"/>
    <n v="32.270000000000003"/>
    <x v="1"/>
    <x v="6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x v="6"/>
    <n v="1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x v="6"/>
    <n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6"/>
    <n v="40"/>
    <n v="65.87"/>
    <x v="1"/>
    <x v="6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x v="6"/>
    <n v="19"/>
    <n v="36.08"/>
    <x v="1"/>
    <x v="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6"/>
    <n v="38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x v="6"/>
    <n v="44"/>
    <n v="104.07"/>
    <x v="1"/>
    <x v="6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x v="6"/>
    <n v="19"/>
    <n v="35.96"/>
    <x v="1"/>
    <x v="6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x v="6"/>
    <n v="153"/>
    <n v="127.79"/>
    <x v="1"/>
    <x v="6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x v="6"/>
    <n v="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x v="6"/>
    <n v="25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x v="6"/>
    <n v="1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x v="6"/>
    <n v="219"/>
    <n v="92.04"/>
    <x v="1"/>
    <x v="6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x v="6"/>
    <n v="21"/>
    <n v="63.42"/>
    <x v="1"/>
    <x v="6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x v="6"/>
    <n v="4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6"/>
    <n v="4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x v="6"/>
    <n v="21"/>
    <n v="70.86"/>
    <x v="1"/>
    <x v="6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x v="6"/>
    <n v="25"/>
    <n v="50"/>
    <x v="1"/>
    <x v="6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x v="6"/>
    <n v="4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x v="8"/>
    <n v="15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x v="8"/>
    <n v="7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x v="8"/>
    <n v="718"/>
    <n v="201.6"/>
    <x v="2"/>
    <x v="8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x v="8"/>
    <n v="58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x v="8"/>
    <n v="129"/>
    <n v="367.97"/>
    <x v="2"/>
    <x v="8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x v="8"/>
    <n v="31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x v="8"/>
    <n v="801"/>
    <n v="800.7"/>
    <x v="2"/>
    <x v="8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x v="8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x v="8"/>
    <n v="12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x v="8"/>
    <n v="20"/>
    <n v="184.36"/>
    <x v="2"/>
    <x v="8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x v="8"/>
    <n v="40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8"/>
    <s v="DKK"/>
    <n v="1469109600"/>
    <n v="1464586746"/>
    <b v="0"/>
    <n v="19"/>
    <b v="0"/>
    <x v="8"/>
    <n v="115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x v="8"/>
    <n v="6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x v="8"/>
    <n v="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9"/>
    <s v="EUR"/>
    <n v="1483138800"/>
    <n v="1480610046"/>
    <b v="0"/>
    <n v="3"/>
    <b v="0"/>
    <x v="8"/>
    <n v="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11"/>
    <s v="SEK"/>
    <n v="1482515937"/>
    <n v="1479923937"/>
    <b v="0"/>
    <n v="7"/>
    <b v="0"/>
    <x v="8"/>
    <n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x v="8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x v="8"/>
    <n v="13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x v="8"/>
    <n v="49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x v="8"/>
    <n v="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x v="8"/>
    <n v="1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x v="8"/>
    <n v="17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x v="8"/>
    <n v="1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x v="8"/>
    <n v="4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x v="8"/>
    <n v="7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x v="8"/>
    <n v="3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x v="8"/>
    <n v="143"/>
    <n v="51.82"/>
    <x v="2"/>
    <x v="8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x v="8"/>
    <n v="4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x v="8"/>
    <n v="84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x v="8"/>
    <n v="247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x v="8"/>
    <n v="10"/>
    <n v="66.069999999999993"/>
    <x v="2"/>
    <x v="8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x v="8"/>
    <n v="33"/>
    <n v="89.65"/>
    <x v="2"/>
    <x v="8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x v="8"/>
    <n v="17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x v="8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x v="8"/>
    <n v="51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5"/>
    <s v="CAD"/>
    <n v="1467313039"/>
    <n v="1464807439"/>
    <b v="0"/>
    <n v="139"/>
    <b v="1"/>
    <x v="9"/>
    <n v="57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x v="9"/>
    <n v="4"/>
    <n v="53.57"/>
    <x v="3"/>
    <x v="9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x v="9"/>
    <n v="7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x v="9"/>
    <n v="26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x v="9"/>
    <n v="60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5"/>
    <s v="CAD"/>
    <n v="1450249140"/>
    <n v="1447055935"/>
    <b v="0"/>
    <n v="172"/>
    <b v="1"/>
    <x v="9"/>
    <n v="10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x v="9"/>
    <n v="52"/>
    <n v="66.7"/>
    <x v="3"/>
    <x v="9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x v="9"/>
    <n v="203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x v="9"/>
    <n v="13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x v="9"/>
    <n v="16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x v="9"/>
    <n v="3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x v="9"/>
    <n v="62"/>
    <n v="71.44"/>
    <x v="3"/>
    <x v="9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x v="9"/>
    <n v="25"/>
    <n v="38.549999999999997"/>
    <x v="3"/>
    <x v="9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9"/>
    <n v="34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x v="9"/>
    <n v="8"/>
    <n v="40.21"/>
    <x v="3"/>
    <x v="9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x v="9"/>
    <n v="2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x v="9"/>
    <n v="7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x v="9"/>
    <n v="1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x v="9"/>
    <n v="2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8"/>
    <s v="DKK"/>
    <n v="1420648906"/>
    <n v="1415464906"/>
    <b v="0"/>
    <n v="144"/>
    <b v="1"/>
    <x v="11"/>
    <n v="498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x v="11"/>
    <n v="75"/>
    <n v="81.739999999999995"/>
    <x v="4"/>
    <x v="11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x v="11"/>
    <n v="95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x v="11"/>
    <n v="57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x v="11"/>
    <n v="55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x v="11"/>
    <n v="341"/>
    <n v="83.97"/>
    <x v="4"/>
    <x v="11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x v="11"/>
    <n v="1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x v="11"/>
    <n v="75"/>
    <n v="107.07"/>
    <x v="4"/>
    <x v="11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x v="11"/>
    <n v="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x v="11"/>
    <n v="28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6"/>
    <s v="EUR"/>
    <n v="1484444119"/>
    <n v="1481852119"/>
    <b v="0"/>
    <n v="109"/>
    <b v="1"/>
    <x v="11"/>
    <n v="69"/>
    <n v="62.87"/>
    <x v="4"/>
    <x v="11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x v="11"/>
    <n v="9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x v="11"/>
    <n v="15"/>
    <n v="48.71"/>
    <x v="4"/>
    <x v="11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11"/>
    <n v="4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x v="11"/>
    <n v="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x v="11"/>
    <n v="54"/>
    <n v="73.36"/>
    <x v="4"/>
    <x v="11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x v="11"/>
    <n v="8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5"/>
    <s v="CAD"/>
    <n v="1482457678"/>
    <n v="1480729678"/>
    <b v="0"/>
    <n v="93"/>
    <b v="1"/>
    <x v="11"/>
    <n v="4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x v="11"/>
    <n v="43"/>
    <n v="68.94"/>
    <x v="4"/>
    <x v="11"/>
  </r>
  <r>
    <n v="1385"/>
    <s v="Chi Might Project"/>
    <s v="Musicians, singers &amp; songwriters from all over the world collaborate via YouTube in order to create an amazing album!"/>
    <n v="10000"/>
    <n v="8832.49"/>
    <x v="0"/>
    <x v="12"/>
    <s v="EUR"/>
    <n v="1461931860"/>
    <n v="1457109121"/>
    <b v="0"/>
    <n v="134"/>
    <b v="1"/>
    <x v="11"/>
    <n v="88"/>
    <n v="65.91"/>
    <x v="4"/>
    <x v="11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x v="11"/>
    <n v="9"/>
    <n v="62.5"/>
    <x v="4"/>
    <x v="11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x v="11"/>
    <n v="5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x v="11"/>
    <n v="67"/>
    <n v="60.18"/>
    <x v="4"/>
    <x v="11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x v="11"/>
    <n v="7"/>
    <n v="21.38"/>
    <x v="4"/>
    <x v="11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x v="11"/>
    <n v="31"/>
    <n v="160.79"/>
    <x v="4"/>
    <x v="11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x v="11"/>
    <n v="6"/>
    <n v="42.38"/>
    <x v="4"/>
    <x v="11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x v="11"/>
    <n v="28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x v="11"/>
    <n v="9"/>
    <n v="53.88"/>
    <x v="4"/>
    <x v="11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11"/>
    <n v="3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x v="11"/>
    <n v="64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x v="11"/>
    <n v="4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x v="11"/>
    <n v="1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x v="11"/>
    <n v="6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x v="11"/>
    <n v="12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x v="11"/>
    <n v="27"/>
    <n v="24.15"/>
    <x v="4"/>
    <x v="11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11"/>
    <n v="4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x v="22"/>
    <n v="1"/>
    <n v="6.18"/>
    <x v="3"/>
    <x v="22"/>
  </r>
  <r>
    <n v="1406"/>
    <s v="Man Down! Translation project"/>
    <s v="The White coat and the battle dress uniform"/>
    <n v="10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x v="22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x v="22"/>
    <n v="1"/>
    <n v="12"/>
    <x v="3"/>
    <x v="22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x v="22"/>
    <n v="3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13"/>
    <s v="EUR"/>
    <n v="1455964170"/>
    <n v="1450780170"/>
    <b v="0"/>
    <n v="1"/>
    <b v="0"/>
    <x v="22"/>
    <n v="1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x v="22"/>
    <n v="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10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x v="22"/>
    <n v="4"/>
    <n v="44.5"/>
    <x v="3"/>
    <x v="22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x v="22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11"/>
    <s v="SEK"/>
    <n v="1423432709"/>
    <n v="1420840709"/>
    <b v="0"/>
    <n v="2"/>
    <b v="0"/>
    <x v="22"/>
    <n v="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2"/>
    <s v="AUD"/>
    <n v="1451637531"/>
    <n v="1449045531"/>
    <b v="0"/>
    <n v="1"/>
    <b v="0"/>
    <x v="22"/>
    <n v="1"/>
    <n v="100"/>
    <x v="3"/>
    <x v="22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x v="22"/>
    <n v="15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10000"/>
    <n v="419"/>
    <x v="2"/>
    <x v="12"/>
    <s v="EUR"/>
    <n v="1474230385"/>
    <n v="1471638385"/>
    <b v="0"/>
    <n v="4"/>
    <b v="0"/>
    <x v="22"/>
    <n v="4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3"/>
    <s v="EUR"/>
    <n v="1459584417"/>
    <n v="1456996017"/>
    <b v="0"/>
    <n v="3"/>
    <b v="0"/>
    <x v="22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x v="22"/>
    <n v="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x v="22"/>
    <n v="54"/>
    <n v="115.55"/>
    <x v="3"/>
    <x v="22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13"/>
    <s v="EUR"/>
    <n v="1481367600"/>
    <n v="1477839675"/>
    <b v="0"/>
    <n v="10"/>
    <b v="0"/>
    <x v="22"/>
    <n v="8"/>
    <n v="80.5"/>
    <x v="3"/>
    <x v="22"/>
  </r>
  <r>
    <n v="1434"/>
    <s v="Translation of 'SOCIALCAPITALISM' (2014)"/>
    <s v="Interest from abroad to publish my book SOCIALCAPITALISM. Need translation to English master. Help appreciated."/>
    <n v="10000"/>
    <n v="8190"/>
    <x v="2"/>
    <x v="8"/>
    <s v="DKK"/>
    <n v="1433775600"/>
    <n v="1431973478"/>
    <b v="0"/>
    <n v="11"/>
    <b v="0"/>
    <x v="22"/>
    <n v="82"/>
    <n v="744.55"/>
    <x v="3"/>
    <x v="22"/>
  </r>
  <r>
    <n v="1435"/>
    <s v="Trilogy of Crystals, book 1, translation"/>
    <s v="English translation of the first book from a sword and sorcery Fantasy trilogy, by Paolo Parente"/>
    <n v="10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x v="22"/>
    <n v="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8"/>
    <s v="DKK"/>
    <n v="1461765300"/>
    <n v="1459198499"/>
    <b v="0"/>
    <n v="8"/>
    <b v="0"/>
    <x v="22"/>
    <n v="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5"/>
    <s v="CAD"/>
    <n v="1425758101"/>
    <n v="1423166101"/>
    <b v="0"/>
    <n v="6"/>
    <b v="0"/>
    <x v="22"/>
    <n v="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x v="22"/>
    <n v="2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1000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x v="22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3"/>
    <s v="EUR"/>
    <n v="1461535140"/>
    <n v="1459716480"/>
    <b v="0"/>
    <n v="1"/>
    <b v="0"/>
    <x v="22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x v="22"/>
    <n v="16"/>
    <n v="225"/>
    <x v="3"/>
    <x v="22"/>
  </r>
  <r>
    <n v="1456"/>
    <s v="Sometimes you don't need love (Canceled)"/>
    <s v="English Version of my auto-published novel"/>
    <n v="10000"/>
    <n v="145"/>
    <x v="1"/>
    <x v="13"/>
    <s v="EUR"/>
    <n v="1483459365"/>
    <n v="1480867365"/>
    <b v="0"/>
    <n v="3"/>
    <b v="0"/>
    <x v="22"/>
    <n v="1"/>
    <n v="48.33"/>
    <x v="3"/>
    <x v="22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10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x v="23"/>
    <n v="152"/>
    <n v="44.67"/>
    <x v="3"/>
    <x v="23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x v="23"/>
    <n v="4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x v="23"/>
    <n v="9"/>
    <n v="35.44"/>
    <x v="3"/>
    <x v="23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x v="23"/>
    <n v="8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x v="23"/>
    <n v="136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x v="23"/>
    <n v="173"/>
    <n v="69.599999999999994"/>
    <x v="3"/>
    <x v="23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x v="23"/>
    <n v="46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x v="23"/>
    <n v="97"/>
    <n v="33.19"/>
    <x v="3"/>
    <x v="23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x v="23"/>
    <n v="480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x v="23"/>
    <n v="19"/>
    <n v="23.17"/>
    <x v="3"/>
    <x v="23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x v="23"/>
    <n v="332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x v="23"/>
    <n v="347"/>
    <n v="103.2"/>
    <x v="3"/>
    <x v="23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x v="23"/>
    <n v="18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23"/>
    <n v="34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x v="23"/>
    <n v="283"/>
    <n v="64.17"/>
    <x v="3"/>
    <x v="23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x v="23"/>
    <n v="397"/>
    <n v="43.33"/>
    <x v="3"/>
    <x v="23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x v="23"/>
    <n v="334"/>
    <n v="90.5"/>
    <x v="3"/>
    <x v="23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x v="23"/>
    <n v="5908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x v="23"/>
    <n v="22"/>
    <n v="30.96"/>
    <x v="3"/>
    <x v="23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x v="23"/>
    <n v="585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5"/>
    <s v="CAD"/>
    <n v="1383430145"/>
    <n v="1380838145"/>
    <b v="0"/>
    <n v="6"/>
    <b v="0"/>
    <x v="10"/>
    <n v="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0000"/>
    <n v="360"/>
    <x v="2"/>
    <x v="2"/>
    <s v="AUD"/>
    <n v="1388928660"/>
    <n v="1386336660"/>
    <b v="0"/>
    <n v="6"/>
    <b v="0"/>
    <x v="10"/>
    <n v="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x v="10"/>
    <n v="9"/>
    <n v="47.11"/>
    <x v="3"/>
    <x v="10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x v="10"/>
    <n v="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x v="10"/>
    <n v="0"/>
    <n v="15"/>
    <x v="3"/>
    <x v="10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x v="10"/>
    <n v="4"/>
    <n v="40.450000000000003"/>
    <x v="3"/>
    <x v="10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x v="10"/>
    <n v="1"/>
    <n v="19"/>
    <x v="3"/>
    <x v="10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x v="10"/>
    <n v="7"/>
    <n v="46.73"/>
    <x v="3"/>
    <x v="10"/>
  </r>
  <r>
    <n v="1501"/>
    <s v="This is Nowhere"/>
    <s v="A hardcover book of surf, outdoor and nature photos from the British Columbia coast."/>
    <n v="10000"/>
    <n v="86492"/>
    <x v="0"/>
    <x v="5"/>
    <s v="CAD"/>
    <n v="1436364023"/>
    <n v="1433772023"/>
    <b v="1"/>
    <n v="885"/>
    <b v="1"/>
    <x v="20"/>
    <n v="865"/>
    <n v="97.73"/>
    <x v="8"/>
    <x v="20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x v="20"/>
    <n v="223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18"/>
    <s v="EUR"/>
    <n v="1477210801"/>
    <n v="1472026801"/>
    <b v="1"/>
    <n v="71"/>
    <b v="1"/>
    <x v="20"/>
    <n v="40"/>
    <n v="56.98"/>
    <x v="8"/>
    <x v="20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x v="20"/>
    <n v="181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12"/>
    <s v="EUR"/>
    <n v="1458676860"/>
    <n v="1455446303"/>
    <b v="1"/>
    <n v="345"/>
    <b v="1"/>
    <x v="20"/>
    <n v="166"/>
    <n v="48.04"/>
    <x v="8"/>
    <x v="20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x v="20"/>
    <n v="17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x v="20"/>
    <n v="26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x v="20"/>
    <n v="205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12"/>
    <s v="EUR"/>
    <n v="1487113140"/>
    <n v="1484570885"/>
    <b v="1"/>
    <n v="196"/>
    <b v="1"/>
    <x v="20"/>
    <n v="2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x v="20"/>
    <n v="165"/>
    <n v="39.92"/>
    <x v="8"/>
    <x v="20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x v="20"/>
    <n v="16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x v="20"/>
    <n v="202"/>
    <n v="58.38"/>
    <x v="8"/>
    <x v="20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x v="20"/>
    <n v="125"/>
    <n v="55.82"/>
    <x v="8"/>
    <x v="20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x v="20"/>
    <n v="27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10"/>
    <s v="NOK"/>
    <n v="1458104697"/>
    <n v="1455516297"/>
    <b v="1"/>
    <n v="555"/>
    <b v="1"/>
    <x v="20"/>
    <n v="4964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x v="20"/>
    <n v="19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x v="20"/>
    <n v="256"/>
    <n v="39.51"/>
    <x v="8"/>
    <x v="20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x v="20"/>
    <n v="324"/>
    <n v="130.53"/>
    <x v="8"/>
    <x v="20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x v="20"/>
    <n v="98"/>
    <n v="64.16"/>
    <x v="8"/>
    <x v="20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x v="20"/>
    <n v="196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x v="20"/>
    <n v="422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x v="20"/>
    <n v="63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x v="20"/>
    <n v="243"/>
    <n v="95.83"/>
    <x v="8"/>
    <x v="20"/>
  </r>
  <r>
    <n v="1524"/>
    <s v="Heath - Limited Edition Split Zine - Make 100"/>
    <s v="Limited edition split zine by photographers AdeY and Kersti K. 100 signed and hand numbered copies!"/>
    <n v="9300"/>
    <n v="6210"/>
    <x v="0"/>
    <x v="11"/>
    <s v="SEK"/>
    <n v="1487592090"/>
    <n v="1485000090"/>
    <b v="1"/>
    <n v="28"/>
    <b v="1"/>
    <x v="20"/>
    <n v="6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x v="20"/>
    <n v="5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x v="20"/>
    <n v="306"/>
    <n v="98.84"/>
    <x v="8"/>
    <x v="20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x v="20"/>
    <n v="43"/>
    <n v="55.22"/>
    <x v="8"/>
    <x v="20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x v="20"/>
    <n v="94"/>
    <n v="52.79"/>
    <x v="8"/>
    <x v="20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x v="20"/>
    <n v="213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x v="20"/>
    <n v="52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x v="20"/>
    <n v="46"/>
    <n v="56.64"/>
    <x v="8"/>
    <x v="20"/>
  </r>
  <r>
    <n v="1532"/>
    <s v="Geiko and Maiko of Kyoto"/>
    <s v="Award winning photography celebrating the artistry of geiko and maiko and the exquisite traditions of their Kyoto communities."/>
    <n v="9000"/>
    <n v="24201"/>
    <x v="0"/>
    <x v="2"/>
    <s v="AUD"/>
    <n v="1455548400"/>
    <n v="1453461865"/>
    <b v="1"/>
    <n v="294"/>
    <b v="1"/>
    <x v="20"/>
    <n v="269"/>
    <n v="82.32"/>
    <x v="8"/>
    <x v="20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x v="20"/>
    <n v="72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x v="20"/>
    <n v="34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x v="20"/>
    <n v="5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x v="20"/>
    <n v="334"/>
    <n v="66.02"/>
    <x v="8"/>
    <x v="20"/>
  </r>
  <r>
    <n v="1537"/>
    <s v="FACE TO FAITH | MOUNT KAILASH | TIBET photobook"/>
    <s v="A Photobook about one of the most fascinating places on earth -     the sacred Mount Kailash in Tibet."/>
    <n v="9000"/>
    <n v="21588"/>
    <x v="0"/>
    <x v="12"/>
    <s v="EUR"/>
    <n v="1470506400"/>
    <n v="1467358427"/>
    <b v="1"/>
    <n v="224"/>
    <b v="1"/>
    <x v="20"/>
    <n v="24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x v="20"/>
    <n v="8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x v="20"/>
    <n v="302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x v="20"/>
    <n v="196"/>
    <n v="180.41"/>
    <x v="8"/>
    <x v="20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9000"/>
    <n v="20"/>
    <x v="2"/>
    <x v="5"/>
    <s v="CAD"/>
    <n v="1435708500"/>
    <n v="1434412500"/>
    <b v="0"/>
    <n v="1"/>
    <b v="0"/>
    <x v="24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x v="24"/>
    <n v="3"/>
    <n v="26.27"/>
    <x v="8"/>
    <x v="24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x v="24"/>
    <n v="1"/>
    <n v="60"/>
    <x v="8"/>
    <x v="24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x v="24"/>
    <n v="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x v="24"/>
    <n v="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x v="24"/>
    <n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8600"/>
    <n v="677"/>
    <x v="2"/>
    <x v="5"/>
    <s v="CAD"/>
    <n v="1467603624"/>
    <n v="1465011624"/>
    <b v="0"/>
    <n v="12"/>
    <b v="0"/>
    <x v="24"/>
    <n v="8"/>
    <n v="56.42"/>
    <x v="8"/>
    <x v="24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x v="24"/>
    <n v="1"/>
    <n v="100"/>
    <x v="8"/>
    <x v="24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x v="24"/>
    <n v="0"/>
    <n v="11.67"/>
    <x v="8"/>
    <x v="24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x v="24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x v="24"/>
    <n v="1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x v="25"/>
    <n v="1"/>
    <n v="100"/>
    <x v="3"/>
    <x v="25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x v="25"/>
    <n v="7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x v="25"/>
    <n v="40"/>
    <n v="155"/>
    <x v="3"/>
    <x v="25"/>
  </r>
  <r>
    <n v="1569"/>
    <s v="to be removed (Canceled)"/>
    <s v="to be removed"/>
    <n v="85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x v="25"/>
    <n v="2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x v="25"/>
    <n v="1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5"/>
    <s v="CAD"/>
    <n v="1491019140"/>
    <n v="1487548802"/>
    <b v="0"/>
    <n v="3"/>
    <b v="0"/>
    <x v="25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x v="25"/>
    <n v="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x v="25"/>
    <n v="28"/>
    <n v="65.459999999999994"/>
    <x v="3"/>
    <x v="25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x v="25"/>
    <n v="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x v="25"/>
    <n v="3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x v="25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x v="26"/>
    <n v="0"/>
    <n v="5"/>
    <x v="8"/>
    <x v="26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x v="26"/>
    <n v="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5"/>
    <s v="CAD"/>
    <n v="1482663600"/>
    <n v="1480800568"/>
    <b v="0"/>
    <n v="12"/>
    <b v="0"/>
    <x v="26"/>
    <n v="20"/>
    <n v="131.66999999999999"/>
    <x v="8"/>
    <x v="26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8000"/>
    <n v="1020"/>
    <x v="2"/>
    <x v="13"/>
    <s v="EUR"/>
    <n v="1443040464"/>
    <n v="1440448464"/>
    <b v="0"/>
    <n v="2"/>
    <b v="0"/>
    <x v="26"/>
    <n v="1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x v="26"/>
    <n v="51"/>
    <n v="44.48"/>
    <x v="8"/>
    <x v="26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x v="26"/>
    <n v="3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x v="26"/>
    <n v="4"/>
    <n v="40"/>
    <x v="8"/>
    <x v="26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x v="26"/>
    <n v="1"/>
    <n v="25"/>
    <x v="8"/>
    <x v="26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x v="26"/>
    <n v="5"/>
    <n v="40.78"/>
    <x v="8"/>
    <x v="26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11"/>
    <n v="34"/>
    <n v="48.33"/>
    <x v="4"/>
    <x v="11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x v="11"/>
    <n v="19"/>
    <n v="46.95"/>
    <x v="4"/>
    <x v="11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x v="11"/>
    <n v="25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x v="11"/>
    <n v="4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x v="11"/>
    <n v="76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x v="11"/>
    <n v="18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x v="11"/>
    <n v="1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x v="11"/>
    <n v="22"/>
    <n v="443.75"/>
    <x v="4"/>
    <x v="11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x v="11"/>
    <n v="68"/>
    <n v="48.54"/>
    <x v="4"/>
    <x v="11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x v="11"/>
    <n v="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x v="11"/>
    <n v="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x v="11"/>
    <n v="13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x v="11"/>
    <n v="64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x v="11"/>
    <n v="130"/>
    <n v="66.37"/>
    <x v="4"/>
    <x v="11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x v="11"/>
    <n v="128"/>
    <n v="64.62"/>
    <x v="4"/>
    <x v="11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x v="11"/>
    <n v="20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x v="11"/>
    <n v="25"/>
    <n v="86.96"/>
    <x v="4"/>
    <x v="11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x v="11"/>
    <n v="14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x v="11"/>
    <n v="76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x v="11"/>
    <n v="8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x v="11"/>
    <n v="9"/>
    <n v="42.11"/>
    <x v="4"/>
    <x v="11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x v="11"/>
    <n v="15"/>
    <n v="47.2"/>
    <x v="4"/>
    <x v="11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x v="11"/>
    <n v="14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x v="11"/>
    <n v="29"/>
    <n v="61.58"/>
    <x v="4"/>
    <x v="11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x v="11"/>
    <n v="50"/>
    <n v="45.88"/>
    <x v="4"/>
    <x v="11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x v="11"/>
    <n v="78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x v="11"/>
    <n v="13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x v="11"/>
    <n v="19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x v="11"/>
    <n v="51"/>
    <n v="86.49"/>
    <x v="4"/>
    <x v="11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x v="11"/>
    <n v="125"/>
    <n v="172.41"/>
    <x v="4"/>
    <x v="11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x v="11"/>
    <n v="2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x v="11"/>
    <n v="3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x v="11"/>
    <n v="58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x v="11"/>
    <n v="6"/>
    <n v="34.6"/>
    <x v="4"/>
    <x v="11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x v="11"/>
    <n v="13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x v="11"/>
    <n v="23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x v="11"/>
    <n v="8"/>
    <n v="39.97"/>
    <x v="4"/>
    <x v="11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x v="27"/>
    <n v="32"/>
    <n v="97.5"/>
    <x v="4"/>
    <x v="27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x v="27"/>
    <n v="15"/>
    <n v="42.86"/>
    <x v="4"/>
    <x v="27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x v="27"/>
    <n v="78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x v="27"/>
    <n v="137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x v="27"/>
    <n v="69"/>
    <n v="554"/>
    <x v="4"/>
    <x v="27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x v="27"/>
    <n v="28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x v="27"/>
    <n v="6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7"/>
    <n v="3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x v="27"/>
    <n v="48"/>
    <n v="47.19"/>
    <x v="4"/>
    <x v="27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7"/>
    <n v="3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x v="27"/>
    <n v="2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x v="27"/>
    <n v="5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x v="27"/>
    <n v="109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x v="27"/>
    <n v="16"/>
    <n v="38.79"/>
    <x v="4"/>
    <x v="27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x v="27"/>
    <n v="2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x v="27"/>
    <n v="9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x v="27"/>
    <n v="328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x v="27"/>
    <n v="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x v="27"/>
    <n v="7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13"/>
    <s v="EUR"/>
    <n v="1462053540"/>
    <n v="1459355950"/>
    <b v="0"/>
    <n v="36"/>
    <b v="1"/>
    <x v="27"/>
    <n v="1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x v="27"/>
    <n v="104"/>
    <n v="132.44"/>
    <x v="4"/>
    <x v="27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x v="27"/>
    <n v="14"/>
    <n v="33.75"/>
    <x v="4"/>
    <x v="27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x v="27"/>
    <n v="3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x v="27"/>
    <n v="54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x v="27"/>
    <n v="53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x v="27"/>
    <n v="5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x v="27"/>
    <n v="109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x v="27"/>
    <n v="3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x v="27"/>
    <n v="14"/>
    <n v="44.61"/>
    <x v="4"/>
    <x v="27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x v="27"/>
    <n v="27"/>
    <n v="26.15"/>
    <x v="4"/>
    <x v="27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x v="27"/>
    <n v="26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x v="27"/>
    <n v="36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x v="27"/>
    <n v="134"/>
    <n v="89.25"/>
    <x v="4"/>
    <x v="27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x v="27"/>
    <n v="18"/>
    <n v="40.42"/>
    <x v="4"/>
    <x v="27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x v="27"/>
    <n v="46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3"/>
    <s v="EUR"/>
    <n v="1460786340"/>
    <n v="1455615976"/>
    <b v="0"/>
    <n v="42"/>
    <b v="1"/>
    <x v="27"/>
    <n v="89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x v="27"/>
    <n v="2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x v="27"/>
    <n v="47"/>
    <n v="62.5"/>
    <x v="4"/>
    <x v="27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x v="27"/>
    <n v="16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x v="28"/>
    <n v="879"/>
    <n v="74.58"/>
    <x v="4"/>
    <x v="28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7500"/>
    <n v="760"/>
    <x v="3"/>
    <x v="6"/>
    <s v="EUR"/>
    <n v="1491590738"/>
    <n v="1489517138"/>
    <b v="0"/>
    <n v="10"/>
    <b v="0"/>
    <x v="28"/>
    <n v="10"/>
    <n v="76"/>
    <x v="4"/>
    <x v="28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x v="28"/>
    <n v="116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x v="28"/>
    <n v="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x v="28"/>
    <n v="4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x v="28"/>
    <n v="24"/>
    <n v="253.14"/>
    <x v="4"/>
    <x v="28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x v="28"/>
    <n v="32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x v="28"/>
    <n v="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x v="28"/>
    <n v="134"/>
    <n v="264.26"/>
    <x v="4"/>
    <x v="28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x v="28"/>
    <n v="32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x v="28"/>
    <n v="4"/>
    <n v="35"/>
    <x v="4"/>
    <x v="28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x v="28"/>
    <n v="1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28"/>
    <n v="34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x v="28"/>
    <n v="3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x v="28"/>
    <n v="69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x v="28"/>
    <n v="17"/>
    <n v="118.36"/>
    <x v="4"/>
    <x v="28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7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x v="28"/>
    <n v="6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x v="28"/>
    <n v="1"/>
    <n v="21.25"/>
    <x v="4"/>
    <x v="28"/>
  </r>
  <r>
    <n v="1710"/>
    <s v="Producing a live album of our upcoming Europe tour"/>
    <s v="We want to create a gospel live album which has never been produced before."/>
    <n v="7500"/>
    <n v="34"/>
    <x v="2"/>
    <x v="12"/>
    <s v="EUR"/>
    <n v="1453122000"/>
    <n v="1449151888"/>
    <b v="0"/>
    <n v="1"/>
    <b v="0"/>
    <x v="28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x v="28"/>
    <n v="1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x v="28"/>
    <n v="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x v="28"/>
    <n v="26"/>
    <n v="115.71"/>
    <x v="4"/>
    <x v="28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x v="28"/>
    <n v="2"/>
    <n v="50"/>
    <x v="4"/>
    <x v="28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x v="28"/>
    <n v="19"/>
    <n v="34.020000000000003"/>
    <x v="4"/>
    <x v="28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x v="28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x v="28"/>
    <n v="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x v="28"/>
    <n v="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x v="28"/>
    <n v="8"/>
    <n v="62.22"/>
    <x v="4"/>
    <x v="28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x v="28"/>
    <n v="3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x v="28"/>
    <n v="12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x v="28"/>
    <n v="2"/>
    <n v="55"/>
    <x v="4"/>
    <x v="28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x v="28"/>
    <n v="0"/>
    <n v="22"/>
    <x v="4"/>
    <x v="28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x v="28"/>
    <n v="12"/>
    <n v="56.67"/>
    <x v="4"/>
    <x v="28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x v="20"/>
    <n v="19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x v="20"/>
    <n v="3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x v="20"/>
    <n v="86"/>
    <n v="89.93"/>
    <x v="8"/>
    <x v="20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x v="20"/>
    <n v="93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x v="20"/>
    <n v="317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x v="20"/>
    <n v="135"/>
    <n v="59.41"/>
    <x v="8"/>
    <x v="20"/>
  </r>
  <r>
    <n v="1748"/>
    <s v="So It Is: Vancouver"/>
    <s v="Telling the story of the city through remarkable people who live in Vancouver today."/>
    <n v="7000"/>
    <n v="64974"/>
    <x v="0"/>
    <x v="5"/>
    <s v="CAD"/>
    <n v="1441234143"/>
    <n v="1438642143"/>
    <b v="0"/>
    <n v="181"/>
    <b v="1"/>
    <x v="20"/>
    <n v="928"/>
    <n v="358.97"/>
    <x v="8"/>
    <x v="20"/>
  </r>
  <r>
    <n v="1749"/>
    <s v="E FOTOGRAFESCHE RECKBLECK - 367 DEEG AM AUSLAND ASAZ"/>
    <s v="Help me fund the production run of my first book by local Photographer Sandro Ortolani."/>
    <n v="7000"/>
    <n v="12410.5"/>
    <x v="0"/>
    <x v="19"/>
    <s v="EUR"/>
    <n v="1488394800"/>
    <n v="1485213921"/>
    <b v="0"/>
    <n v="131"/>
    <b v="1"/>
    <x v="20"/>
    <n v="177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x v="20"/>
    <n v="144"/>
    <n v="80.650000000000006"/>
    <x v="8"/>
    <x v="20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x v="20"/>
    <n v="147"/>
    <n v="168.69"/>
    <x v="8"/>
    <x v="20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x v="20"/>
    <n v="45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8"/>
    <s v="DKK"/>
    <n v="1458579568"/>
    <n v="1455991168"/>
    <b v="0"/>
    <n v="35"/>
    <b v="1"/>
    <x v="20"/>
    <n v="23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5"/>
    <s v="CAD"/>
    <n v="1428091353"/>
    <n v="1425502953"/>
    <b v="0"/>
    <n v="90"/>
    <b v="1"/>
    <x v="20"/>
    <n v="134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x v="20"/>
    <n v="0"/>
    <n v="7.5"/>
    <x v="8"/>
    <x v="20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x v="20"/>
    <n v="81"/>
    <n v="47.13"/>
    <x v="8"/>
    <x v="20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x v="20"/>
    <n v="83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x v="20"/>
    <n v="16"/>
    <n v="42.48"/>
    <x v="8"/>
    <x v="20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x v="20"/>
    <n v="7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x v="20"/>
    <n v="118"/>
    <n v="81.099999999999994"/>
    <x v="8"/>
    <x v="20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x v="20"/>
    <n v="2"/>
    <n v="51.67"/>
    <x v="8"/>
    <x v="20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x v="20"/>
    <n v="1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x v="20"/>
    <n v="177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x v="20"/>
    <n v="3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x v="20"/>
    <n v="111"/>
    <n v="72.17"/>
    <x v="8"/>
    <x v="20"/>
  </r>
  <r>
    <n v="1766"/>
    <s v="Photographic book on Melbourne's music scene"/>
    <s v="I want to create a beautiful book which documents the Melbourne music scene."/>
    <n v="67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x v="20"/>
    <n v="35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x v="20"/>
    <n v="3"/>
    <n v="12.47"/>
    <x v="8"/>
    <x v="20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x v="20"/>
    <n v="1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x v="20"/>
    <n v="21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x v="20"/>
    <n v="14"/>
    <n v="35.799999999999997"/>
    <x v="8"/>
    <x v="20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x v="20"/>
    <n v="1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x v="20"/>
    <n v="2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x v="20"/>
    <n v="18"/>
    <n v="88.31"/>
    <x v="8"/>
    <x v="20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x v="20"/>
    <n v="32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x v="20"/>
    <n v="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9"/>
    <s v="EUR"/>
    <n v="1424421253"/>
    <n v="1421829253"/>
    <b v="1"/>
    <n v="10"/>
    <b v="0"/>
    <x v="20"/>
    <n v="1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x v="20"/>
    <n v="15"/>
    <n v="66.33"/>
    <x v="8"/>
    <x v="20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x v="20"/>
    <n v="61"/>
    <n v="104.89"/>
    <x v="8"/>
    <x v="20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x v="20"/>
    <n v="183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x v="20"/>
    <n v="22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x v="20"/>
    <n v="83"/>
    <n v="71.34"/>
    <x v="8"/>
    <x v="20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x v="20"/>
    <n v="146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x v="20"/>
    <n v="3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x v="20"/>
    <n v="75"/>
    <n v="44.94"/>
    <x v="8"/>
    <x v="20"/>
  </r>
  <r>
    <n v="1786"/>
    <s v="Observations in 6x6"/>
    <s v="A photo book that shows a timeless trip from Portugal to Sri Lanka in a subjective point of view through an old Hasselblad objective."/>
    <n v="6500"/>
    <n v="905"/>
    <x v="2"/>
    <x v="9"/>
    <s v="EUR"/>
    <n v="1418649177"/>
    <n v="1416057177"/>
    <b v="1"/>
    <n v="29"/>
    <b v="0"/>
    <x v="20"/>
    <n v="14"/>
    <n v="31.21"/>
    <x v="8"/>
    <x v="20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x v="20"/>
    <n v="24"/>
    <n v="63.88"/>
    <x v="8"/>
    <x v="20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x v="20"/>
    <n v="26"/>
    <n v="109.07"/>
    <x v="8"/>
    <x v="20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x v="20"/>
    <n v="2"/>
    <n v="26.75"/>
    <x v="8"/>
    <x v="20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x v="20"/>
    <n v="243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x v="20"/>
    <n v="17"/>
    <n v="55.39"/>
    <x v="8"/>
    <x v="20"/>
  </r>
  <r>
    <n v="1795"/>
    <s v="THE AFGHANS - A Photo Book"/>
    <s v="A photography book documenting the impact of the ISAF mission on the Afghan people of Mazar-e Sharif."/>
    <n v="6000"/>
    <n v="10846"/>
    <x v="2"/>
    <x v="12"/>
    <s v="EUR"/>
    <n v="1476460800"/>
    <n v="1473922541"/>
    <b v="1"/>
    <n v="81"/>
    <b v="0"/>
    <x v="20"/>
    <n v="181"/>
    <n v="133.9"/>
    <x v="8"/>
    <x v="20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x v="20"/>
    <n v="7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x v="20"/>
    <n v="11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x v="20"/>
    <n v="36"/>
    <n v="58.97"/>
    <x v="8"/>
    <x v="20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x v="20"/>
    <n v="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x v="20"/>
    <n v="158"/>
    <n v="83.72"/>
    <x v="8"/>
    <x v="20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x v="20"/>
    <n v="39"/>
    <n v="63.65"/>
    <x v="8"/>
    <x v="20"/>
  </r>
  <r>
    <n v="1802"/>
    <s v="Out Of The Dark"/>
    <s v="Inner Darkness turned into a photobook. Personal work i shot during my recovery...in Berlin."/>
    <n v="6000"/>
    <n v="1697"/>
    <x v="2"/>
    <x v="12"/>
    <s v="EUR"/>
    <n v="1435442340"/>
    <n v="1433416830"/>
    <b v="1"/>
    <n v="18"/>
    <b v="0"/>
    <x v="20"/>
    <n v="28"/>
    <n v="94.28"/>
    <x v="8"/>
    <x v="20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x v="20"/>
    <n v="9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x v="20"/>
    <n v="9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12"/>
    <s v="EUR"/>
    <n v="1443808800"/>
    <n v="1441048658"/>
    <b v="1"/>
    <n v="122"/>
    <b v="0"/>
    <x v="20"/>
    <n v="137"/>
    <n v="67.14"/>
    <x v="8"/>
    <x v="20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x v="20"/>
    <n v="10"/>
    <n v="73.88"/>
    <x v="8"/>
    <x v="20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x v="20"/>
    <n v="9"/>
    <n v="69.13"/>
    <x v="8"/>
    <x v="20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x v="20"/>
    <n v="193"/>
    <n v="120.77"/>
    <x v="8"/>
    <x v="20"/>
  </r>
  <r>
    <n v="1809"/>
    <s v="Hamilton: A Different Perspective"/>
    <s v="A stunning photo book highlighting the visual diversity of the City of Hamilton and showcasing it in a new light."/>
    <n v="6000"/>
    <n v="380"/>
    <x v="2"/>
    <x v="5"/>
    <s v="CAD"/>
    <n v="1425246439"/>
    <n v="1422222439"/>
    <b v="1"/>
    <n v="9"/>
    <b v="0"/>
    <x v="20"/>
    <n v="6"/>
    <n v="42.22"/>
    <x v="8"/>
    <x v="20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x v="20"/>
    <n v="0"/>
    <n v="7.5"/>
    <x v="8"/>
    <x v="20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x v="20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x v="20"/>
    <n v="14"/>
    <n v="37.61"/>
    <x v="8"/>
    <x v="20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x v="20"/>
    <n v="98"/>
    <n v="42.16"/>
    <x v="8"/>
    <x v="20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6000"/>
    <n v="509"/>
    <x v="2"/>
    <x v="16"/>
    <s v="CHF"/>
    <n v="1469473200"/>
    <n v="1467061303"/>
    <b v="0"/>
    <n v="6"/>
    <b v="0"/>
    <x v="20"/>
    <n v="8"/>
    <n v="84.83"/>
    <x v="8"/>
    <x v="20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x v="20"/>
    <n v="157"/>
    <n v="94.19"/>
    <x v="8"/>
    <x v="20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x v="20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x v="20"/>
    <n v="28"/>
    <n v="213.38"/>
    <x v="8"/>
    <x v="20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x v="11"/>
    <n v="56"/>
    <n v="59.16"/>
    <x v="4"/>
    <x v="11"/>
  </r>
  <r>
    <n v="1822"/>
    <s v="Wood Butcher's new music video- I Don't Wanna Party"/>
    <s v="Wood Butcher needs your help to make this happen. Buy a CD, support local music!"/>
    <n v="6000"/>
    <n v="300"/>
    <x v="0"/>
    <x v="5"/>
    <s v="CAD"/>
    <n v="1391194860"/>
    <n v="1388084862"/>
    <b v="0"/>
    <n v="11"/>
    <b v="1"/>
    <x v="11"/>
    <n v="5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x v="11"/>
    <n v="14"/>
    <n v="24.58"/>
    <x v="4"/>
    <x v="11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x v="11"/>
    <n v="5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11"/>
    <n v="35"/>
    <n v="42.02"/>
    <x v="4"/>
    <x v="11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x v="11"/>
    <n v="34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x v="11"/>
    <n v="134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x v="11"/>
    <n v="334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x v="11"/>
    <n v="42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x v="11"/>
    <n v="254"/>
    <n v="67.39"/>
    <x v="4"/>
    <x v="11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x v="11"/>
    <n v="17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x v="11"/>
    <n v="8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x v="11"/>
    <n v="18"/>
    <n v="42"/>
    <x v="4"/>
    <x v="11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x v="11"/>
    <n v="197"/>
    <n v="131.16999999999999"/>
    <x v="4"/>
    <x v="11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x v="11"/>
    <n v="9"/>
    <n v="47.27"/>
    <x v="4"/>
    <x v="11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x v="11"/>
    <n v="16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x v="11"/>
    <n v="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x v="11"/>
    <n v="17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11"/>
    <n v="34"/>
    <n v="45.62"/>
    <x v="4"/>
    <x v="11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x v="11"/>
    <n v="16"/>
    <n v="75.38"/>
    <x v="4"/>
    <x v="11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11"/>
    <n v="34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x v="11"/>
    <n v="42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x v="11"/>
    <n v="207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x v="11"/>
    <n v="2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x v="11"/>
    <n v="17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x v="11"/>
    <n v="345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x v="11"/>
    <n v="5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x v="11"/>
    <n v="54"/>
    <n v="134.21"/>
    <x v="4"/>
    <x v="11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x v="11"/>
    <n v="5"/>
    <n v="37.630000000000003"/>
    <x v="4"/>
    <x v="11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x v="11"/>
    <n v="1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x v="11"/>
    <n v="22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x v="11"/>
    <n v="292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x v="11"/>
    <n v="14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x v="11"/>
    <n v="255"/>
    <n v="88.04"/>
    <x v="4"/>
    <x v="11"/>
  </r>
  <r>
    <n v="1855"/>
    <s v="Motion Device Debut EP"/>
    <s v="11 year old Sara &amp; Motion Device want rock &amp; metal fans all over the world to unite and join the ROCK REVOLUTION!!!"/>
    <n v="6000"/>
    <n v="13480.16"/>
    <x v="0"/>
    <x v="5"/>
    <s v="CAD"/>
    <n v="1389012940"/>
    <n v="1385124940"/>
    <b v="0"/>
    <n v="191"/>
    <b v="1"/>
    <x v="11"/>
    <n v="225"/>
    <n v="70.58"/>
    <x v="4"/>
    <x v="11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x v="11"/>
    <n v="34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x v="11"/>
    <n v="5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x v="11"/>
    <n v="101"/>
    <n v="40.549999999999997"/>
    <x v="4"/>
    <x v="11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x v="11"/>
    <n v="66"/>
    <n v="70.63"/>
    <x v="4"/>
    <x v="11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x v="11"/>
    <n v="1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x v="18"/>
    <n v="24"/>
    <n v="90.94"/>
    <x v="6"/>
    <x v="18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x v="18"/>
    <n v="46"/>
    <n v="58.08"/>
    <x v="6"/>
    <x v="18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x v="18"/>
    <n v="2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x v="18"/>
    <n v="2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x v="18"/>
    <n v="6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x v="18"/>
    <n v="78"/>
    <n v="49.12"/>
    <x v="6"/>
    <x v="18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x v="18"/>
    <n v="4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6000"/>
    <n v="36"/>
    <x v="2"/>
    <x v="5"/>
    <s v="CAD"/>
    <n v="1436373900"/>
    <n v="1433861210"/>
    <b v="0"/>
    <n v="2"/>
    <b v="0"/>
    <x v="18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600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5999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875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x v="18"/>
    <n v="17"/>
    <n v="41.83"/>
    <x v="6"/>
    <x v="18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x v="14"/>
    <n v="5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x v="14"/>
    <n v="58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x v="14"/>
    <n v="1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x v="14"/>
    <n v="23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x v="14"/>
    <n v="95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x v="14"/>
    <n v="2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3"/>
    <s v="EUR"/>
    <n v="1449178200"/>
    <n v="1447614732"/>
    <b v="0"/>
    <n v="8"/>
    <b v="1"/>
    <x v="14"/>
    <n v="6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x v="14"/>
    <n v="75"/>
    <n v="46.65"/>
    <x v="4"/>
    <x v="14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x v="14"/>
    <n v="39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x v="14"/>
    <n v="31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x v="14"/>
    <n v="192"/>
    <n v="87.96"/>
    <x v="4"/>
    <x v="14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x v="14"/>
    <n v="1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x v="14"/>
    <n v="47"/>
    <n v="57.78"/>
    <x v="4"/>
    <x v="14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x v="14"/>
    <n v="2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x v="14"/>
    <n v="168"/>
    <n v="196.34"/>
    <x v="4"/>
    <x v="14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x v="14"/>
    <n v="10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x v="14"/>
    <n v="118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x v="14"/>
    <n v="26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x v="14"/>
    <n v="22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x v="14"/>
    <n v="5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x v="29"/>
    <n v="49"/>
    <n v="106.8"/>
    <x v="2"/>
    <x v="29"/>
  </r>
  <r>
    <n v="1902"/>
    <s v="Cardboard reality"/>
    <s v="Virtual reality is expensive, here is the solution. I've created a VR device out of cardboard. I present: World's cheapest VR Device."/>
    <n v="5500"/>
    <n v="12"/>
    <x v="2"/>
    <x v="9"/>
    <s v="EUR"/>
    <n v="1425495447"/>
    <n v="1422903447"/>
    <b v="0"/>
    <n v="3"/>
    <b v="0"/>
    <x v="29"/>
    <n v="0"/>
    <n v="4"/>
    <x v="2"/>
    <x v="29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x v="29"/>
    <n v="2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x v="29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x v="29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x v="29"/>
    <n v="389"/>
    <n v="215.96"/>
    <x v="2"/>
    <x v="29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x v="29"/>
    <n v="2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x v="29"/>
    <n v="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x v="29"/>
    <n v="9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9"/>
    <s v="EUR"/>
    <n v="1446331500"/>
    <n v="1442531217"/>
    <b v="0"/>
    <n v="285"/>
    <b v="0"/>
    <x v="29"/>
    <n v="609"/>
    <n v="117.49"/>
    <x v="2"/>
    <x v="29"/>
  </r>
  <r>
    <n v="1911"/>
    <s v="Charge Furniture"/>
    <s v="Charge furniture, making it simple and comfortable to charge your USB devices without leaving the comfort of your couch or armchair"/>
    <n v="5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x v="29"/>
    <n v="54"/>
    <n v="70.599999999999994"/>
    <x v="2"/>
    <x v="29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x v="29"/>
    <n v="1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x v="29"/>
    <n v="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x v="29"/>
    <n v="0"/>
    <n v="2"/>
    <x v="2"/>
    <x v="29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x v="29"/>
    <n v="2"/>
    <n v="17"/>
    <x v="2"/>
    <x v="29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x v="29"/>
    <n v="372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x v="29"/>
    <n v="5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x v="29"/>
    <n v="4"/>
    <n v="29.63"/>
    <x v="2"/>
    <x v="29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x v="29"/>
    <n v="78"/>
    <n v="40.98"/>
    <x v="2"/>
    <x v="29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x v="14"/>
    <n v="37"/>
    <n v="54"/>
    <x v="4"/>
    <x v="14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x v="14"/>
    <n v="42"/>
    <n v="36.11"/>
    <x v="4"/>
    <x v="14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x v="14"/>
    <n v="6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x v="14"/>
    <n v="64"/>
    <n v="104"/>
    <x v="4"/>
    <x v="14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x v="14"/>
    <n v="32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x v="14"/>
    <n v="56"/>
    <n v="27.39"/>
    <x v="4"/>
    <x v="14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x v="14"/>
    <n v="12"/>
    <n v="56.36"/>
    <x v="4"/>
    <x v="14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x v="14"/>
    <n v="52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x v="14"/>
    <n v="64"/>
    <n v="42.8"/>
    <x v="4"/>
    <x v="14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14"/>
    <n v="25"/>
    <n v="48.85"/>
    <x v="4"/>
    <x v="14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x v="14"/>
    <n v="48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x v="14"/>
    <n v="112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x v="14"/>
    <n v="207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x v="14"/>
    <n v="5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x v="14"/>
    <n v="175"/>
    <n v="60.27"/>
    <x v="4"/>
    <x v="14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x v="14"/>
    <n v="2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x v="14"/>
    <n v="348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x v="14"/>
    <n v="221"/>
    <n v="115.31"/>
    <x v="4"/>
    <x v="14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x v="14"/>
    <n v="2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x v="30"/>
    <n v="630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x v="30"/>
    <n v="166"/>
    <n v="87.44"/>
    <x v="2"/>
    <x v="30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x v="30"/>
    <n v="341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x v="30"/>
    <n v="6304"/>
    <n v="176.2"/>
    <x v="2"/>
    <x v="30"/>
  </r>
  <r>
    <n v="1945"/>
    <s v="Oval - The First Digital HandPan"/>
    <s v="A new electronic musical instrument which allows you to play, learn and perform music using any sound you can imagine."/>
    <n v="5000"/>
    <n v="348018"/>
    <x v="0"/>
    <x v="3"/>
    <s v="EUR"/>
    <n v="1436680958"/>
    <n v="1433224958"/>
    <b v="1"/>
    <n v="680"/>
    <b v="1"/>
    <x v="30"/>
    <n v="696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x v="30"/>
    <n v="22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x v="30"/>
    <n v="16"/>
    <n v="35"/>
    <x v="2"/>
    <x v="30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x v="30"/>
    <n v="16004"/>
    <n v="188.51"/>
    <x v="2"/>
    <x v="30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x v="30"/>
    <n v="106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x v="30"/>
    <n v="1925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x v="30"/>
    <n v="2124"/>
    <n v="127.36"/>
    <x v="2"/>
    <x v="30"/>
  </r>
  <r>
    <n v="1952"/>
    <s v="Nix Color Sensor"/>
    <s v="Nix is a breakthrough smartphone accessory. Just scan an object and instantly view the color on your iPhone, Android, PC, or Mac."/>
    <n v="5000"/>
    <n v="69465.33"/>
    <x v="0"/>
    <x v="5"/>
    <s v="CAD"/>
    <n v="1381934015"/>
    <n v="1378737215"/>
    <b v="1"/>
    <n v="682"/>
    <b v="1"/>
    <x v="30"/>
    <n v="1389"/>
    <n v="101.86"/>
    <x v="2"/>
    <x v="30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x v="30"/>
    <n v="678"/>
    <n v="230.56"/>
    <x v="2"/>
    <x v="30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x v="30"/>
    <n v="698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x v="30"/>
    <n v="334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x v="30"/>
    <n v="3528"/>
    <n v="483.34"/>
    <x v="2"/>
    <x v="30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x v="30"/>
    <n v="100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x v="30"/>
    <n v="2010"/>
    <n v="74.11"/>
    <x v="2"/>
    <x v="30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x v="30"/>
    <n v="313"/>
    <n v="36.97"/>
    <x v="2"/>
    <x v="30"/>
  </r>
  <r>
    <n v="1960"/>
    <s v="TREKKAYAK"/>
    <s v="Trekkayak is an ultralight, durable and inflatable boat to be carried in your backpack to cross a lake or paddle down a river."/>
    <n v="5000"/>
    <n v="82532"/>
    <x v="0"/>
    <x v="11"/>
    <s v="SEK"/>
    <n v="1419151341"/>
    <n v="1416559341"/>
    <b v="1"/>
    <n v="33"/>
    <b v="1"/>
    <x v="30"/>
    <n v="165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x v="30"/>
    <n v="221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x v="30"/>
    <n v="386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x v="30"/>
    <n v="48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13"/>
    <s v="EUR"/>
    <n v="1461306772"/>
    <n v="1458714772"/>
    <b v="1"/>
    <n v="1281"/>
    <b v="1"/>
    <x v="30"/>
    <n v="4631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x v="30"/>
    <n v="4135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x v="30"/>
    <n v="1481"/>
    <n v="182.78"/>
    <x v="2"/>
    <x v="30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x v="30"/>
    <n v="285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x v="30"/>
    <n v="231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x v="30"/>
    <n v="2104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x v="30"/>
    <n v="33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x v="30"/>
    <n v="10171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x v="30"/>
    <n v="1502"/>
    <n v="186.81"/>
    <x v="2"/>
    <x v="30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x v="30"/>
    <n v="668"/>
    <n v="131.99"/>
    <x v="2"/>
    <x v="30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x v="30"/>
    <n v="277"/>
    <n v="29.31"/>
    <x v="2"/>
    <x v="30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x v="30"/>
    <n v="402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x v="30"/>
    <n v="10268"/>
    <n v="1323.25"/>
    <x v="2"/>
    <x v="30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x v="30"/>
    <n v="4596"/>
    <n v="282.66000000000003"/>
    <x v="2"/>
    <x v="30"/>
  </r>
  <r>
    <n v="1980"/>
    <s v="YOUMO - Your Smart Modular Power Strip"/>
    <s v="Multi-power charging that is smarter, stylish and designed for you."/>
    <n v="5000"/>
    <n v="177412.01"/>
    <x v="0"/>
    <x v="12"/>
    <s v="EUR"/>
    <n v="1459684862"/>
    <n v="1456232462"/>
    <b v="1"/>
    <n v="1945"/>
    <b v="1"/>
    <x v="30"/>
    <n v="354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5"/>
    <s v="CAD"/>
    <n v="1404926665"/>
    <n v="1402334665"/>
    <b v="0"/>
    <n v="12"/>
    <b v="0"/>
    <x v="31"/>
    <n v="8"/>
    <n v="31.75"/>
    <x v="8"/>
    <x v="31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31"/>
    <n v="28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x v="31"/>
    <n v="63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x v="31"/>
    <n v="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x v="31"/>
    <n v="47"/>
    <n v="83.43"/>
    <x v="8"/>
    <x v="31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x v="31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x v="31"/>
    <n v="10"/>
    <n v="101.8"/>
    <x v="8"/>
    <x v="31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x v="31"/>
    <n v="3"/>
    <n v="46.67"/>
    <x v="8"/>
    <x v="31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5000"/>
    <n v="78"/>
    <x v="2"/>
    <x v="5"/>
    <s v="CAD"/>
    <n v="1437082736"/>
    <n v="1435354736"/>
    <b v="0"/>
    <n v="3"/>
    <b v="0"/>
    <x v="31"/>
    <n v="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x v="31"/>
    <n v="13"/>
    <n v="218.33"/>
    <x v="8"/>
    <x v="31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x v="31"/>
    <n v="5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000"/>
    <n v="210171"/>
    <x v="0"/>
    <x v="12"/>
    <s v="EUR"/>
    <n v="1434139200"/>
    <n v="1431406916"/>
    <b v="1"/>
    <n v="1637"/>
    <b v="1"/>
    <x v="30"/>
    <n v="420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x v="30"/>
    <n v="216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30"/>
    <n v="31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x v="30"/>
    <n v="2344"/>
    <n v="331.1"/>
    <x v="2"/>
    <x v="30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x v="30"/>
    <n v="742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x v="30"/>
    <n v="247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x v="30"/>
    <n v="2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30"/>
    <n v="3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12"/>
    <s v="EUR"/>
    <n v="1479890743"/>
    <n v="1476776743"/>
    <b v="1"/>
    <n v="398"/>
    <b v="1"/>
    <x v="30"/>
    <n v="3052"/>
    <n v="383.36"/>
    <x v="2"/>
    <x v="30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x v="30"/>
    <n v="19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5"/>
    <s v="EUR"/>
    <n v="1452553200"/>
    <n v="1449650173"/>
    <b v="1"/>
    <n v="971"/>
    <b v="1"/>
    <x v="30"/>
    <n v="81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x v="30"/>
    <n v="15837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x v="30"/>
    <n v="46883"/>
    <n v="88.6"/>
    <x v="2"/>
    <x v="30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x v="30"/>
    <n v="163"/>
    <n v="50.22"/>
    <x v="2"/>
    <x v="30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x v="30"/>
    <n v="1843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x v="30"/>
    <n v="6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7"/>
    <s v="EUR"/>
    <n v="1439455609"/>
    <n v="1436863609"/>
    <b v="1"/>
    <n v="450"/>
    <b v="1"/>
    <x v="30"/>
    <n v="1329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x v="30"/>
    <n v="3879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x v="30"/>
    <n v="5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x v="30"/>
    <n v="2503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x v="30"/>
    <n v="322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x v="30"/>
    <n v="468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12"/>
    <s v="EUR"/>
    <n v="1433996746"/>
    <n v="1431404746"/>
    <b v="1"/>
    <n v="729"/>
    <b v="1"/>
    <x v="30"/>
    <n v="3218"/>
    <n v="220.74"/>
    <x v="2"/>
    <x v="30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x v="30"/>
    <n v="66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x v="30"/>
    <n v="2405"/>
    <n v="223.1"/>
    <x v="2"/>
    <x v="30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x v="30"/>
    <n v="76"/>
    <n v="47.91"/>
    <x v="2"/>
    <x v="30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x v="30"/>
    <n v="18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x v="30"/>
    <n v="1483"/>
    <n v="118.61"/>
    <x v="2"/>
    <x v="30"/>
  </r>
  <r>
    <n v="2031"/>
    <s v="Linkio: the $100 Smart Home Devices Solution"/>
    <s v="With Linkio you can use your smartphone to control every electronic you own- for only $100!"/>
    <n v="5000"/>
    <n v="60175"/>
    <x v="0"/>
    <x v="9"/>
    <s v="EUR"/>
    <n v="1420765200"/>
    <n v="1417506853"/>
    <b v="1"/>
    <n v="508"/>
    <b v="1"/>
    <x v="30"/>
    <n v="120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x v="30"/>
    <n v="15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x v="30"/>
    <n v="89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x v="30"/>
    <n v="603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x v="30"/>
    <n v="337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x v="30"/>
    <n v="79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x v="30"/>
    <n v="6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x v="30"/>
    <n v="673"/>
    <n v="164.91"/>
    <x v="2"/>
    <x v="30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x v="30"/>
    <n v="3405"/>
    <n v="449.26"/>
    <x v="2"/>
    <x v="30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x v="30"/>
    <n v="14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x v="30"/>
    <n v="34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x v="30"/>
    <n v="247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x v="30"/>
    <n v="140"/>
    <n v="36.33"/>
    <x v="2"/>
    <x v="30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x v="30"/>
    <n v="325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x v="30"/>
    <n v="803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x v="30"/>
    <n v="24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2"/>
    <s v="AUD"/>
    <n v="1429228800"/>
    <n v="1426714870"/>
    <b v="0"/>
    <n v="443"/>
    <b v="1"/>
    <x v="30"/>
    <n v="2019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x v="30"/>
    <n v="2522"/>
    <n v="91.83"/>
    <x v="2"/>
    <x v="30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x v="30"/>
    <n v="120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x v="30"/>
    <n v="94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x v="30"/>
    <n v="209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x v="30"/>
    <n v="35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x v="30"/>
    <n v="795"/>
    <n v="64.02"/>
    <x v="2"/>
    <x v="30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x v="30"/>
    <n v="201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x v="30"/>
    <n v="1535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x v="30"/>
    <n v="607"/>
    <n v="45.55"/>
    <x v="2"/>
    <x v="30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x v="30"/>
    <n v="86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x v="30"/>
    <n v="86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x v="30"/>
    <n v="98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5000"/>
    <n v="114977"/>
    <x v="0"/>
    <x v="8"/>
    <s v="DKK"/>
    <n v="1458807098"/>
    <n v="1456218698"/>
    <b v="0"/>
    <n v="203"/>
    <b v="1"/>
    <x v="30"/>
    <n v="2300"/>
    <n v="566.39"/>
    <x v="2"/>
    <x v="30"/>
  </r>
  <r>
    <n v="2063"/>
    <s v="Up to 4 axis Beaglebone black based CNC control"/>
    <s v="Build a professional grade Linux CNC control with Beaglebone black and our CNC cape."/>
    <n v="5000"/>
    <n v="5922"/>
    <x v="0"/>
    <x v="12"/>
    <s v="EUR"/>
    <n v="1463333701"/>
    <n v="1460482501"/>
    <b v="0"/>
    <n v="49"/>
    <b v="1"/>
    <x v="30"/>
    <n v="11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x v="30"/>
    <n v="100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x v="30"/>
    <n v="1594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x v="30"/>
    <n v="87"/>
    <n v="67.260000000000005"/>
    <x v="2"/>
    <x v="30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x v="30"/>
    <n v="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x v="30"/>
    <n v="52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x v="30"/>
    <n v="128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12"/>
    <s v="EUR"/>
    <n v="1467128723"/>
    <n v="1464536723"/>
    <b v="0"/>
    <n v="1530"/>
    <b v="1"/>
    <x v="30"/>
    <n v="79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x v="30"/>
    <n v="112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x v="30"/>
    <n v="158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x v="30"/>
    <n v="3052"/>
    <n v="324.69"/>
    <x v="2"/>
    <x v="30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x v="30"/>
    <n v="12"/>
    <n v="205"/>
    <x v="2"/>
    <x v="30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x v="30"/>
    <n v="3356"/>
    <n v="20.47"/>
    <x v="2"/>
    <x v="30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x v="30"/>
    <n v="1945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x v="30"/>
    <n v="115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3"/>
    <s v="EUR"/>
    <n v="1482085857"/>
    <n v="1479493857"/>
    <b v="0"/>
    <n v="48"/>
    <b v="1"/>
    <x v="30"/>
    <n v="52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x v="30"/>
    <n v="576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x v="30"/>
    <n v="102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x v="14"/>
    <n v="80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14"/>
    <n v="33"/>
    <n v="43.71"/>
    <x v="4"/>
    <x v="14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x v="14"/>
    <n v="17"/>
    <n v="34"/>
    <x v="4"/>
    <x v="14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x v="14"/>
    <n v="65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x v="14"/>
    <n v="148"/>
    <n v="89.3"/>
    <x v="4"/>
    <x v="14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x v="14"/>
    <n v="8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14"/>
    <n v="3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x v="14"/>
    <n v="69"/>
    <n v="46.2"/>
    <x v="4"/>
    <x v="14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x v="14"/>
    <n v="6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x v="14"/>
    <n v="18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x v="14"/>
    <n v="43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x v="14"/>
    <n v="12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14"/>
    <n v="3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x v="14"/>
    <n v="8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x v="14"/>
    <n v="50"/>
    <n v="113.64"/>
    <x v="4"/>
    <x v="14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x v="14"/>
    <n v="12"/>
    <n v="43.57"/>
    <x v="4"/>
    <x v="14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x v="14"/>
    <n v="60"/>
    <n v="78.95"/>
    <x v="4"/>
    <x v="14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x v="14"/>
    <n v="120"/>
    <n v="188.13"/>
    <x v="4"/>
    <x v="14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x v="14"/>
    <n v="79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x v="14"/>
    <n v="1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x v="14"/>
    <n v="4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14"/>
    <n v="27"/>
    <n v="35.79"/>
    <x v="4"/>
    <x v="14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x v="14"/>
    <n v="22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x v="14"/>
    <n v="21"/>
    <n v="28"/>
    <x v="4"/>
    <x v="14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x v="14"/>
    <n v="10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x v="14"/>
    <n v="4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x v="14"/>
    <n v="4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x v="14"/>
    <n v="343"/>
    <n v="89.9"/>
    <x v="4"/>
    <x v="14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x v="14"/>
    <n v="85"/>
    <n v="106.53"/>
    <x v="4"/>
    <x v="14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x v="14"/>
    <n v="4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x v="14"/>
    <n v="43"/>
    <n v="54.62"/>
    <x v="4"/>
    <x v="14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x v="14"/>
    <n v="6"/>
    <n v="27.27"/>
    <x v="4"/>
    <x v="14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x v="14"/>
    <n v="147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x v="14"/>
    <n v="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x v="14"/>
    <n v="96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14"/>
    <n v="35"/>
    <n v="50.66"/>
    <x v="4"/>
    <x v="14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14"/>
    <n v="27"/>
    <n v="79.180000000000007"/>
    <x v="4"/>
    <x v="14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x v="14"/>
    <n v="40"/>
    <n v="91.59"/>
    <x v="4"/>
    <x v="14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x v="14"/>
    <n v="161"/>
    <n v="116.96"/>
    <x v="4"/>
    <x v="14"/>
  </r>
  <r>
    <n v="2121"/>
    <s v="Legend of Decay"/>
    <s v="Join us on an epic journey to discover a millennia old secret which will change the world forever."/>
    <n v="5000"/>
    <n v="284"/>
    <x v="2"/>
    <x v="16"/>
    <s v="CHF"/>
    <n v="1484156948"/>
    <n v="1481564948"/>
    <b v="0"/>
    <n v="10"/>
    <b v="0"/>
    <x v="17"/>
    <n v="6"/>
    <n v="28.4"/>
    <x v="6"/>
    <x v="17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x v="17"/>
    <n v="6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x v="17"/>
    <n v="1"/>
    <n v="10"/>
    <x v="6"/>
    <x v="17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x v="17"/>
    <n v="2"/>
    <n v="23"/>
    <x v="6"/>
    <x v="17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x v="17"/>
    <n v="17"/>
    <n v="31.56"/>
    <x v="6"/>
    <x v="17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x v="17"/>
    <n v="162"/>
    <n v="34.22"/>
    <x v="6"/>
    <x v="17"/>
  </r>
  <r>
    <n v="2128"/>
    <s v="Makayla's Quest"/>
    <s v="The Royal Snail has misdelivered all the invitations to the Royal Ball.  It's up to Makayla to set things right in the Fairy Forest"/>
    <n v="5000"/>
    <n v="25"/>
    <x v="2"/>
    <x v="5"/>
    <s v="CAD"/>
    <n v="1411324369"/>
    <n v="1406140369"/>
    <b v="0"/>
    <n v="1"/>
    <b v="0"/>
    <x v="17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x v="17"/>
    <n v="5"/>
    <n v="19.670000000000002"/>
    <x v="6"/>
    <x v="17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x v="17"/>
    <n v="2"/>
    <n v="21.25"/>
    <x v="6"/>
    <x v="17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x v="17"/>
    <n v="1"/>
    <n v="8.33"/>
    <x v="6"/>
    <x v="17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x v="17"/>
    <n v="4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x v="17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x v="17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5"/>
    <s v="CAD"/>
    <n v="1417804229"/>
    <n v="1415212229"/>
    <b v="0"/>
    <n v="534"/>
    <b v="0"/>
    <x v="17"/>
    <n v="284"/>
    <n v="26.6"/>
    <x v="6"/>
    <x v="17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x v="17"/>
    <n v="3"/>
    <n v="10.67"/>
    <x v="6"/>
    <x v="17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17"/>
    <n v="33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x v="17"/>
    <n v="11"/>
    <n v="50.91"/>
    <x v="6"/>
    <x v="17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12"/>
    <s v="EUR"/>
    <n v="1451494210"/>
    <n v="1449075010"/>
    <b v="0"/>
    <n v="12"/>
    <b v="0"/>
    <x v="17"/>
    <n v="1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x v="17"/>
    <n v="5"/>
    <n v="45"/>
    <x v="6"/>
    <x v="17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x v="17"/>
    <n v="1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x v="17"/>
    <n v="9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x v="17"/>
    <n v="54"/>
    <n v="49.38"/>
    <x v="6"/>
    <x v="17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x v="17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"/>
    <n v="405"/>
    <x v="2"/>
    <x v="10"/>
    <s v="NOK"/>
    <n v="1468392599"/>
    <n v="1465800599"/>
    <b v="0"/>
    <n v="4"/>
    <b v="0"/>
    <x v="17"/>
    <n v="8"/>
    <n v="101.25"/>
    <x v="6"/>
    <x v="17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x v="17"/>
    <n v="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x v="17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x v="17"/>
    <n v="1"/>
    <n v="8.5"/>
    <x v="6"/>
    <x v="17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x v="17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17"/>
    <n v="30"/>
    <n v="17.989999999999998"/>
    <x v="6"/>
    <x v="17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x v="17"/>
    <n v="423"/>
    <n v="370.95"/>
    <x v="6"/>
    <x v="17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x v="17"/>
    <n v="395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x v="17"/>
    <n v="2"/>
    <n v="5.31"/>
    <x v="6"/>
    <x v="17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x v="11"/>
    <n v="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x v="11"/>
    <n v="101"/>
    <n v="87.1"/>
    <x v="4"/>
    <x v="11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x v="11"/>
    <n v="66"/>
    <n v="75.11"/>
    <x v="4"/>
    <x v="11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x v="11"/>
    <n v="11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6"/>
    <s v="EUR"/>
    <n v="1460127635"/>
    <n v="1457539235"/>
    <b v="0"/>
    <n v="117"/>
    <b v="1"/>
    <x v="11"/>
    <n v="6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x v="11"/>
    <n v="59"/>
    <n v="91.63"/>
    <x v="4"/>
    <x v="11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x v="11"/>
    <n v="4"/>
    <n v="22.5"/>
    <x v="4"/>
    <x v="11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x v="11"/>
    <n v="43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x v="11"/>
    <n v="3"/>
    <n v="21.86"/>
    <x v="4"/>
    <x v="11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x v="11"/>
    <n v="13"/>
    <n v="33.32"/>
    <x v="4"/>
    <x v="11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x v="11"/>
    <n v="8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x v="11"/>
    <n v="2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x v="11"/>
    <n v="107"/>
    <n v="59.23"/>
    <x v="4"/>
    <x v="11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x v="11"/>
    <n v="82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11"/>
    <n v="3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x v="11"/>
    <n v="50"/>
    <n v="65.87"/>
    <x v="4"/>
    <x v="11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x v="11"/>
    <n v="693"/>
    <n v="40.35"/>
    <x v="4"/>
    <x v="11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11"/>
    <n v="3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x v="32"/>
    <n v="61"/>
    <n v="57.77"/>
    <x v="6"/>
    <x v="32"/>
  </r>
  <r>
    <n v="2182"/>
    <s v="Broken World - A Post-Apocalypse Tabletop RPG"/>
    <s v="An incredibly comprehensive tabletop rpg book for the post apocalypse, inspired by Dungeon World."/>
    <n v="5000"/>
    <n v="15725"/>
    <x v="0"/>
    <x v="5"/>
    <s v="CAD"/>
    <n v="1412285825"/>
    <n v="1409261825"/>
    <b v="0"/>
    <n v="356"/>
    <b v="1"/>
    <x v="32"/>
    <n v="31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x v="32"/>
    <n v="176"/>
    <n v="31.57"/>
    <x v="6"/>
    <x v="32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x v="32"/>
    <n v="56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x v="32"/>
    <n v="439"/>
    <n v="55.96"/>
    <x v="6"/>
    <x v="32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x v="32"/>
    <n v="4059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2"/>
    <s v="AUD"/>
    <n v="1477414800"/>
    <n v="1474380241"/>
    <b v="0"/>
    <n v="514"/>
    <b v="1"/>
    <x v="32"/>
    <n v="453"/>
    <n v="44.06"/>
    <x v="6"/>
    <x v="32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x v="32"/>
    <n v="121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x v="32"/>
    <n v="70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x v="32"/>
    <n v="1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x v="32"/>
    <n v="2595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x v="32"/>
    <n v="135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x v="32"/>
    <n v="1075"/>
    <n v="61.2"/>
    <x v="6"/>
    <x v="32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x v="32"/>
    <n v="111"/>
    <n v="48.13"/>
    <x v="6"/>
    <x v="32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x v="32"/>
    <n v="319"/>
    <n v="68.11"/>
    <x v="6"/>
    <x v="32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x v="32"/>
    <n v="5706"/>
    <n v="65.89"/>
    <x v="6"/>
    <x v="32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x v="32"/>
    <n v="1063"/>
    <n v="81.650000000000006"/>
    <x v="6"/>
    <x v="32"/>
  </r>
  <r>
    <n v="2199"/>
    <s v="Decadolo. Flip it!"/>
    <s v="A new strategic board game designed to flip out your opponent."/>
    <n v="5000"/>
    <n v="13228"/>
    <x v="0"/>
    <x v="17"/>
    <s v="EUR"/>
    <n v="1444903198"/>
    <n v="1442311198"/>
    <b v="1"/>
    <n v="251"/>
    <b v="1"/>
    <x v="32"/>
    <n v="265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x v="32"/>
    <n v="217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x v="15"/>
    <n v="8"/>
    <n v="15.04"/>
    <x v="4"/>
    <x v="15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x v="15"/>
    <n v="563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5"/>
    <s v="CAD"/>
    <n v="1443127082"/>
    <n v="1440535082"/>
    <b v="0"/>
    <n v="50"/>
    <b v="1"/>
    <x v="15"/>
    <n v="44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x v="15"/>
    <n v="40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x v="15"/>
    <n v="2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x v="15"/>
    <n v="23"/>
    <n v="33.24"/>
    <x v="4"/>
    <x v="15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x v="15"/>
    <n v="4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x v="15"/>
    <n v="20"/>
    <n v="42.33"/>
    <x v="4"/>
    <x v="15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x v="15"/>
    <n v="15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x v="15"/>
    <n v="8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x v="15"/>
    <n v="98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x v="15"/>
    <n v="137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x v="15"/>
    <n v="0"/>
    <n v="10"/>
    <x v="4"/>
    <x v="15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15"/>
    <n v="35"/>
    <n v="73.13"/>
    <x v="4"/>
    <x v="15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x v="15"/>
    <n v="1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x v="15"/>
    <n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x v="15"/>
    <n v="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x v="15"/>
    <n v="49"/>
    <n v="32.32"/>
    <x v="4"/>
    <x v="15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x v="15"/>
    <n v="20"/>
    <n v="53.42"/>
    <x v="4"/>
    <x v="15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x v="15"/>
    <n v="7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x v="32"/>
    <n v="16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x v="32"/>
    <n v="1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5"/>
    <s v="CAD"/>
    <n v="1435418568"/>
    <n v="1432826568"/>
    <b v="0"/>
    <n v="100"/>
    <b v="1"/>
    <x v="32"/>
    <n v="413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x v="32"/>
    <n v="486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x v="32"/>
    <n v="3968"/>
    <n v="164.8"/>
    <x v="6"/>
    <x v="32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x v="32"/>
    <n v="390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x v="32"/>
    <n v="409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12"/>
    <s v="EUR"/>
    <n v="1439707236"/>
    <n v="1437115236"/>
    <b v="0"/>
    <n v="144"/>
    <b v="1"/>
    <x v="32"/>
    <n v="23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x v="32"/>
    <n v="277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x v="32"/>
    <n v="218"/>
    <n v="21.5"/>
    <x v="6"/>
    <x v="32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x v="32"/>
    <n v="618"/>
    <n v="27.23"/>
    <x v="6"/>
    <x v="32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x v="32"/>
    <n v="50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x v="32"/>
    <n v="17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x v="32"/>
    <n v="24"/>
    <n v="41.61"/>
    <x v="6"/>
    <x v="32"/>
  </r>
  <r>
    <n v="2235"/>
    <s v="Miniature Scenery Terrain for Tabletop gaming and Wargames"/>
    <s v="An amazing set of sceneries to create unique atmospheres for your tabletop gaming."/>
    <n v="4800"/>
    <n v="19931"/>
    <x v="0"/>
    <x v="5"/>
    <s v="CAD"/>
    <n v="1427585511"/>
    <n v="1424997111"/>
    <b v="0"/>
    <n v="147"/>
    <b v="1"/>
    <x v="32"/>
    <n v="415"/>
    <n v="135.59"/>
    <x v="6"/>
    <x v="32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x v="32"/>
    <n v="320"/>
    <n v="22.12"/>
    <x v="6"/>
    <x v="32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x v="32"/>
    <n v="1381"/>
    <n v="64.63"/>
    <x v="6"/>
    <x v="32"/>
  </r>
  <r>
    <n v="2238"/>
    <s v="28mm Fantasy Miniature range Feral Orcs!"/>
    <s v="28mm Fantasy Miniature Range in leadfree white metal: Orcs, wolves and more."/>
    <n v="4600"/>
    <n v="5496"/>
    <x v="0"/>
    <x v="12"/>
    <s v="EUR"/>
    <n v="1489157716"/>
    <n v="1486565716"/>
    <b v="0"/>
    <n v="79"/>
    <b v="1"/>
    <x v="32"/>
    <n v="119"/>
    <n v="69.569999999999993"/>
    <x v="6"/>
    <x v="32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x v="32"/>
    <n v="696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x v="32"/>
    <n v="295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x v="32"/>
    <n v="176"/>
    <n v="49.47"/>
    <x v="6"/>
    <x v="32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x v="32"/>
    <n v="302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x v="32"/>
    <n v="207"/>
    <n v="4.57"/>
    <x v="6"/>
    <x v="32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x v="32"/>
    <n v="419"/>
    <n v="65"/>
    <x v="6"/>
    <x v="32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x v="32"/>
    <n v="235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x v="32"/>
    <n v="56"/>
    <n v="43.91"/>
    <x v="6"/>
    <x v="32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x v="32"/>
    <n v="429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x v="32"/>
    <n v="167"/>
    <n v="58.63"/>
    <x v="6"/>
    <x v="32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x v="32"/>
    <n v="131"/>
    <n v="32.82"/>
    <x v="6"/>
    <x v="32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x v="32"/>
    <n v="5417"/>
    <n v="426.93"/>
    <x v="6"/>
    <x v="32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x v="32"/>
    <n v="25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3"/>
    <s v="EUR"/>
    <n v="1470469938"/>
    <n v="1469173938"/>
    <b v="0"/>
    <n v="249"/>
    <b v="1"/>
    <x v="32"/>
    <n v="545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x v="32"/>
    <n v="200"/>
    <n v="107.32"/>
    <x v="6"/>
    <x v="32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x v="32"/>
    <n v="51"/>
    <n v="11.67"/>
    <x v="6"/>
    <x v="32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x v="32"/>
    <n v="252"/>
    <n v="41.78"/>
    <x v="6"/>
    <x v="32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x v="32"/>
    <n v="2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x v="32"/>
    <n v="353"/>
    <n v="94.1"/>
    <x v="6"/>
    <x v="32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x v="32"/>
    <n v="72"/>
    <n v="15.72"/>
    <x v="6"/>
    <x v="32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x v="32"/>
    <n v="415"/>
    <n v="90.64"/>
    <x v="6"/>
    <x v="32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x v="32"/>
    <n v="18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2"/>
    <s v="AUD"/>
    <n v="1487093020"/>
    <n v="1485278620"/>
    <b v="0"/>
    <n v="210"/>
    <b v="1"/>
    <x v="32"/>
    <n v="173"/>
    <n v="37.119999999999997"/>
    <x v="6"/>
    <x v="32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x v="32"/>
    <n v="113"/>
    <n v="28.1"/>
    <x v="6"/>
    <x v="32"/>
  </r>
  <r>
    <n v="2263"/>
    <s v="Corvus Corax Miniatures - Outcasts"/>
    <s v="These are degenerated men who have, since birth, suffered the effect of mutation and turned into something wicked!"/>
    <n v="4500"/>
    <n v="8666"/>
    <x v="0"/>
    <x v="11"/>
    <s v="SEK"/>
    <n v="1422734313"/>
    <n v="1420919913"/>
    <b v="0"/>
    <n v="60"/>
    <b v="1"/>
    <x v="32"/>
    <n v="19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x v="32"/>
    <n v="24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x v="32"/>
    <n v="13"/>
    <n v="35.119999999999997"/>
    <x v="6"/>
    <x v="32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x v="32"/>
    <n v="10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x v="32"/>
    <n v="1691"/>
    <n v="188.38"/>
    <x v="6"/>
    <x v="32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x v="32"/>
    <n v="638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x v="32"/>
    <n v="1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x v="32"/>
    <n v="400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x v="32"/>
    <n v="1264"/>
    <n v="42.63"/>
    <x v="6"/>
    <x v="32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x v="32"/>
    <n v="30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5"/>
    <s v="CAD"/>
    <n v="1489320642"/>
    <n v="1487164242"/>
    <b v="0"/>
    <n v="147"/>
    <b v="1"/>
    <x v="32"/>
    <n v="125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x v="32"/>
    <n v="68"/>
    <n v="30.2"/>
    <x v="6"/>
    <x v="32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x v="32"/>
    <n v="60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x v="32"/>
    <n v="112"/>
    <n v="64.75"/>
    <x v="6"/>
    <x v="32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x v="32"/>
    <n v="279"/>
    <n v="57.93"/>
    <x v="6"/>
    <x v="32"/>
  </r>
  <r>
    <n v="2278"/>
    <s v="Eternity Dice - Regular and D6 Charms Edition"/>
    <s v="Dice forged from stone one by one entirely by hand for demanding Gamers and Collectors."/>
    <n v="4300"/>
    <n v="5414"/>
    <x v="0"/>
    <x v="13"/>
    <s v="EUR"/>
    <n v="1451861940"/>
    <n v="1448902867"/>
    <b v="0"/>
    <n v="102"/>
    <b v="1"/>
    <x v="32"/>
    <n v="126"/>
    <n v="53.08"/>
    <x v="6"/>
    <x v="32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x v="32"/>
    <n v="3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x v="32"/>
    <n v="922"/>
    <n v="82.4"/>
    <x v="6"/>
    <x v="32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x v="11"/>
    <n v="13"/>
    <n v="50.45"/>
    <x v="4"/>
    <x v="11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x v="11"/>
    <n v="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x v="11"/>
    <n v="72"/>
    <n v="63.03"/>
    <x v="4"/>
    <x v="11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x v="11"/>
    <n v="15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x v="11"/>
    <n v="87"/>
    <n v="46.09"/>
    <x v="4"/>
    <x v="11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x v="11"/>
    <n v="3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x v="11"/>
    <n v="13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x v="11"/>
    <n v="24"/>
    <n v="40.04"/>
    <x v="4"/>
    <x v="11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x v="11"/>
    <n v="4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x v="11"/>
    <n v="39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x v="11"/>
    <n v="10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x v="11"/>
    <n v="54"/>
    <n v="46.63"/>
    <x v="4"/>
    <x v="11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11"/>
    <n v="23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x v="11"/>
    <n v="183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x v="11"/>
    <n v="38"/>
    <n v="44.21"/>
    <x v="4"/>
    <x v="11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x v="11"/>
    <n v="261"/>
    <n v="71.97"/>
    <x v="4"/>
    <x v="11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11"/>
    <n v="25"/>
    <n v="52.95"/>
    <x v="4"/>
    <x v="11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x v="11"/>
    <n v="788"/>
    <n v="109.45"/>
    <x v="4"/>
    <x v="1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11"/>
    <n v="2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x v="11"/>
    <n v="20"/>
    <n v="115.71"/>
    <x v="4"/>
    <x v="11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x v="14"/>
    <n v="167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x v="14"/>
    <n v="9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x v="14"/>
    <n v="17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x v="14"/>
    <n v="15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x v="14"/>
    <n v="456"/>
    <n v="109.11"/>
    <x v="4"/>
    <x v="14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x v="14"/>
    <n v="9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x v="14"/>
    <n v="52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x v="14"/>
    <n v="1266"/>
    <n v="82.5"/>
    <x v="4"/>
    <x v="14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x v="14"/>
    <n v="160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x v="14"/>
    <n v="1983"/>
    <n v="64.819999999999993"/>
    <x v="4"/>
    <x v="14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x v="14"/>
    <n v="234"/>
    <n v="90.1"/>
    <x v="4"/>
    <x v="14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x v="14"/>
    <n v="81"/>
    <n v="40.96"/>
    <x v="4"/>
    <x v="14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x v="14"/>
    <n v="220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x v="14"/>
    <n v="47"/>
    <n v="37.67"/>
    <x v="4"/>
    <x v="14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x v="14"/>
    <n v="6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x v="14"/>
    <n v="390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x v="14"/>
    <n v="10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x v="14"/>
    <n v="15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x v="14"/>
    <n v="8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x v="14"/>
    <n v="136"/>
    <n v="61.04"/>
    <x v="4"/>
    <x v="14"/>
  </r>
  <r>
    <n v="2321"/>
    <s v="WienerWÃ¼rze"/>
    <s v="Universal organic liquid seasoning brewed all natural from lupine, oat, salt and water for soups, salads, stews and more"/>
    <n v="4000"/>
    <n v="4130"/>
    <x v="3"/>
    <x v="15"/>
    <s v="EUR"/>
    <n v="1491282901"/>
    <n v="1488694501"/>
    <b v="0"/>
    <n v="64"/>
    <b v="0"/>
    <x v="33"/>
    <n v="10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x v="33"/>
    <n v="2"/>
    <n v="21.25"/>
    <x v="7"/>
    <x v="33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x v="33"/>
    <n v="3"/>
    <n v="30"/>
    <x v="7"/>
    <x v="33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x v="33"/>
    <n v="3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x v="33"/>
    <n v="2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x v="33"/>
    <n v="3"/>
    <n v="108"/>
    <x v="7"/>
    <x v="33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x v="33"/>
    <n v="460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x v="33"/>
    <n v="636"/>
    <n v="47.38"/>
    <x v="7"/>
    <x v="33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x v="33"/>
    <n v="66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x v="33"/>
    <n v="896"/>
    <n v="219.93"/>
    <x v="7"/>
    <x v="33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x v="33"/>
    <n v="289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x v="33"/>
    <n v="664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x v="33"/>
    <n v="3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x v="33"/>
    <n v="639"/>
    <n v="115.69"/>
    <x v="7"/>
    <x v="33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x v="33"/>
    <n v="2604"/>
    <n v="48.1"/>
    <x v="7"/>
    <x v="33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x v="33"/>
    <n v="332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x v="33"/>
    <n v="379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x v="33"/>
    <n v="183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x v="33"/>
    <n v="1058"/>
    <n v="104.99"/>
    <x v="7"/>
    <x v="33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x v="7"/>
    <n v="8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x v="7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x v="7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x v="7"/>
    <n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4000"/>
    <n v="108"/>
    <x v="1"/>
    <x v="4"/>
    <s v="NZD"/>
    <n v="1430360739"/>
    <n v="1427768739"/>
    <b v="0"/>
    <n v="7"/>
    <b v="0"/>
    <x v="7"/>
    <n v="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x v="7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4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4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x v="7"/>
    <n v="28"/>
    <n v="367"/>
    <x v="2"/>
    <x v="7"/>
  </r>
  <r>
    <n v="2360"/>
    <s v="Bee Bay Microjobs (Canceled)"/>
    <s v="Welcome to Bee Bay Canada, your commission free microjobs website.  Sell at any price and keep 100% of what you earn!"/>
    <n v="4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40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x v="7"/>
    <n v="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x v="7"/>
    <n v="66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x v="7"/>
    <n v="1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x v="7"/>
    <n v="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x v="7"/>
    <n v="2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2"/>
    <s v="AUD"/>
    <n v="1429839571"/>
    <n v="1427247571"/>
    <b v="0"/>
    <n v="6"/>
    <b v="0"/>
    <x v="7"/>
    <n v="5"/>
    <n v="30"/>
    <x v="2"/>
    <x v="7"/>
  </r>
  <r>
    <n v="2373"/>
    <s v="Cykelauktion.com (Canceled)"/>
    <s v="We want to create a safe marketplace for buying and selling bicycles."/>
    <n v="4000"/>
    <n v="50"/>
    <x v="1"/>
    <x v="11"/>
    <s v="SEK"/>
    <n v="1440863624"/>
    <n v="1438271624"/>
    <b v="0"/>
    <n v="1"/>
    <b v="0"/>
    <x v="7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x v="7"/>
    <n v="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x v="7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x v="7"/>
    <n v="3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x v="7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4"/>
    <s v="NZD"/>
    <n v="1424568107"/>
    <n v="1421976107"/>
    <b v="0"/>
    <n v="3"/>
    <b v="0"/>
    <x v="7"/>
    <n v="11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x v="7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x v="7"/>
    <n v="20"/>
    <n v="112.57"/>
    <x v="2"/>
    <x v="7"/>
  </r>
  <r>
    <n v="2386"/>
    <s v="Realjobmatch.com (Canceled)"/>
    <s v="Realjobmatch is not just a job search site but a matching site , matching the right jobseekers with the best jobs."/>
    <n v="4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x v="7"/>
    <n v="26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x v="7"/>
    <n v="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6"/>
    <s v="EUR"/>
    <n v="1437861540"/>
    <n v="1435160452"/>
    <b v="0"/>
    <n v="1"/>
    <b v="0"/>
    <x v="7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x v="7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x v="7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x v="19"/>
    <n v="5"/>
    <n v="22.33"/>
    <x v="7"/>
    <x v="19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x v="19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x v="19"/>
    <n v="5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x v="19"/>
    <n v="3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x v="19"/>
    <n v="3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x v="19"/>
    <n v="148"/>
    <n v="168.39"/>
    <x v="7"/>
    <x v="19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x v="19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x v="19"/>
    <n v="1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x v="19"/>
    <n v="4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x v="19"/>
    <n v="1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x v="19"/>
    <n v="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x v="19"/>
    <n v="71"/>
    <n v="69.47"/>
    <x v="7"/>
    <x v="19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x v="19"/>
    <n v="9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10"/>
    <s v="NOK"/>
    <n v="1486313040"/>
    <n v="1483131966"/>
    <b v="0"/>
    <n v="4"/>
    <b v="0"/>
    <x v="19"/>
    <n v="57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x v="19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11"/>
    <s v="SEK"/>
    <n v="1444027186"/>
    <n v="1441435186"/>
    <b v="0"/>
    <n v="4"/>
    <b v="0"/>
    <x v="19"/>
    <n v="3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5"/>
    <s v="CAD"/>
    <n v="1454078770"/>
    <n v="1448894770"/>
    <b v="0"/>
    <n v="2"/>
    <b v="0"/>
    <x v="19"/>
    <n v="1"/>
    <n v="22.5"/>
    <x v="7"/>
    <x v="19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x v="19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35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x v="33"/>
    <n v="231"/>
    <n v="74.23"/>
    <x v="7"/>
    <x v="33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x v="33"/>
    <n v="86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x v="33"/>
    <n v="115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x v="33"/>
    <n v="9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x v="33"/>
    <n v="247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x v="33"/>
    <n v="240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x v="33"/>
    <n v="3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x v="33"/>
    <n v="12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x v="33"/>
    <n v="30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x v="33"/>
    <n v="435"/>
    <n v="149.31"/>
    <x v="7"/>
    <x v="33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x v="33"/>
    <n v="330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33"/>
    <n v="2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x v="33"/>
    <n v="13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x v="33"/>
    <n v="1008"/>
    <n v="271.51"/>
    <x v="7"/>
    <x v="33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x v="33"/>
    <n v="16"/>
    <n v="34.130000000000003"/>
    <x v="7"/>
    <x v="33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x v="33"/>
    <n v="78"/>
    <n v="40.49"/>
    <x v="7"/>
    <x v="33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x v="33"/>
    <n v="67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x v="33"/>
    <n v="157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x v="33"/>
    <n v="876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x v="33"/>
    <n v="24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x v="14"/>
    <n v="22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x v="14"/>
    <n v="95"/>
    <n v="28.88"/>
    <x v="4"/>
    <x v="14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x v="14"/>
    <n v="66"/>
    <n v="31"/>
    <x v="4"/>
    <x v="14"/>
  </r>
  <r>
    <n v="2464"/>
    <s v="The Enemy Feathers NEW EP"/>
    <s v="The Enemy Feathers are passing the proverbial hat to see if we can raise enough money to complete Our NEW EP"/>
    <n v="3500"/>
    <n v="2222"/>
    <x v="0"/>
    <x v="5"/>
    <s v="CAD"/>
    <n v="1443641340"/>
    <n v="1441143397"/>
    <b v="0"/>
    <n v="43"/>
    <b v="1"/>
    <x v="14"/>
    <n v="63"/>
    <n v="51.67"/>
    <x v="4"/>
    <x v="14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x v="14"/>
    <n v="36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x v="14"/>
    <n v="71"/>
    <n v="48.08"/>
    <x v="4"/>
    <x v="14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x v="14"/>
    <n v="34"/>
    <n v="27.56"/>
    <x v="4"/>
    <x v="14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x v="14"/>
    <n v="6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x v="14"/>
    <n v="3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x v="14"/>
    <n v="29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x v="14"/>
    <n v="1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x v="14"/>
    <n v="29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x v="14"/>
    <n v="57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x v="14"/>
    <n v="143"/>
    <n v="131.58000000000001"/>
    <x v="4"/>
    <x v="14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x v="14"/>
    <n v="75"/>
    <n v="32.32"/>
    <x v="4"/>
    <x v="14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x v="14"/>
    <n v="96"/>
    <n v="61.1"/>
    <x v="4"/>
    <x v="14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x v="14"/>
    <n v="37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x v="14"/>
    <n v="291"/>
    <n v="129.11000000000001"/>
    <x v="4"/>
    <x v="14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x v="14"/>
    <n v="11"/>
    <n v="25.02"/>
    <x v="4"/>
    <x v="14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x v="14"/>
    <n v="57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x v="14"/>
    <n v="12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x v="14"/>
    <n v="29"/>
    <n v="40.04"/>
    <x v="4"/>
    <x v="14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x v="14"/>
    <n v="36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x v="14"/>
    <n v="59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14"/>
    <n v="23"/>
    <n v="26.57"/>
    <x v="4"/>
    <x v="14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x v="14"/>
    <n v="43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x v="14"/>
    <n v="91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x v="14"/>
    <n v="17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x v="14"/>
    <n v="15"/>
    <n v="51.6"/>
    <x v="4"/>
    <x v="14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14"/>
    <n v="21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x v="14"/>
    <n v="735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x v="14"/>
    <n v="4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x v="14"/>
    <n v="55"/>
    <n v="45.55"/>
    <x v="4"/>
    <x v="14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x v="14"/>
    <n v="17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x v="14"/>
    <n v="12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x v="14"/>
    <n v="3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x v="14"/>
    <n v="23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x v="14"/>
    <n v="2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5"/>
    <s v="CAD"/>
    <n v="1443379104"/>
    <n v="1440787104"/>
    <b v="0"/>
    <n v="7"/>
    <b v="0"/>
    <x v="34"/>
    <n v="8"/>
    <n v="40.14"/>
    <x v="7"/>
    <x v="34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x v="34"/>
    <n v="3"/>
    <n v="17.2"/>
    <x v="7"/>
    <x v="34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x v="34"/>
    <n v="3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x v="34"/>
    <n v="2"/>
    <n v="37.5"/>
    <x v="7"/>
    <x v="34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33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x v="34"/>
    <n v="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x v="34"/>
    <n v="28"/>
    <n v="77.5"/>
    <x v="7"/>
    <x v="34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3300"/>
    <n v="1767"/>
    <x v="2"/>
    <x v="5"/>
    <s v="CAD"/>
    <n v="1426788930"/>
    <n v="1424200530"/>
    <b v="0"/>
    <n v="33"/>
    <b v="0"/>
    <x v="34"/>
    <n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x v="34"/>
    <n v="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x v="35"/>
    <n v="41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x v="35"/>
    <n v="153"/>
    <n v="185.19"/>
    <x v="4"/>
    <x v="35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x v="35"/>
    <n v="43"/>
    <n v="54.15"/>
    <x v="4"/>
    <x v="35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x v="35"/>
    <n v="234"/>
    <n v="177.21"/>
    <x v="4"/>
    <x v="35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x v="35"/>
    <n v="247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x v="35"/>
    <n v="139"/>
    <n v="136.91"/>
    <x v="4"/>
    <x v="35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x v="35"/>
    <n v="126"/>
    <n v="57.54"/>
    <x v="4"/>
    <x v="35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x v="35"/>
    <n v="134"/>
    <n v="52.96"/>
    <x v="4"/>
    <x v="35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x v="35"/>
    <n v="196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x v="35"/>
    <n v="203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x v="35"/>
    <n v="14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x v="35"/>
    <n v="15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x v="35"/>
    <n v="259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x v="35"/>
    <n v="66"/>
    <n v="150"/>
    <x v="4"/>
    <x v="35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x v="35"/>
    <n v="64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x v="35"/>
    <n v="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x v="35"/>
    <n v="35"/>
    <n v="100"/>
    <x v="4"/>
    <x v="35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x v="35"/>
    <n v="656"/>
    <n v="109.96"/>
    <x v="4"/>
    <x v="35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x v="35"/>
    <n v="334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x v="35"/>
    <n v="86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x v="35"/>
    <n v="125"/>
    <n v="59.46"/>
    <x v="4"/>
    <x v="35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x v="35"/>
    <n v="2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x v="35"/>
    <n v="13"/>
    <n v="30.08"/>
    <x v="4"/>
    <x v="35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x v="35"/>
    <n v="16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x v="35"/>
    <n v="130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x v="35"/>
    <n v="13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x v="35"/>
    <n v="2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6"/>
    <s v="EUR"/>
    <n v="1475209620"/>
    <n v="1473087637"/>
    <b v="0"/>
    <n v="37"/>
    <b v="1"/>
    <x v="35"/>
    <n v="204"/>
    <n v="165.16"/>
    <x v="4"/>
    <x v="35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x v="35"/>
    <n v="5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x v="35"/>
    <n v="219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x v="35"/>
    <n v="126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x v="35"/>
    <n v="78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x v="35"/>
    <n v="72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x v="35"/>
    <n v="26"/>
    <n v="23.12"/>
    <x v="4"/>
    <x v="35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x v="35"/>
    <n v="36"/>
    <n v="29.61"/>
    <x v="4"/>
    <x v="35"/>
  </r>
  <r>
    <n v="2558"/>
    <s v="Hopkins Sinfonia 2015 Season"/>
    <s v="The Hopkins Sinfonia is looking for your support to run our 2015 Season made up of five concerts."/>
    <n v="3000"/>
    <n v="1361"/>
    <x v="0"/>
    <x v="2"/>
    <s v="AUD"/>
    <n v="1430488740"/>
    <n v="1427747906"/>
    <b v="0"/>
    <n v="18"/>
    <b v="1"/>
    <x v="35"/>
    <n v="45"/>
    <n v="75.61"/>
    <x v="4"/>
    <x v="35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x v="35"/>
    <n v="3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12"/>
    <s v="EUR"/>
    <n v="1476189339"/>
    <n v="1471005339"/>
    <b v="0"/>
    <n v="3"/>
    <b v="0"/>
    <x v="19"/>
    <n v="3"/>
    <n v="25"/>
    <x v="7"/>
    <x v="19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x v="19"/>
    <n v="3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x v="19"/>
    <n v="4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x v="19"/>
    <n v="2"/>
    <n v="50"/>
    <x v="7"/>
    <x v="19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x v="19"/>
    <n v="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x v="19"/>
    <n v="2"/>
    <n v="29.5"/>
    <x v="7"/>
    <x v="19"/>
  </r>
  <r>
    <n v="2571"/>
    <s v="Coco Bowls (Canceled)"/>
    <s v="Perth locals who dream of opening a health food van, and serving treats that not only taste amazing but also benefit your body."/>
    <n v="3000"/>
    <n v="250"/>
    <x v="1"/>
    <x v="2"/>
    <s v="AUD"/>
    <n v="1463645521"/>
    <n v="1458461521"/>
    <b v="0"/>
    <n v="4"/>
    <b v="0"/>
    <x v="19"/>
    <n v="8"/>
    <n v="62.5"/>
    <x v="7"/>
    <x v="19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x v="19"/>
    <n v="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x v="19"/>
    <n v="2"/>
    <n v="25.5"/>
    <x v="7"/>
    <x v="19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x v="19"/>
    <n v="18"/>
    <n v="48.18"/>
    <x v="7"/>
    <x v="19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x v="19"/>
    <n v="0"/>
    <n v="1"/>
    <x v="7"/>
    <x v="19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x v="19"/>
    <n v="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x v="19"/>
    <n v="41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x v="19"/>
    <n v="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x v="19"/>
    <n v="1"/>
    <n v="13"/>
    <x v="7"/>
    <x v="19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x v="19"/>
    <n v="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x v="19"/>
    <n v="61"/>
    <n v="96.05"/>
    <x v="7"/>
    <x v="19"/>
  </r>
  <r>
    <n v="2596"/>
    <s v="The Chef Express Food Truck"/>
    <s v="I'm bringing passion, talent, and most importantly some amazing gourmet food to the streets of Lethbridge and southern Alberta."/>
    <n v="3000"/>
    <n v="8256"/>
    <x v="2"/>
    <x v="5"/>
    <s v="CAD"/>
    <n v="1407427009"/>
    <n v="1404835009"/>
    <b v="0"/>
    <n v="27"/>
    <b v="0"/>
    <x v="19"/>
    <n v="275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x v="19"/>
    <n v="3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x v="19"/>
    <n v="3"/>
    <n v="18"/>
    <x v="7"/>
    <x v="19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x v="19"/>
    <n v="116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x v="36"/>
    <n v="110"/>
    <n v="21.9"/>
    <x v="2"/>
    <x v="36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x v="36"/>
    <n v="1304"/>
    <n v="80.02"/>
    <x v="2"/>
    <x v="36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x v="36"/>
    <n v="59"/>
    <n v="35.520000000000003"/>
    <x v="2"/>
    <x v="36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x v="36"/>
    <n v="69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x v="36"/>
    <n v="358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x v="36"/>
    <n v="404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x v="36"/>
    <n v="1087"/>
    <n v="81.95"/>
    <x v="2"/>
    <x v="36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x v="36"/>
    <n v="59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x v="36"/>
    <n v="3544"/>
    <n v="157.29"/>
    <x v="2"/>
    <x v="36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x v="36"/>
    <n v="107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12"/>
    <s v="EUR"/>
    <n v="1483397940"/>
    <n v="1480493014"/>
    <b v="1"/>
    <n v="3663"/>
    <b v="1"/>
    <x v="36"/>
    <n v="10232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x v="36"/>
    <n v="573"/>
    <n v="58.42"/>
    <x v="2"/>
    <x v="36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x v="36"/>
    <n v="25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x v="36"/>
    <n v="35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x v="36"/>
    <n v="113"/>
    <n v="47.18"/>
    <x v="2"/>
    <x v="36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x v="36"/>
    <n v="95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x v="36"/>
    <n v="146"/>
    <n v="27.6"/>
    <x v="2"/>
    <x v="36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x v="36"/>
    <n v="52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x v="36"/>
    <n v="63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2"/>
    <s v="AUD"/>
    <n v="1444525200"/>
    <n v="1441339242"/>
    <b v="1"/>
    <n v="1251"/>
    <b v="1"/>
    <x v="36"/>
    <n v="311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x v="36"/>
    <n v="729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13"/>
    <s v="EUR"/>
    <n v="1483120216"/>
    <n v="1479232216"/>
    <b v="0"/>
    <n v="74"/>
    <b v="1"/>
    <x v="36"/>
    <n v="6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x v="36"/>
    <n v="76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x v="36"/>
    <n v="367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12"/>
    <s v="EUR"/>
    <n v="1478723208"/>
    <n v="1476559608"/>
    <b v="0"/>
    <n v="52"/>
    <b v="1"/>
    <x v="36"/>
    <n v="48"/>
    <n v="27.58"/>
    <x v="2"/>
    <x v="36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x v="36"/>
    <n v="9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x v="36"/>
    <n v="32"/>
    <n v="21.56"/>
    <x v="2"/>
    <x v="36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x v="36"/>
    <n v="31"/>
    <n v="44.1"/>
    <x v="2"/>
    <x v="36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x v="36"/>
    <n v="21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2"/>
    <s v="AUD"/>
    <n v="1467280800"/>
    <n v="1464921112"/>
    <b v="0"/>
    <n v="81"/>
    <b v="1"/>
    <x v="36"/>
    <n v="105"/>
    <n v="38.99"/>
    <x v="2"/>
    <x v="36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x v="36"/>
    <n v="764"/>
    <n v="80.19"/>
    <x v="2"/>
    <x v="36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x v="36"/>
    <n v="49"/>
    <n v="34.9"/>
    <x v="2"/>
    <x v="36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x v="36"/>
    <n v="591"/>
    <n v="89.1"/>
    <x v="2"/>
    <x v="36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x v="36"/>
    <n v="33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5"/>
    <s v="CAD"/>
    <n v="1425937761"/>
    <n v="1422917361"/>
    <b v="0"/>
    <n v="84"/>
    <b v="1"/>
    <x v="36"/>
    <n v="383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x v="36"/>
    <n v="62"/>
    <n v="37.46"/>
    <x v="2"/>
    <x v="36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x v="36"/>
    <n v="28"/>
    <n v="31.96"/>
    <x v="2"/>
    <x v="36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x v="36"/>
    <n v="12"/>
    <n v="25.21"/>
    <x v="2"/>
    <x v="36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36"/>
    <n v="1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x v="36"/>
    <n v="11187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x v="36"/>
    <n v="6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2"/>
    <s v="AUD"/>
    <n v="1415481203"/>
    <n v="1412885603"/>
    <b v="1"/>
    <n v="23"/>
    <b v="0"/>
    <x v="36"/>
    <n v="7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x v="36"/>
    <n v="1403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x v="36"/>
    <n v="4"/>
    <n v="17.670000000000002"/>
    <x v="2"/>
    <x v="36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x v="36"/>
    <n v="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x v="36"/>
    <n v="1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x v="36"/>
    <n v="174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2"/>
    <s v="AUD"/>
    <n v="1418183325"/>
    <n v="1415591325"/>
    <b v="0"/>
    <n v="11"/>
    <b v="0"/>
    <x v="36"/>
    <n v="30"/>
    <n v="80.45"/>
    <x v="2"/>
    <x v="36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x v="36"/>
    <n v="19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x v="36"/>
    <n v="2"/>
    <n v="8.5"/>
    <x v="2"/>
    <x v="36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x v="36"/>
    <n v="105"/>
    <n v="73.37"/>
    <x v="2"/>
    <x v="36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x v="36"/>
    <n v="57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x v="36"/>
    <n v="18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x v="36"/>
    <n v="3"/>
    <n v="22.75"/>
    <x v="2"/>
    <x v="36"/>
  </r>
  <r>
    <n v="2659"/>
    <s v="test (Canceled)"/>
    <s v="test"/>
    <n v="3000"/>
    <n v="1333"/>
    <x v="1"/>
    <x v="0"/>
    <s v="USD"/>
    <n v="1429321210"/>
    <n v="1426729210"/>
    <b v="0"/>
    <n v="10"/>
    <b v="0"/>
    <x v="36"/>
    <n v="44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x v="36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x v="37"/>
    <n v="17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x v="37"/>
    <n v="712"/>
    <n v="267"/>
    <x v="2"/>
    <x v="37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5"/>
    <s v="CAD"/>
    <n v="1441378800"/>
    <n v="1438873007"/>
    <b v="0"/>
    <n v="56"/>
    <b v="1"/>
    <x v="37"/>
    <n v="69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x v="37"/>
    <n v="6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x v="37"/>
    <n v="14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x v="37"/>
    <n v="53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x v="37"/>
    <n v="55"/>
    <n v="92.22"/>
    <x v="2"/>
    <x v="37"/>
  </r>
  <r>
    <n v="2668"/>
    <s v="UOttawa Makermobile"/>
    <s v="Creativity on the go! |_x000a_CrÃ©ativitÃ© en mouvement !"/>
    <n v="3000"/>
    <n v="1707"/>
    <x v="0"/>
    <x v="5"/>
    <s v="CAD"/>
    <n v="1447079520"/>
    <n v="1443449265"/>
    <b v="0"/>
    <n v="28"/>
    <b v="1"/>
    <x v="37"/>
    <n v="5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x v="37"/>
    <n v="3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2"/>
    <s v="AUD"/>
    <n v="1406593780"/>
    <n v="1404174580"/>
    <b v="1"/>
    <n v="60"/>
    <b v="0"/>
    <x v="37"/>
    <n v="83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x v="37"/>
    <n v="95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x v="37"/>
    <n v="111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x v="37"/>
    <n v="36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x v="37"/>
    <n v="73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x v="37"/>
    <n v="63"/>
    <n v="65.41"/>
    <x v="2"/>
    <x v="37"/>
  </r>
  <r>
    <n v="2676"/>
    <s v="Toronto VR Co-Op"/>
    <s v="Our aim is to provide high-end equipment and space for Toronto coders, filmmakers, and artists to develop cutting-edge VR content."/>
    <n v="3000"/>
    <n v="1058"/>
    <x v="2"/>
    <x v="5"/>
    <s v="CAD"/>
    <n v="1463929174"/>
    <n v="1461337174"/>
    <b v="0"/>
    <n v="9"/>
    <b v="0"/>
    <x v="37"/>
    <n v="3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x v="37"/>
    <n v="114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3"/>
    <s v="EUR"/>
    <n v="1443121765"/>
    <n v="1440529765"/>
    <b v="0"/>
    <n v="2"/>
    <b v="0"/>
    <x v="37"/>
    <n v="37"/>
    <n v="550"/>
    <x v="2"/>
    <x v="37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x v="37"/>
    <n v="4"/>
    <n v="44"/>
    <x v="2"/>
    <x v="37"/>
  </r>
  <r>
    <n v="2680"/>
    <s v="iHeart Pillow"/>
    <s v="iHeartPillow, Connecting loved ones"/>
    <n v="3000"/>
    <n v="276"/>
    <x v="2"/>
    <x v="3"/>
    <s v="EUR"/>
    <n v="1459915491"/>
    <n v="1457327091"/>
    <b v="0"/>
    <n v="4"/>
    <b v="0"/>
    <x v="37"/>
    <n v="9"/>
    <n v="69"/>
    <x v="2"/>
    <x v="37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x v="19"/>
    <n v="2"/>
    <n v="27.5"/>
    <x v="7"/>
    <x v="19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x v="19"/>
    <n v="5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x v="19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x v="19"/>
    <n v="27"/>
    <n v="200"/>
    <x v="7"/>
    <x v="19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x v="19"/>
    <n v="2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x v="19"/>
    <n v="286"/>
    <n v="72.760000000000005"/>
    <x v="7"/>
    <x v="19"/>
  </r>
  <r>
    <n v="2691"/>
    <s v="Cook"/>
    <s v="A Great New local Food Truck serving up ethnic fusion inspired eats in Ottawa."/>
    <n v="3000"/>
    <n v="35"/>
    <x v="2"/>
    <x v="5"/>
    <s v="CAD"/>
    <n v="1431278557"/>
    <n v="1427390557"/>
    <b v="0"/>
    <n v="2"/>
    <b v="0"/>
    <x v="19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x v="19"/>
    <n v="2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x v="19"/>
    <n v="113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x v="19"/>
    <n v="202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x v="19"/>
    <n v="1"/>
    <n v="13.01"/>
    <x v="7"/>
    <x v="19"/>
  </r>
  <r>
    <n v="2699"/>
    <s v="my bakery truck"/>
    <s v="Hi, I want make my first bakery. Food truck was great, but I not have a car licence. So, help me to be my dream!"/>
    <n v="3000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x v="19"/>
    <n v="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7"/>
    <s v="EUR"/>
    <n v="1491586534"/>
    <n v="1488911734"/>
    <b v="0"/>
    <n v="46"/>
    <b v="0"/>
    <x v="38"/>
    <n v="5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x v="38"/>
    <n v="115"/>
    <n v="132.35"/>
    <x v="1"/>
    <x v="38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x v="38"/>
    <n v="1383"/>
    <n v="922.22"/>
    <x v="1"/>
    <x v="38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x v="38"/>
    <n v="38"/>
    <n v="163.57"/>
    <x v="1"/>
    <x v="38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x v="38"/>
    <n v="5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x v="38"/>
    <n v="131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x v="38"/>
    <n v="936"/>
    <n v="71.239999999999995"/>
    <x v="1"/>
    <x v="38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x v="38"/>
    <n v="155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x v="38"/>
    <n v="1693"/>
    <n v="164.94"/>
    <x v="1"/>
    <x v="38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x v="38"/>
    <n v="3078"/>
    <n v="84.87"/>
    <x v="1"/>
    <x v="38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x v="38"/>
    <n v="13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x v="38"/>
    <n v="24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x v="38"/>
    <n v="5112"/>
    <n v="108"/>
    <x v="1"/>
    <x v="38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x v="38"/>
    <n v="970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x v="38"/>
    <n v="105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12"/>
    <s v="EUR"/>
    <n v="1444291193"/>
    <n v="1441699193"/>
    <b v="1"/>
    <n v="187"/>
    <b v="1"/>
    <x v="38"/>
    <n v="400"/>
    <n v="64.16"/>
    <x v="1"/>
    <x v="38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x v="38"/>
    <n v="1001"/>
    <n v="92.39"/>
    <x v="1"/>
    <x v="38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x v="38"/>
    <n v="622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x v="38"/>
    <n v="218"/>
    <n v="94.64"/>
    <x v="1"/>
    <x v="38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x v="38"/>
    <n v="98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x v="30"/>
    <n v="36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x v="30"/>
    <n v="421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x v="30"/>
    <n v="56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x v="30"/>
    <n v="244"/>
    <n v="7.19"/>
    <x v="2"/>
    <x v="30"/>
  </r>
  <r>
    <n v="2725"/>
    <s v="Digital MPPT and Solar BMS for a Net Zero energy House"/>
    <s v="Best Net Zero energy solution for new or existing house (no more heating or electricity bills)."/>
    <n v="3000"/>
    <n v="57817"/>
    <x v="0"/>
    <x v="5"/>
    <s v="CAD"/>
    <n v="1488390735"/>
    <n v="1484070735"/>
    <b v="0"/>
    <n v="113"/>
    <b v="1"/>
    <x v="30"/>
    <n v="1927"/>
    <n v="511.65"/>
    <x v="2"/>
    <x v="30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x v="30"/>
    <n v="352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x v="30"/>
    <n v="1644"/>
    <n v="69.760000000000005"/>
    <x v="2"/>
    <x v="30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x v="30"/>
    <n v="1009"/>
    <n v="77.23"/>
    <x v="2"/>
    <x v="30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x v="30"/>
    <n v="261"/>
    <n v="340.57"/>
    <x v="2"/>
    <x v="30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x v="30"/>
    <n v="153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x v="30"/>
    <n v="104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x v="30"/>
    <n v="473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x v="30"/>
    <n v="1792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x v="30"/>
    <n v="75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x v="30"/>
    <n v="245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5"/>
    <s v="CAD"/>
    <n v="1398268773"/>
    <n v="1395676773"/>
    <b v="0"/>
    <n v="58"/>
    <b v="1"/>
    <x v="30"/>
    <n v="328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x v="30"/>
    <n v="2465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x v="30"/>
    <n v="2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x v="30"/>
    <n v="146"/>
    <n v="22.12"/>
    <x v="2"/>
    <x v="30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x v="30"/>
    <n v="11"/>
    <n v="18.239999999999998"/>
    <x v="2"/>
    <x v="30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x v="39"/>
    <n v="1"/>
    <n v="8.75"/>
    <x v="3"/>
    <x v="39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x v="39"/>
    <n v="25"/>
    <n v="40.61"/>
    <x v="3"/>
    <x v="39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x v="39"/>
    <n v="2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x v="39"/>
    <n v="6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x v="39"/>
    <n v="2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x v="39"/>
    <n v="5"/>
    <n v="35"/>
    <x v="3"/>
    <x v="39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x v="39"/>
    <n v="2"/>
    <n v="13.25"/>
    <x v="3"/>
    <x v="39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x v="39"/>
    <n v="4"/>
    <n v="55"/>
    <x v="3"/>
    <x v="39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x v="39"/>
    <n v="2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x v="39"/>
    <n v="14"/>
    <n v="47.5"/>
    <x v="3"/>
    <x v="39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7"/>
    <s v="EUR"/>
    <n v="1428519527"/>
    <n v="1425927527"/>
    <b v="0"/>
    <n v="15"/>
    <b v="0"/>
    <x v="39"/>
    <n v="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x v="39"/>
    <n v="37"/>
    <n v="31.76"/>
    <x v="3"/>
    <x v="39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x v="39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2"/>
    <s v="AUD"/>
    <n v="1476095783"/>
    <n v="1474886183"/>
    <b v="0"/>
    <n v="6"/>
    <b v="0"/>
    <x v="39"/>
    <n v="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2"/>
    <s v="AUD"/>
    <n v="1468658866"/>
    <n v="1464943666"/>
    <b v="0"/>
    <n v="2"/>
    <b v="0"/>
    <x v="39"/>
    <n v="4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x v="39"/>
    <n v="3"/>
    <n v="30"/>
    <x v="3"/>
    <x v="39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x v="39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x v="39"/>
    <n v="4"/>
    <n v="25"/>
    <x v="3"/>
    <x v="39"/>
  </r>
  <r>
    <n v="2767"/>
    <s v="the Giant Turnip"/>
    <s v="An animated bedtime story with Dedka, Babka and the rest of the family working together on a BIG problem"/>
    <n v="27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x v="39"/>
    <n v="37"/>
    <n v="29.47"/>
    <x v="3"/>
    <x v="39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x v="39"/>
    <n v="77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260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x v="39"/>
    <n v="2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x v="39"/>
    <n v="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x v="39"/>
    <n v="65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x v="39"/>
    <n v="5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25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x v="6"/>
    <n v="53"/>
    <n v="47"/>
    <x v="1"/>
    <x v="6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x v="6"/>
    <n v="4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x v="6"/>
    <n v="4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x v="6"/>
    <n v="286"/>
    <n v="66.11"/>
    <x v="1"/>
    <x v="6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x v="6"/>
    <n v="20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x v="6"/>
    <n v="48"/>
    <n v="31.5"/>
    <x v="1"/>
    <x v="6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x v="6"/>
    <n v="82"/>
    <n v="102.5"/>
    <x v="1"/>
    <x v="6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x v="6"/>
    <n v="12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x v="6"/>
    <n v="12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x v="6"/>
    <n v="82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x v="6"/>
    <n v="8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2"/>
    <s v="AUD"/>
    <n v="1437473005"/>
    <n v="1434881005"/>
    <b v="0"/>
    <n v="73"/>
    <b v="1"/>
    <x v="6"/>
    <n v="442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x v="6"/>
    <n v="3"/>
    <n v="25"/>
    <x v="1"/>
    <x v="6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x v="6"/>
    <n v="29"/>
    <n v="36.5"/>
    <x v="1"/>
    <x v="6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x v="6"/>
    <n v="37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x v="6"/>
    <n v="328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x v="6"/>
    <n v="203"/>
    <n v="36.47"/>
    <x v="1"/>
    <x v="6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x v="6"/>
    <n v="23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x v="6"/>
    <n v="53"/>
    <n v="42.9"/>
    <x v="1"/>
    <x v="6"/>
  </r>
  <r>
    <n v="2801"/>
    <s v="A Dream Play"/>
    <s v="Arise Theatre Company's production of August Strindberg's expressionist masterpiece 'A Dream Play'."/>
    <n v="2500"/>
    <n v="666"/>
    <x v="0"/>
    <x v="2"/>
    <s v="AUD"/>
    <n v="1412938800"/>
    <n v="1411019409"/>
    <b v="0"/>
    <n v="13"/>
    <b v="1"/>
    <x v="6"/>
    <n v="27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x v="6"/>
    <n v="12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x v="6"/>
    <n v="512"/>
    <n v="90.74"/>
    <x v="1"/>
    <x v="6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x v="6"/>
    <n v="4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x v="6"/>
    <n v="18"/>
    <n v="24.44"/>
    <x v="1"/>
    <x v="6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x v="6"/>
    <n v="135"/>
    <n v="44.25"/>
    <x v="1"/>
    <x v="6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x v="6"/>
    <n v="252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x v="6"/>
    <n v="18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x v="6"/>
    <n v="4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5"/>
    <s v="CAD"/>
    <n v="1428292800"/>
    <n v="1424368298"/>
    <b v="0"/>
    <n v="83"/>
    <b v="1"/>
    <x v="6"/>
    <n v="227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x v="6"/>
    <n v="143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x v="6"/>
    <n v="65"/>
    <n v="25.25"/>
    <x v="1"/>
    <x v="6"/>
  </r>
  <r>
    <n v="2815"/>
    <s v="Widow's Wedding Dress"/>
    <s v="Set in 1950s Northern Ireland, this play tells the story of two sisters in a community of Travellers, or Irish Gypsies."/>
    <n v="2500"/>
    <n v="605"/>
    <x v="0"/>
    <x v="5"/>
    <s v="CAD"/>
    <n v="1470595109"/>
    <n v="1468003109"/>
    <b v="0"/>
    <n v="14"/>
    <b v="1"/>
    <x v="6"/>
    <n v="24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x v="6"/>
    <n v="170"/>
    <n v="25.13"/>
    <x v="1"/>
    <x v="6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x v="6"/>
    <n v="31"/>
    <n v="23.64"/>
    <x v="1"/>
    <x v="6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x v="6"/>
    <n v="424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x v="6"/>
    <n v="210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6"/>
    <n v="1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x v="6"/>
    <n v="4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x v="6"/>
    <n v="24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x v="6"/>
    <n v="5"/>
    <n v="8.86"/>
    <x v="1"/>
    <x v="6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x v="6"/>
    <n v="30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x v="6"/>
    <n v="12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x v="6"/>
    <n v="8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x v="6"/>
    <n v="96"/>
    <n v="104.57"/>
    <x v="1"/>
    <x v="6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x v="6"/>
    <n v="38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x v="6"/>
    <n v="120"/>
    <n v="272.73"/>
    <x v="1"/>
    <x v="6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x v="6"/>
    <n v="133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x v="6"/>
    <n v="117"/>
    <n v="83.51"/>
    <x v="1"/>
    <x v="6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x v="6"/>
    <n v="54"/>
    <n v="64.760000000000005"/>
    <x v="1"/>
    <x v="6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x v="6"/>
    <n v="75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x v="6"/>
    <n v="1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5"/>
    <s v="CAD"/>
    <n v="1449701284"/>
    <n v="1446241684"/>
    <b v="0"/>
    <n v="21"/>
    <b v="1"/>
    <x v="6"/>
    <n v="34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x v="6"/>
    <n v="9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x v="6"/>
    <n v="15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x v="6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15"/>
    <s v="EUR"/>
    <n v="1483535180"/>
    <n v="1480943180"/>
    <b v="0"/>
    <n v="1"/>
    <b v="0"/>
    <x v="6"/>
    <n v="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x v="6"/>
    <n v="9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x v="6"/>
    <n v="3"/>
    <n v="23.33"/>
    <x v="1"/>
    <x v="6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x v="6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x v="6"/>
    <n v="1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x v="6"/>
    <n v="4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x v="6"/>
    <n v="17"/>
    <n v="29.79"/>
    <x v="1"/>
    <x v="6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x v="6"/>
    <n v="12"/>
    <n v="60"/>
    <x v="1"/>
    <x v="6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x v="6"/>
    <n v="6"/>
    <n v="24.33"/>
    <x v="1"/>
    <x v="6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x v="6"/>
    <n v="300"/>
    <n v="500"/>
    <x v="1"/>
    <x v="6"/>
  </r>
  <r>
    <n v="2858"/>
    <s v="Gay Party Superposh 'Winter Wonderland'"/>
    <s v="Een Gay Party in het centrum van Amersfoort. _x000a_Een geweldige avond uit, met een show, optredens en DJ's."/>
    <n v="25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500"/>
    <n v="35"/>
    <x v="2"/>
    <x v="2"/>
    <s v="AUD"/>
    <n v="1444984904"/>
    <n v="1439800904"/>
    <b v="0"/>
    <n v="1"/>
    <b v="0"/>
    <x v="6"/>
    <n v="1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x v="6"/>
    <n v="11"/>
    <n v="29.56"/>
    <x v="1"/>
    <x v="6"/>
  </r>
  <r>
    <n v="2861"/>
    <s v="Julius Caesar"/>
    <s v="The University of Queensland Drama Production Course is putting on an adaptation of William Shakespeares Julius Caesar"/>
    <n v="2500"/>
    <n v="80"/>
    <x v="2"/>
    <x v="2"/>
    <s v="AUD"/>
    <n v="1443103848"/>
    <n v="1441894248"/>
    <b v="0"/>
    <n v="3"/>
    <b v="0"/>
    <x v="6"/>
    <n v="3"/>
    <n v="26.67"/>
    <x v="1"/>
    <x v="6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x v="6"/>
    <n v="2"/>
    <n v="18.329999999999998"/>
    <x v="1"/>
    <x v="6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x v="6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x v="6"/>
    <n v="2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x v="6"/>
    <n v="25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x v="6"/>
    <n v="7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x v="6"/>
    <n v="30"/>
    <n v="83.33"/>
    <x v="1"/>
    <x v="6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x v="6"/>
    <n v="19"/>
    <n v="35.92"/>
    <x v="1"/>
    <x v="6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x v="6"/>
    <n v="11"/>
    <n v="90.33"/>
    <x v="1"/>
    <x v="6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x v="6"/>
    <n v="2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x v="6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x v="6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x v="6"/>
    <n v="11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6"/>
    <n v="1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x v="6"/>
    <n v="76"/>
    <n v="381.6"/>
    <x v="1"/>
    <x v="6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x v="6"/>
    <n v="7"/>
    <n v="46.25"/>
    <x v="1"/>
    <x v="6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x v="6"/>
    <n v="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x v="6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x v="6"/>
    <n v="4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x v="6"/>
    <n v="11"/>
    <n v="27.3"/>
    <x v="1"/>
    <x v="6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x v="6"/>
    <n v="20"/>
    <n v="29.41"/>
    <x v="1"/>
    <x v="6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x v="6"/>
    <n v="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x v="6"/>
    <n v="25"/>
    <n v="52.08"/>
    <x v="1"/>
    <x v="6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x v="6"/>
    <n v="2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x v="6"/>
    <n v="1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x v="6"/>
    <n v="136"/>
    <n v="486.43"/>
    <x v="1"/>
    <x v="6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x v="6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x v="6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x v="6"/>
    <n v="2"/>
    <n v="9.75"/>
    <x v="1"/>
    <x v="6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x v="6"/>
    <n v="3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x v="6"/>
    <n v="25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x v="6"/>
    <n v="23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x v="6"/>
    <n v="11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x v="6"/>
    <n v="1"/>
    <n v="20"/>
    <x v="1"/>
    <x v="6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x v="6"/>
    <n v="26"/>
    <n v="46.93"/>
    <x v="1"/>
    <x v="6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x v="6"/>
    <n v="81"/>
    <n v="78.08"/>
    <x v="1"/>
    <x v="6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x v="6"/>
    <n v="24"/>
    <n v="203.67"/>
    <x v="1"/>
    <x v="6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x v="6"/>
    <n v="6"/>
    <n v="20.71"/>
    <x v="1"/>
    <x v="6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x v="6"/>
    <n v="17"/>
    <n v="48.56"/>
    <x v="1"/>
    <x v="6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x v="6"/>
    <n v="54"/>
    <n v="68.099999999999994"/>
    <x v="1"/>
    <x v="6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x v="6"/>
    <n v="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x v="40"/>
    <n v="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x v="40"/>
    <n v="20"/>
    <n v="83.33"/>
    <x v="1"/>
    <x v="40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40"/>
    <n v="12"/>
    <n v="30"/>
    <x v="1"/>
    <x v="40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x v="40"/>
    <n v="1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x v="40"/>
    <n v="1844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x v="40"/>
    <n v="1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x v="40"/>
    <n v="94"/>
    <n v="112.14"/>
    <x v="1"/>
    <x v="40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x v="40"/>
    <n v="4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x v="40"/>
    <n v="327"/>
    <n v="255.17"/>
    <x v="1"/>
    <x v="40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x v="40"/>
    <n v="404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5"/>
    <s v="CAD"/>
    <n v="1410761280"/>
    <n v="1408604363"/>
    <b v="0"/>
    <n v="9"/>
    <b v="1"/>
    <x v="40"/>
    <n v="32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2"/>
    <s v="AUD"/>
    <n v="1424516400"/>
    <n v="1421812637"/>
    <b v="0"/>
    <n v="38"/>
    <b v="1"/>
    <x v="40"/>
    <n v="13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x v="40"/>
    <n v="105"/>
    <n v="47.57"/>
    <x v="1"/>
    <x v="40"/>
  </r>
  <r>
    <n v="2934"/>
    <s v="Songs for a New World"/>
    <s v="Powerful community theatre production of Jason Robert Brown's &quot;Songs for a New World&quot; in London, Ontario."/>
    <n v="2413"/>
    <n v="2700"/>
    <x v="0"/>
    <x v="5"/>
    <s v="CAD"/>
    <n v="1402845364"/>
    <n v="1400253364"/>
    <b v="0"/>
    <n v="37"/>
    <b v="1"/>
    <x v="40"/>
    <n v="112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x v="40"/>
    <n v="14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x v="40"/>
    <n v="53"/>
    <n v="37.65"/>
    <x v="1"/>
    <x v="40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x v="40"/>
    <n v="83"/>
    <n v="36.36"/>
    <x v="1"/>
    <x v="40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x v="40"/>
    <n v="16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x v="40"/>
    <n v="34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x v="40"/>
    <n v="11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5"/>
    <s v="CAD"/>
    <n v="1450297080"/>
    <n v="1448565459"/>
    <b v="0"/>
    <n v="202"/>
    <b v="0"/>
    <x v="38"/>
    <n v="1776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x v="38"/>
    <n v="4"/>
    <n v="100"/>
    <x v="1"/>
    <x v="38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x v="38"/>
    <n v="48"/>
    <n v="82.46"/>
    <x v="1"/>
    <x v="38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x v="38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x v="38"/>
    <n v="1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x v="38"/>
    <n v="5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x v="38"/>
    <n v="73"/>
    <n v="200.63"/>
    <x v="1"/>
    <x v="38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x v="38"/>
    <n v="28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x v="38"/>
    <n v="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x v="38"/>
    <n v="6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x v="38"/>
    <n v="13"/>
    <n v="93.33"/>
    <x v="1"/>
    <x v="38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x v="6"/>
    <n v="26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x v="6"/>
    <n v="5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x v="6"/>
    <n v="509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x v="6"/>
    <n v="24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x v="6"/>
    <n v="78"/>
    <n v="41.92"/>
    <x v="1"/>
    <x v="6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x v="6"/>
    <n v="54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x v="6"/>
    <n v="271"/>
    <n v="80.23"/>
    <x v="1"/>
    <x v="6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x v="6"/>
    <n v="185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5"/>
    <s v="CAD"/>
    <n v="1430693460"/>
    <n v="1428087153"/>
    <b v="0"/>
    <n v="17"/>
    <b v="1"/>
    <x v="6"/>
    <n v="81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x v="6"/>
    <n v="318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x v="6"/>
    <n v="16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x v="6"/>
    <n v="437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x v="6"/>
    <n v="255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x v="6"/>
    <n v="401"/>
    <n v="70.88"/>
    <x v="1"/>
    <x v="6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6"/>
    <n v="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x v="6"/>
    <n v="170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x v="6"/>
    <n v="49"/>
    <n v="60.69"/>
    <x v="1"/>
    <x v="6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x v="6"/>
    <n v="254"/>
    <n v="110.22"/>
    <x v="1"/>
    <x v="6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x v="6"/>
    <n v="164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7"/>
    <s v="EUR"/>
    <n v="1443014756"/>
    <n v="1439126756"/>
    <b v="1"/>
    <n v="97"/>
    <b v="1"/>
    <x v="38"/>
    <n v="258"/>
    <n v="53.16"/>
    <x v="1"/>
    <x v="38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x v="38"/>
    <n v="255"/>
    <n v="86.49"/>
    <x v="1"/>
    <x v="38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x v="38"/>
    <n v="849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x v="38"/>
    <n v="1254"/>
    <n v="115.08"/>
    <x v="1"/>
    <x v="38"/>
  </r>
  <r>
    <n v="2985"/>
    <s v="React Aerial Studio"/>
    <s v="From the moment we flew in to the world of The Circus, we have dreamed of opening our own studio. Help us get our dream off the ground!"/>
    <n v="2000"/>
    <n v="12165"/>
    <x v="0"/>
    <x v="4"/>
    <s v="NZD"/>
    <n v="1477886400"/>
    <n v="1476228128"/>
    <b v="0"/>
    <n v="111"/>
    <b v="1"/>
    <x v="38"/>
    <n v="608"/>
    <n v="109.59"/>
    <x v="1"/>
    <x v="38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x v="38"/>
    <n v="127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x v="38"/>
    <n v="138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x v="38"/>
    <n v="50"/>
    <n v="35.71"/>
    <x v="1"/>
    <x v="38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x v="38"/>
    <n v="1765"/>
    <n v="97"/>
    <x v="1"/>
    <x v="38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x v="38"/>
    <n v="5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x v="38"/>
    <n v="439"/>
    <n v="94.41"/>
    <x v="1"/>
    <x v="38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x v="38"/>
    <n v="157"/>
    <n v="48.98"/>
    <x v="1"/>
    <x v="38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x v="38"/>
    <n v="5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x v="38"/>
    <n v="69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x v="38"/>
    <n v="787"/>
    <n v="63.23"/>
    <x v="1"/>
    <x v="38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x v="38"/>
    <n v="3009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x v="38"/>
    <n v="51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x v="38"/>
    <n v="2576"/>
    <n v="118.97"/>
    <x v="1"/>
    <x v="38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x v="38"/>
    <n v="80"/>
    <n v="80.25"/>
    <x v="1"/>
    <x v="38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x v="38"/>
    <n v="2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x v="38"/>
    <n v="1150"/>
    <n v="131.38"/>
    <x v="1"/>
    <x v="38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x v="38"/>
    <n v="380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x v="38"/>
    <n v="152"/>
    <n v="178.53"/>
    <x v="1"/>
    <x v="38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x v="38"/>
    <n v="2256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x v="38"/>
    <n v="639"/>
    <n v="108.24"/>
    <x v="1"/>
    <x v="38"/>
  </r>
  <r>
    <n v="3006"/>
    <s v="ONTARIO STREET THEATRE in Port Hope."/>
    <s v="We're an affordable theatre and rental space that can be molded into anything by anyone."/>
    <n v="2000"/>
    <n v="8620"/>
    <x v="0"/>
    <x v="5"/>
    <s v="CAD"/>
    <n v="1418580591"/>
    <n v="1415988591"/>
    <b v="0"/>
    <n v="97"/>
    <b v="1"/>
    <x v="38"/>
    <n v="431"/>
    <n v="88.87"/>
    <x v="1"/>
    <x v="38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x v="38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x v="38"/>
    <n v="15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x v="38"/>
    <n v="1497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x v="38"/>
    <n v="119"/>
    <n v="158"/>
    <x v="1"/>
    <x v="38"/>
  </r>
  <r>
    <n v="3011"/>
    <s v="Katharsis Teatro en Navidad"/>
    <s v="Necesitamos tu ayuda para poder llevar la magia del teatro universitario al Teatro Lagrada de Madrid el 23 de diciembre :)"/>
    <n v="2000"/>
    <n v="371"/>
    <x v="0"/>
    <x v="3"/>
    <s v="EUR"/>
    <n v="1450911540"/>
    <n v="1448536516"/>
    <b v="0"/>
    <n v="25"/>
    <b v="1"/>
    <x v="38"/>
    <n v="19"/>
    <n v="14.84"/>
    <x v="1"/>
    <x v="38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x v="38"/>
    <n v="234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x v="38"/>
    <n v="785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x v="38"/>
    <n v="1414"/>
    <n v="50.76"/>
    <x v="1"/>
    <x v="38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x v="38"/>
    <n v="17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x v="38"/>
    <n v="4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x v="38"/>
    <n v="116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2000"/>
    <n v="4230"/>
    <x v="0"/>
    <x v="6"/>
    <s v="EUR"/>
    <n v="1437429600"/>
    <n v="1433747376"/>
    <b v="0"/>
    <n v="41"/>
    <b v="1"/>
    <x v="38"/>
    <n v="212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x v="38"/>
    <n v="909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x v="38"/>
    <n v="352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x v="38"/>
    <n v="26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x v="38"/>
    <n v="504"/>
    <n v="162.71"/>
    <x v="1"/>
    <x v="38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x v="38"/>
    <n v="36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x v="38"/>
    <n v="61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x v="38"/>
    <n v="37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x v="38"/>
    <n v="6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x v="38"/>
    <n v="2629"/>
    <n v="164.3"/>
    <x v="1"/>
    <x v="38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x v="38"/>
    <n v="420"/>
    <n v="84.86"/>
    <x v="1"/>
    <x v="38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x v="38"/>
    <n v="164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x v="38"/>
    <n v="9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x v="38"/>
    <n v="75"/>
    <n v="51.72"/>
    <x v="1"/>
    <x v="38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x v="38"/>
    <n v="64"/>
    <n v="50.88"/>
    <x v="1"/>
    <x v="38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x v="38"/>
    <n v="220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x v="38"/>
    <n v="5627"/>
    <n v="89.31"/>
    <x v="1"/>
    <x v="38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x v="38"/>
    <n v="1360"/>
    <n v="88.59"/>
    <x v="1"/>
    <x v="38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x v="38"/>
    <n v="1584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x v="38"/>
    <n v="53"/>
    <n v="33.31"/>
    <x v="1"/>
    <x v="38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x v="38"/>
    <n v="50"/>
    <n v="37.22"/>
    <x v="1"/>
    <x v="38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x v="38"/>
    <n v="1087"/>
    <n v="92.13"/>
    <x v="1"/>
    <x v="38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x v="38"/>
    <n v="161"/>
    <n v="76.790000000000006"/>
    <x v="1"/>
    <x v="38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x v="38"/>
    <n v="459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x v="38"/>
    <n v="96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5"/>
    <s v="CAD"/>
    <n v="1429152600"/>
    <n v="1426815699"/>
    <b v="0"/>
    <n v="128"/>
    <b v="1"/>
    <x v="38"/>
    <n v="82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x v="38"/>
    <n v="656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x v="38"/>
    <n v="265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x v="38"/>
    <n v="754"/>
    <n v="259.95"/>
    <x v="1"/>
    <x v="38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x v="38"/>
    <n v="3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x v="38"/>
    <n v="41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x v="38"/>
    <n v="200"/>
    <n v="74.069999999999993"/>
    <x v="1"/>
    <x v="38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x v="38"/>
    <n v="32"/>
    <n v="70.67"/>
    <x v="1"/>
    <x v="38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x v="38"/>
    <n v="41"/>
    <n v="23.63"/>
    <x v="1"/>
    <x v="38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x v="38"/>
    <n v="4"/>
    <n v="37.5"/>
    <x v="1"/>
    <x v="38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x v="38"/>
    <n v="2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x v="38"/>
    <n v="23"/>
    <n v="41"/>
    <x v="1"/>
    <x v="38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x v="38"/>
    <n v="17"/>
    <n v="55.83"/>
    <x v="1"/>
    <x v="38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x v="38"/>
    <n v="334"/>
    <n v="99.76"/>
    <x v="1"/>
    <x v="38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x v="38"/>
    <n v="29"/>
    <n v="25.52"/>
    <x v="1"/>
    <x v="38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x v="38"/>
    <n v="424"/>
    <n v="117.65"/>
    <x v="1"/>
    <x v="38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x v="38"/>
    <n v="1"/>
    <n v="5"/>
    <x v="1"/>
    <x v="38"/>
  </r>
  <r>
    <n v="3066"/>
    <s v="Gold Coast Wake Park"/>
    <s v="Our mission is to offer an innovative family watersports attraction that is fun, safe, economical and a leader in its field."/>
    <n v="2000"/>
    <n v="41950"/>
    <x v="2"/>
    <x v="2"/>
    <s v="AUD"/>
    <n v="1468128537"/>
    <n v="1465536537"/>
    <b v="0"/>
    <n v="15"/>
    <b v="0"/>
    <x v="38"/>
    <n v="2098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4"/>
    <s v="NZD"/>
    <n v="1441837879"/>
    <n v="1439245879"/>
    <b v="0"/>
    <n v="1"/>
    <b v="0"/>
    <x v="38"/>
    <n v="1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x v="38"/>
    <n v="9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x v="38"/>
    <n v="7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x v="38"/>
    <n v="17"/>
    <n v="20.88"/>
    <x v="1"/>
    <x v="38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x v="38"/>
    <n v="35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x v="38"/>
    <n v="3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6"/>
    <s v="EUR"/>
    <n v="1457617359"/>
    <n v="1455025359"/>
    <b v="0"/>
    <n v="3"/>
    <b v="0"/>
    <x v="38"/>
    <n v="1"/>
    <n v="7.33"/>
    <x v="1"/>
    <x v="38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x v="38"/>
    <n v="65"/>
    <n v="64.8"/>
    <x v="1"/>
    <x v="38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x v="38"/>
    <n v="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5"/>
    <s v="CAD"/>
    <n v="1488495478"/>
    <n v="1485903478"/>
    <b v="0"/>
    <n v="2"/>
    <b v="0"/>
    <x v="38"/>
    <n v="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x v="38"/>
    <n v="4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x v="38"/>
    <n v="56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x v="38"/>
    <n v="19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x v="38"/>
    <n v="105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x v="38"/>
    <n v="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x v="38"/>
    <n v="24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x v="38"/>
    <n v="31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13"/>
    <s v="EUR"/>
    <n v="1439827559"/>
    <n v="1434643559"/>
    <b v="0"/>
    <n v="3"/>
    <b v="0"/>
    <x v="38"/>
    <n v="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x v="38"/>
    <n v="6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x v="38"/>
    <n v="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x v="38"/>
    <n v="293"/>
    <n v="130.09"/>
    <x v="1"/>
    <x v="38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x v="38"/>
    <n v="572"/>
    <n v="1270.22"/>
    <x v="1"/>
    <x v="38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x v="38"/>
    <n v="4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x v="38"/>
    <n v="59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5"/>
    <s v="CAD"/>
    <n v="1401595140"/>
    <n v="1398980941"/>
    <b v="0"/>
    <n v="17"/>
    <b v="0"/>
    <x v="38"/>
    <n v="46"/>
    <n v="53.53"/>
    <x v="1"/>
    <x v="38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x v="38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x v="38"/>
    <n v="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x v="38"/>
    <n v="4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x v="38"/>
    <n v="86"/>
    <n v="40.83"/>
    <x v="1"/>
    <x v="38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x v="38"/>
    <n v="8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x v="38"/>
    <n v="91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6"/>
    <s v="EUR"/>
    <n v="1437033360"/>
    <n v="1434445937"/>
    <b v="0"/>
    <n v="12"/>
    <b v="0"/>
    <x v="38"/>
    <n v="15"/>
    <n v="25"/>
    <x v="1"/>
    <x v="38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x v="38"/>
    <n v="313"/>
    <n v="69.53"/>
    <x v="1"/>
    <x v="38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x v="38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2"/>
    <s v="AUD"/>
    <n v="1422928800"/>
    <n v="1420235311"/>
    <b v="0"/>
    <n v="5"/>
    <b v="0"/>
    <x v="38"/>
    <n v="59"/>
    <n v="237"/>
    <x v="1"/>
    <x v="38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x v="38"/>
    <n v="124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x v="38"/>
    <n v="2"/>
    <n v="10.25"/>
    <x v="1"/>
    <x v="38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x v="38"/>
    <n v="395"/>
    <n v="272.58999999999997"/>
    <x v="1"/>
    <x v="38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x v="38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x v="38"/>
    <n v="332"/>
    <n v="58.18"/>
    <x v="1"/>
    <x v="38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x v="38"/>
    <n v="1"/>
    <n v="10"/>
    <x v="1"/>
    <x v="38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x v="38"/>
    <n v="266"/>
    <n v="70.11"/>
    <x v="1"/>
    <x v="38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x v="38"/>
    <n v="26"/>
    <n v="57.89"/>
    <x v="1"/>
    <x v="38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x v="38"/>
    <n v="23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2000"/>
    <n v="300"/>
    <x v="2"/>
    <x v="11"/>
    <s v="SEK"/>
    <n v="1465123427"/>
    <n v="1462531427"/>
    <b v="0"/>
    <n v="1"/>
    <b v="0"/>
    <x v="38"/>
    <n v="15"/>
    <n v="300"/>
    <x v="1"/>
    <x v="38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x v="38"/>
    <n v="22"/>
    <n v="43"/>
    <x v="1"/>
    <x v="38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2000"/>
    <n v="1550"/>
    <x v="2"/>
    <x v="11"/>
    <s v="SEK"/>
    <n v="1467473723"/>
    <n v="1465832123"/>
    <b v="0"/>
    <n v="2"/>
    <b v="0"/>
    <x v="38"/>
    <n v="7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2000"/>
    <n v="128"/>
    <x v="2"/>
    <x v="9"/>
    <s v="EUR"/>
    <n v="1462484196"/>
    <n v="1457303796"/>
    <b v="0"/>
    <n v="10"/>
    <b v="0"/>
    <x v="38"/>
    <n v="6"/>
    <n v="12.8"/>
    <x v="1"/>
    <x v="38"/>
  </r>
  <r>
    <n v="3121"/>
    <s v="Ant Farm Theatre Project (Canceled)"/>
    <s v="I going to build a theatre for a local ant farm so that Ants can put on their theatre productions."/>
    <n v="20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x v="38"/>
    <n v="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x v="38"/>
    <n v="4260"/>
    <n v="244.8"/>
    <x v="1"/>
    <x v="38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x v="38"/>
    <n v="1"/>
    <n v="6.5"/>
    <x v="1"/>
    <x v="38"/>
  </r>
  <r>
    <n v="3125"/>
    <s v="N/A (Canceled)"/>
    <s v="N/A"/>
    <n v="2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x v="38"/>
    <n v="5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x v="6"/>
    <n v="8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x v="6"/>
    <n v="19"/>
    <n v="93.75"/>
    <x v="1"/>
    <x v="6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x v="6"/>
    <n v="32"/>
    <n v="53.75"/>
    <x v="1"/>
    <x v="6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x v="6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x v="6"/>
    <n v="2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x v="6"/>
    <n v="1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6"/>
    <n v="8"/>
    <n v="23.14"/>
    <x v="1"/>
    <x v="6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x v="6"/>
    <n v="32"/>
    <n v="29.05"/>
    <x v="1"/>
    <x v="6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x v="6"/>
    <n v="13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6"/>
    <s v="EUR"/>
    <n v="1491581703"/>
    <n v="1488993303"/>
    <b v="0"/>
    <n v="4"/>
    <b v="0"/>
    <x v="6"/>
    <n v="5"/>
    <n v="24"/>
    <x v="1"/>
    <x v="6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9"/>
    <s v="EUR"/>
    <n v="1492372800"/>
    <n v="1488823488"/>
    <b v="0"/>
    <n v="8"/>
    <b v="0"/>
    <x v="6"/>
    <n v="1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x v="6"/>
    <n v="377"/>
    <n v="251.33"/>
    <x v="1"/>
    <x v="6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x v="6"/>
    <n v="263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x v="6"/>
    <n v="1175"/>
    <n v="110.35"/>
    <x v="1"/>
    <x v="6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x v="6"/>
    <n v="118"/>
    <n v="41.42"/>
    <x v="1"/>
    <x v="6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x v="6"/>
    <n v="65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x v="6"/>
    <n v="177"/>
    <n v="33.99"/>
    <x v="1"/>
    <x v="6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x v="6"/>
    <n v="176"/>
    <n v="103.35"/>
    <x v="1"/>
    <x v="6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x v="6"/>
    <n v="117"/>
    <n v="34.79"/>
    <x v="1"/>
    <x v="6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x v="6"/>
    <n v="50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x v="6"/>
    <n v="395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x v="6"/>
    <n v="47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x v="6"/>
    <n v="280"/>
    <n v="62.92"/>
    <x v="1"/>
    <x v="6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x v="6"/>
    <n v="202"/>
    <n v="98.54"/>
    <x v="1"/>
    <x v="6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x v="6"/>
    <n v="285"/>
    <n v="82.61"/>
    <x v="1"/>
    <x v="6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x v="6"/>
    <n v="100"/>
    <n v="38.5"/>
    <x v="1"/>
    <x v="6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x v="6"/>
    <n v="228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x v="6"/>
    <n v="254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x v="6"/>
    <n v="723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x v="6"/>
    <n v="13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x v="6"/>
    <n v="6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x v="6"/>
    <n v="2804"/>
    <n v="60.3"/>
    <x v="1"/>
    <x v="6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x v="6"/>
    <n v="174"/>
    <n v="63.36"/>
    <x v="1"/>
    <x v="6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x v="6"/>
    <n v="155"/>
    <n v="50.9"/>
    <x v="1"/>
    <x v="6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x v="6"/>
    <n v="41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x v="6"/>
    <n v="3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x v="6"/>
    <n v="515"/>
    <n v="139.19"/>
    <x v="1"/>
    <x v="6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x v="6"/>
    <n v="152"/>
    <n v="131.91"/>
    <x v="1"/>
    <x v="6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x v="6"/>
    <n v="274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x v="6"/>
    <n v="10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x v="6"/>
    <n v="14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x v="6"/>
    <n v="129"/>
    <n v="33.03"/>
    <x v="1"/>
    <x v="6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x v="6"/>
    <n v="240"/>
    <n v="77.34"/>
    <x v="1"/>
    <x v="6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x v="6"/>
    <n v="72"/>
    <n v="31.93"/>
    <x v="1"/>
    <x v="6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x v="6"/>
    <n v="27"/>
    <n v="36.33"/>
    <x v="1"/>
    <x v="6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x v="6"/>
    <n v="353"/>
    <n v="46.77"/>
    <x v="1"/>
    <x v="6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x v="6"/>
    <n v="136"/>
    <n v="40.07"/>
    <x v="1"/>
    <x v="6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x v="6"/>
    <n v="23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x v="6"/>
    <n v="50"/>
    <n v="41.67"/>
    <x v="1"/>
    <x v="6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x v="6"/>
    <n v="16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x v="6"/>
    <n v="89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x v="40"/>
    <n v="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11"/>
    <s v="SEK"/>
    <n v="1432455532"/>
    <n v="1429863532"/>
    <b v="0"/>
    <n v="19"/>
    <b v="0"/>
    <x v="40"/>
    <n v="357"/>
    <n v="356.84"/>
    <x v="1"/>
    <x v="40"/>
  </r>
  <r>
    <n v="3190"/>
    <s v="Call It A Day Productions - THE LIFE"/>
    <s v="Call It A Day Productions is putting on their first full production in December and every little bit helps!"/>
    <n v="19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x v="40"/>
    <n v="8"/>
    <n v="37.75"/>
    <x v="1"/>
    <x v="40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x v="40"/>
    <n v="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x v="40"/>
    <n v="3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x v="40"/>
    <n v="115"/>
    <n v="53.08"/>
    <x v="1"/>
    <x v="40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x v="40"/>
    <n v="100"/>
    <n v="300"/>
    <x v="1"/>
    <x v="40"/>
  </r>
  <r>
    <n v="3197"/>
    <s v="Mirror, mirror on the wall"/>
    <s v="This years most important stage project for young artists in our region. www.ungespor.no"/>
    <n v="1800"/>
    <n v="1145"/>
    <x v="2"/>
    <x v="10"/>
    <s v="NOK"/>
    <n v="1423050618"/>
    <n v="1420458618"/>
    <b v="0"/>
    <n v="4"/>
    <b v="0"/>
    <x v="40"/>
    <n v="6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8"/>
    <s v="DKK"/>
    <n v="1424081477"/>
    <n v="1420798277"/>
    <b v="0"/>
    <n v="3"/>
    <b v="0"/>
    <x v="40"/>
    <n v="6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x v="40"/>
    <n v="145"/>
    <n v="49.21"/>
    <x v="1"/>
    <x v="40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x v="40"/>
    <n v="15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x v="40"/>
    <n v="14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x v="40"/>
    <n v="1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x v="40"/>
    <n v="1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x v="6"/>
    <n v="29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x v="6"/>
    <n v="648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x v="6"/>
    <n v="21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x v="6"/>
    <n v="1574"/>
    <n v="85.53"/>
    <x v="1"/>
    <x v="6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x v="6"/>
    <n v="28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x v="6"/>
    <n v="343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x v="6"/>
    <n v="7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x v="6"/>
    <n v="2066"/>
    <n v="262.11"/>
    <x v="1"/>
    <x v="6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x v="6"/>
    <n v="118"/>
    <n v="57.17"/>
    <x v="1"/>
    <x v="6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x v="6"/>
    <n v="30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x v="6"/>
    <n v="721"/>
    <n v="66.59"/>
    <x v="1"/>
    <x v="6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x v="6"/>
    <n v="1192"/>
    <n v="168.25"/>
    <x v="1"/>
    <x v="6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x v="6"/>
    <n v="91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x v="6"/>
    <n v="251"/>
    <n v="36.61"/>
    <x v="1"/>
    <x v="6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x v="6"/>
    <n v="189"/>
    <n v="37.14"/>
    <x v="1"/>
    <x v="6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x v="6"/>
    <n v="2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x v="6"/>
    <n v="191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x v="6"/>
    <n v="128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x v="6"/>
    <n v="78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x v="6"/>
    <n v="94"/>
    <n v="50"/>
    <x v="1"/>
    <x v="6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x v="6"/>
    <n v="448"/>
    <n v="193.62"/>
    <x v="1"/>
    <x v="6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x v="6"/>
    <n v="134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x v="6"/>
    <n v="17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x v="6"/>
    <n v="1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x v="6"/>
    <n v="84"/>
    <n v="50.46"/>
    <x v="1"/>
    <x v="6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x v="6"/>
    <n v="383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x v="6"/>
    <n v="25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x v="6"/>
    <n v="103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x v="6"/>
    <n v="1341"/>
    <n v="182.91"/>
    <x v="1"/>
    <x v="6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x v="6"/>
    <n v="2352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x v="6"/>
    <n v="21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x v="6"/>
    <n v="414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x v="6"/>
    <n v="2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x v="6"/>
    <n v="653"/>
    <n v="58.69"/>
    <x v="1"/>
    <x v="6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x v="6"/>
    <n v="84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x v="6"/>
    <n v="548"/>
    <n v="115.87"/>
    <x v="1"/>
    <x v="6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x v="6"/>
    <n v="110"/>
    <n v="23.87"/>
    <x v="1"/>
    <x v="6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x v="6"/>
    <n v="1460"/>
    <n v="81.13"/>
    <x v="1"/>
    <x v="6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x v="6"/>
    <n v="74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x v="6"/>
    <n v="176"/>
    <n v="46.43"/>
    <x v="1"/>
    <x v="6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x v="6"/>
    <n v="80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x v="6"/>
    <n v="38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x v="6"/>
    <n v="1693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x v="6"/>
    <n v="192"/>
    <n v="57.52"/>
    <x v="1"/>
    <x v="6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x v="6"/>
    <n v="135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x v="6"/>
    <n v="878"/>
    <n v="70.77"/>
    <x v="1"/>
    <x v="6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x v="6"/>
    <n v="3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x v="6"/>
    <n v="854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x v="6"/>
    <n v="142"/>
    <n v="51.85"/>
    <x v="1"/>
    <x v="6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x v="6"/>
    <n v="49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x v="6"/>
    <n v="1628"/>
    <n v="251.74"/>
    <x v="1"/>
    <x v="6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x v="6"/>
    <n v="36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x v="6"/>
    <n v="221"/>
    <n v="67.650000000000006"/>
    <x v="1"/>
    <x v="6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x v="6"/>
    <n v="838"/>
    <n v="93.81"/>
    <x v="1"/>
    <x v="6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x v="6"/>
    <n v="187"/>
    <n v="41.24"/>
    <x v="1"/>
    <x v="6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x v="6"/>
    <n v="172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7"/>
    <s v="EUR"/>
    <n v="1449162000"/>
    <n v="1446570315"/>
    <b v="1"/>
    <n v="63"/>
    <b v="1"/>
    <x v="6"/>
    <n v="295"/>
    <n v="70.290000000000006"/>
    <x v="1"/>
    <x v="6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x v="6"/>
    <n v="525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x v="6"/>
    <n v="10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x v="6"/>
    <n v="17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x v="6"/>
    <n v="54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x v="6"/>
    <n v="12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x v="6"/>
    <n v="1030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x v="6"/>
    <n v="286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x v="6"/>
    <n v="104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x v="6"/>
    <n v="12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1500"/>
    <n v="5258"/>
    <x v="0"/>
    <x v="5"/>
    <s v="CAD"/>
    <n v="1459483140"/>
    <n v="1456526879"/>
    <b v="1"/>
    <n v="100"/>
    <b v="1"/>
    <x v="6"/>
    <n v="35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x v="6"/>
    <n v="36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x v="6"/>
    <n v="172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x v="6"/>
    <n v="44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x v="6"/>
    <n v="13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x v="6"/>
    <n v="405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x v="6"/>
    <n v="212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x v="6"/>
    <n v="56"/>
    <n v="17.829999999999998"/>
    <x v="1"/>
    <x v="6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x v="6"/>
    <n v="203"/>
    <n v="203.2"/>
    <x v="1"/>
    <x v="6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x v="6"/>
    <n v="374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x v="6"/>
    <n v="1018"/>
    <n v="125.12"/>
    <x v="1"/>
    <x v="6"/>
  </r>
  <r>
    <n v="3287"/>
    <s v="Three Things: Stories About Life"/>
    <s v="An inspirational one-man play about crisis, community, and the search for wholeness."/>
    <n v="1500"/>
    <n v="2500"/>
    <x v="0"/>
    <x v="5"/>
    <s v="CAD"/>
    <n v="1448733628"/>
    <n v="1446573628"/>
    <b v="0"/>
    <n v="34"/>
    <b v="1"/>
    <x v="6"/>
    <n v="167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x v="6"/>
    <n v="66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x v="6"/>
    <n v="4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x v="6"/>
    <n v="16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x v="6"/>
    <n v="38"/>
    <n v="40.71"/>
    <x v="1"/>
    <x v="6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x v="6"/>
    <n v="1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4"/>
    <s v="NZD"/>
    <n v="1488622352"/>
    <n v="1486030352"/>
    <b v="0"/>
    <n v="91"/>
    <b v="1"/>
    <x v="6"/>
    <n v="51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x v="6"/>
    <n v="47"/>
    <n v="29.58"/>
    <x v="1"/>
    <x v="6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x v="6"/>
    <n v="48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x v="6"/>
    <n v="36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x v="6"/>
    <n v="678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x v="6"/>
    <n v="232"/>
    <n v="55.33"/>
    <x v="1"/>
    <x v="6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x v="6"/>
    <n v="27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x v="6"/>
    <n v="267"/>
    <n v="57.2"/>
    <x v="1"/>
    <x v="6"/>
  </r>
  <r>
    <n v="3302"/>
    <s v="El muro de BorÃ­s KiÃ©n"/>
    <s v="FilosofÃ­a de los anÃ³nimos"/>
    <n v="1500"/>
    <n v="8685"/>
    <x v="0"/>
    <x v="3"/>
    <s v="EUR"/>
    <n v="1481099176"/>
    <n v="1478507176"/>
    <b v="0"/>
    <n v="50"/>
    <b v="1"/>
    <x v="6"/>
    <n v="579"/>
    <n v="173.7"/>
    <x v="1"/>
    <x v="6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x v="6"/>
    <n v="139"/>
    <n v="59.6"/>
    <x v="1"/>
    <x v="6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x v="6"/>
    <n v="104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x v="6"/>
    <n v="27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x v="6"/>
    <n v="71"/>
    <n v="53.34"/>
    <x v="1"/>
    <x v="6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x v="6"/>
    <n v="285"/>
    <n v="75.09"/>
    <x v="1"/>
    <x v="6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x v="6"/>
    <n v="37"/>
    <n v="18"/>
    <x v="1"/>
    <x v="6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x v="6"/>
    <n v="43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x v="6"/>
    <n v="183"/>
    <n v="61.02"/>
    <x v="1"/>
    <x v="6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x v="6"/>
    <n v="167"/>
    <n v="61"/>
    <x v="1"/>
    <x v="6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x v="6"/>
    <n v="155"/>
    <n v="80.03"/>
    <x v="1"/>
    <x v="6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x v="6"/>
    <n v="11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x v="6"/>
    <n v="293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x v="6"/>
    <n v="783"/>
    <n v="93.98"/>
    <x v="1"/>
    <x v="6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x v="6"/>
    <n v="74"/>
    <n v="61.94"/>
    <x v="1"/>
    <x v="6"/>
  </r>
  <r>
    <n v="3318"/>
    <s v="ROOMIES - Atlantic Canada Tour 2016-17"/>
    <s v="Help us strengthen and inspire disability arts in Atlantic Canada"/>
    <n v="1500"/>
    <n v="2512"/>
    <x v="0"/>
    <x v="5"/>
    <s v="CAD"/>
    <n v="1460341800"/>
    <n v="1456902893"/>
    <b v="0"/>
    <n v="32"/>
    <b v="1"/>
    <x v="6"/>
    <n v="167"/>
    <n v="78.5"/>
    <x v="1"/>
    <x v="6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x v="6"/>
    <n v="36"/>
    <n v="33.75"/>
    <x v="1"/>
    <x v="6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x v="6"/>
    <n v="168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x v="6"/>
    <n v="3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x v="6"/>
    <n v="223"/>
    <n v="145.65"/>
    <x v="1"/>
    <x v="6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x v="6"/>
    <n v="84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x v="6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x v="6"/>
    <n v="54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x v="6"/>
    <n v="54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x v="6"/>
    <n v="176"/>
    <n v="292.77999999999997"/>
    <x v="1"/>
    <x v="6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x v="6"/>
    <n v="7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x v="6"/>
    <n v="348"/>
    <n v="80.400000000000006"/>
    <x v="1"/>
    <x v="6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x v="6"/>
    <n v="4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x v="6"/>
    <n v="244"/>
    <n v="32.97"/>
    <x v="1"/>
    <x v="6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x v="6"/>
    <n v="358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x v="6"/>
    <n v="334"/>
    <n v="79.62"/>
    <x v="1"/>
    <x v="6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x v="6"/>
    <n v="17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x v="6"/>
    <n v="184"/>
    <n v="81.03"/>
    <x v="1"/>
    <x v="6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x v="6"/>
    <n v="1022"/>
    <n v="136.85"/>
    <x v="1"/>
    <x v="6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x v="6"/>
    <n v="557"/>
    <n v="177.62"/>
    <x v="1"/>
    <x v="6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x v="6"/>
    <n v="276"/>
    <n v="109.08"/>
    <x v="1"/>
    <x v="6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x v="6"/>
    <n v="223"/>
    <n v="119.64"/>
    <x v="1"/>
    <x v="6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x v="6"/>
    <n v="407"/>
    <n v="78.209999999999994"/>
    <x v="1"/>
    <x v="6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x v="6"/>
    <n v="80"/>
    <n v="52.17"/>
    <x v="1"/>
    <x v="6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x v="6"/>
    <n v="30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x v="6"/>
    <n v="4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x v="6"/>
    <n v="159"/>
    <n v="108.59"/>
    <x v="1"/>
    <x v="6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x v="6"/>
    <n v="36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x v="6"/>
    <n v="102"/>
    <n v="109.57"/>
    <x v="1"/>
    <x v="6"/>
  </r>
  <r>
    <n v="3350"/>
    <s v="Visions"/>
    <s v="Nora Wageners TheaterstÃ¼ck lÃ¤dt den Zuschauer ein auf eine teils lustige, teils dÃ¼stere Reise ins Wohnzimmer der jungen, arbeitslosen K"/>
    <n v="1500"/>
    <n v="3655"/>
    <x v="0"/>
    <x v="19"/>
    <s v="EUR"/>
    <n v="1448838000"/>
    <n v="1445791811"/>
    <b v="0"/>
    <n v="51"/>
    <b v="1"/>
    <x v="6"/>
    <n v="24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x v="6"/>
    <n v="33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x v="6"/>
    <n v="358"/>
    <n v="76.8"/>
    <x v="1"/>
    <x v="6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x v="6"/>
    <n v="105"/>
    <n v="35.799999999999997"/>
    <x v="1"/>
    <x v="6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x v="6"/>
    <n v="204"/>
    <n v="55.6"/>
    <x v="1"/>
    <x v="6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x v="6"/>
    <n v="14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x v="6"/>
    <n v="13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x v="6"/>
    <n v="687"/>
    <n v="63.57"/>
    <x v="1"/>
    <x v="6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x v="6"/>
    <n v="283"/>
    <n v="184.78"/>
    <x v="1"/>
    <x v="6"/>
  </r>
  <r>
    <n v="3360"/>
    <s v="Pretty Butch"/>
    <s v="World Premiere, an M1 Singapore Fringe Festival 2017 commission."/>
    <n v="1500"/>
    <n v="9124"/>
    <x v="0"/>
    <x v="20"/>
    <s v="SGD"/>
    <n v="1481731140"/>
    <n v="1479866343"/>
    <b v="0"/>
    <n v="72"/>
    <b v="1"/>
    <x v="6"/>
    <n v="60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x v="6"/>
    <n v="378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x v="6"/>
    <n v="7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x v="6"/>
    <n v="524"/>
    <n v="302.31"/>
    <x v="1"/>
    <x v="6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x v="6"/>
    <n v="21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x v="6"/>
    <n v="17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x v="6"/>
    <n v="74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x v="6"/>
    <n v="59"/>
    <n v="29.67"/>
    <x v="1"/>
    <x v="6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x v="6"/>
    <n v="70"/>
    <n v="45.48"/>
    <x v="1"/>
    <x v="6"/>
  </r>
  <r>
    <n v="3369"/>
    <s v="The Collector, a play by Daniel Wade"/>
    <s v="How far would you go for revenge? The Collector is a dark thriller of regret, retribution and broken masculinity."/>
    <n v="1500"/>
    <n v="5195"/>
    <x v="0"/>
    <x v="17"/>
    <s v="EUR"/>
    <n v="1484441980"/>
    <n v="1479257980"/>
    <b v="0"/>
    <n v="54"/>
    <b v="1"/>
    <x v="6"/>
    <n v="34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x v="6"/>
    <n v="18"/>
    <n v="30.78"/>
    <x v="1"/>
    <x v="6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x v="6"/>
    <n v="6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x v="6"/>
    <n v="134"/>
    <n v="66.83"/>
    <x v="1"/>
    <x v="6"/>
  </r>
  <r>
    <n v="3374"/>
    <s v="HELP BUILD &quot;THE CASTLE&quot;"/>
    <s v="A rare  production of World acclaimed playwright Howard Barker's groundbreaking &amp; provocative 'The Castle'."/>
    <n v="1500"/>
    <n v="3730"/>
    <x v="0"/>
    <x v="5"/>
    <s v="CAD"/>
    <n v="1446053616"/>
    <n v="1443461616"/>
    <b v="0"/>
    <n v="52"/>
    <b v="1"/>
    <x v="6"/>
    <n v="249"/>
    <n v="71.73"/>
    <x v="1"/>
    <x v="6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x v="6"/>
    <n v="200"/>
    <n v="176.47"/>
    <x v="1"/>
    <x v="6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x v="6"/>
    <n v="552"/>
    <n v="421.11"/>
    <x v="1"/>
    <x v="6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x v="6"/>
    <n v="577"/>
    <n v="104.99"/>
    <x v="1"/>
    <x v="6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x v="6"/>
    <n v="42"/>
    <n v="28.19"/>
    <x v="1"/>
    <x v="6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x v="6"/>
    <n v="148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x v="6"/>
    <n v="22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x v="6"/>
    <n v="29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x v="6"/>
    <n v="25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x v="6"/>
    <n v="145"/>
    <n v="65.17"/>
    <x v="1"/>
    <x v="6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x v="6"/>
    <n v="452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x v="6"/>
    <n v="154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x v="6"/>
    <n v="16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x v="6"/>
    <n v="270"/>
    <n v="100.17"/>
    <x v="1"/>
    <x v="6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x v="6"/>
    <n v="120"/>
    <n v="34.6"/>
    <x v="1"/>
    <x v="6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x v="6"/>
    <n v="88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x v="6"/>
    <n v="118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x v="6"/>
    <n v="86"/>
    <n v="61.94"/>
    <x v="1"/>
    <x v="6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x v="6"/>
    <n v="38"/>
    <n v="41.67"/>
    <x v="1"/>
    <x v="6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x v="6"/>
    <n v="127"/>
    <n v="36.07"/>
    <x v="1"/>
    <x v="6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x v="6"/>
    <n v="63"/>
    <n v="29"/>
    <x v="1"/>
    <x v="6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x v="6"/>
    <n v="74"/>
    <n v="24.21"/>
    <x v="1"/>
    <x v="6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x v="6"/>
    <n v="125"/>
    <n v="55.89"/>
    <x v="1"/>
    <x v="6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x v="6"/>
    <n v="2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x v="6"/>
    <n v="355"/>
    <n v="68.349999999999994"/>
    <x v="1"/>
    <x v="6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x v="6"/>
    <n v="100"/>
    <n v="27.07"/>
    <x v="1"/>
    <x v="6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x v="6"/>
    <n v="80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x v="6"/>
    <n v="23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x v="6"/>
    <n v="131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x v="6"/>
    <n v="16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x v="6"/>
    <n v="5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x v="6"/>
    <n v="40"/>
    <n v="28.32"/>
    <x v="1"/>
    <x v="6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x v="6"/>
    <n v="836"/>
    <n v="110.23"/>
    <x v="1"/>
    <x v="6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x v="6"/>
    <n v="179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x v="6"/>
    <n v="88"/>
    <n v="58.61"/>
    <x v="1"/>
    <x v="6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x v="6"/>
    <n v="52"/>
    <n v="29.43"/>
    <x v="1"/>
    <x v="6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x v="6"/>
    <n v="27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x v="6"/>
    <n v="1295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x v="6"/>
    <n v="25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x v="6"/>
    <n v="54"/>
    <n v="46.43"/>
    <x v="1"/>
    <x v="6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x v="6"/>
    <n v="259"/>
    <n v="70.569999999999993"/>
    <x v="1"/>
    <x v="6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x v="6"/>
    <n v="17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x v="6"/>
    <n v="399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x v="6"/>
    <n v="14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x v="6"/>
    <n v="33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7"/>
    <s v="EUR"/>
    <n v="1459978200"/>
    <n v="1458416585"/>
    <b v="0"/>
    <n v="46"/>
    <b v="1"/>
    <x v="6"/>
    <n v="244"/>
    <n v="63.7"/>
    <x v="1"/>
    <x v="6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x v="6"/>
    <n v="8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x v="6"/>
    <n v="843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x v="6"/>
    <n v="273"/>
    <n v="71.150000000000006"/>
    <x v="1"/>
    <x v="6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x v="6"/>
    <n v="2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x v="6"/>
    <n v="518"/>
    <n v="81.78"/>
    <x v="1"/>
    <x v="6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x v="6"/>
    <n v="2574"/>
    <n v="297.02999999999997"/>
    <x v="1"/>
    <x v="6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x v="6"/>
    <n v="338"/>
    <n v="46.61"/>
    <x v="1"/>
    <x v="6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x v="6"/>
    <n v="125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x v="6"/>
    <n v="17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x v="6"/>
    <n v="16"/>
    <n v="16.25"/>
    <x v="1"/>
    <x v="6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x v="6"/>
    <n v="18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x v="6"/>
    <n v="167"/>
    <n v="95.24"/>
    <x v="1"/>
    <x v="6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x v="6"/>
    <n v="183"/>
    <n v="52.21"/>
    <x v="1"/>
    <x v="6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x v="6"/>
    <n v="794"/>
    <n v="134.15"/>
    <x v="1"/>
    <x v="6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x v="6"/>
    <n v="880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x v="6"/>
    <n v="93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x v="6"/>
    <n v="44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x v="6"/>
    <n v="253"/>
    <n v="84.17"/>
    <x v="1"/>
    <x v="6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x v="6"/>
    <n v="21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x v="6"/>
    <n v="438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x v="6"/>
    <n v="214"/>
    <n v="59.65"/>
    <x v="1"/>
    <x v="6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x v="6"/>
    <n v="2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x v="6"/>
    <n v="1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2"/>
    <s v="AUD"/>
    <n v="1465394340"/>
    <n v="1464677986"/>
    <b v="0"/>
    <n v="20"/>
    <b v="1"/>
    <x v="6"/>
    <n v="72"/>
    <n v="43.35"/>
    <x v="1"/>
    <x v="6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x v="6"/>
    <n v="167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x v="6"/>
    <n v="94"/>
    <n v="43.28"/>
    <x v="1"/>
    <x v="6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x v="6"/>
    <n v="94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x v="6"/>
    <n v="208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x v="6"/>
    <n v="124"/>
    <n v="68.25"/>
    <x v="1"/>
    <x v="6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x v="6"/>
    <n v="69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x v="6"/>
    <n v="60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x v="6"/>
    <n v="139"/>
    <n v="41.41"/>
    <x v="1"/>
    <x v="6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x v="6"/>
    <n v="3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x v="6"/>
    <n v="64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x v="6"/>
    <n v="915"/>
    <n v="145.87"/>
    <x v="1"/>
    <x v="6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x v="6"/>
    <n v="522"/>
    <n v="358.69"/>
    <x v="1"/>
    <x v="6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x v="6"/>
    <n v="255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x v="6"/>
    <n v="11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x v="6"/>
    <n v="57"/>
    <n v="17.53"/>
    <x v="1"/>
    <x v="6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x v="6"/>
    <n v="8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x v="6"/>
    <n v="66"/>
    <n v="57.92"/>
    <x v="1"/>
    <x v="6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x v="6"/>
    <n v="48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5"/>
    <s v="CAD"/>
    <n v="1476158340"/>
    <n v="1472594585"/>
    <b v="0"/>
    <n v="114"/>
    <b v="1"/>
    <x v="6"/>
    <n v="1024"/>
    <n v="90.68"/>
    <x v="1"/>
    <x v="6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x v="6"/>
    <n v="51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x v="6"/>
    <n v="206"/>
    <n v="57.22"/>
    <x v="1"/>
    <x v="6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x v="6"/>
    <n v="445"/>
    <n v="72.95"/>
    <x v="1"/>
    <x v="6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x v="6"/>
    <n v="303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x v="6"/>
    <n v="121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x v="6"/>
    <n v="318"/>
    <n v="50.4"/>
    <x v="1"/>
    <x v="6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x v="6"/>
    <n v="38"/>
    <n v="41.67"/>
    <x v="1"/>
    <x v="6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x v="6"/>
    <n v="107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x v="6"/>
    <n v="204"/>
    <n v="88.74"/>
    <x v="1"/>
    <x v="6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x v="6"/>
    <n v="490"/>
    <n v="148.47999999999999"/>
    <x v="1"/>
    <x v="6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x v="6"/>
    <n v="202"/>
    <n v="51.79"/>
    <x v="1"/>
    <x v="6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x v="6"/>
    <n v="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x v="6"/>
    <n v="31"/>
    <n v="52"/>
    <x v="1"/>
    <x v="6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x v="6"/>
    <n v="208"/>
    <n v="53.23"/>
    <x v="1"/>
    <x v="6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x v="6"/>
    <n v="226"/>
    <n v="39.6"/>
    <x v="1"/>
    <x v="6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x v="6"/>
    <n v="192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x v="6"/>
    <n v="214"/>
    <n v="164.62"/>
    <x v="1"/>
    <x v="6"/>
  </r>
  <r>
    <n v="3481"/>
    <s v="FIX THE FITZ"/>
    <s v="One of Australia's greatest theatres needs your help. Please help us refurnish, fit out and restore this legendary storytelling venue."/>
    <n v="1000"/>
    <n v="11880"/>
    <x v="0"/>
    <x v="2"/>
    <s v="AUD"/>
    <n v="1420178188"/>
    <n v="1418709388"/>
    <b v="0"/>
    <n v="95"/>
    <b v="1"/>
    <x v="6"/>
    <n v="1188"/>
    <n v="125.05"/>
    <x v="1"/>
    <x v="6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x v="6"/>
    <n v="415"/>
    <n v="51.88"/>
    <x v="1"/>
    <x v="6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x v="6"/>
    <n v="53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x v="6"/>
    <n v="28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x v="6"/>
    <n v="16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x v="6"/>
    <n v="466"/>
    <n v="83.14"/>
    <x v="1"/>
    <x v="6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x v="6"/>
    <n v="25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x v="6"/>
    <n v="364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x v="6"/>
    <n v="564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x v="6"/>
    <n v="7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x v="6"/>
    <n v="400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x v="6"/>
    <n v="15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x v="6"/>
    <n v="4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5"/>
    <s v="CAD"/>
    <n v="1414862280"/>
    <n v="1412360309"/>
    <b v="0"/>
    <n v="72"/>
    <b v="1"/>
    <x v="6"/>
    <n v="53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x v="6"/>
    <n v="373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x v="6"/>
    <n v="16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5"/>
    <s v="CAD"/>
    <n v="1464471840"/>
    <n v="1459309704"/>
    <b v="0"/>
    <n v="42"/>
    <b v="1"/>
    <x v="6"/>
    <n v="169"/>
    <n v="40.24"/>
    <x v="1"/>
    <x v="6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x v="6"/>
    <n v="211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x v="6"/>
    <n v="151"/>
    <n v="35.950000000000003"/>
    <x v="1"/>
    <x v="6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x v="6"/>
    <n v="422"/>
    <n v="136"/>
    <x v="1"/>
    <x v="6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x v="6"/>
    <n v="26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x v="6"/>
    <n v="259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x v="6"/>
    <n v="305"/>
    <n v="105"/>
    <x v="1"/>
    <x v="6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x v="6"/>
    <n v="1044"/>
    <n v="145"/>
    <x v="1"/>
    <x v="6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x v="6"/>
    <n v="1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x v="6"/>
    <n v="31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x v="6"/>
    <n v="91"/>
    <n v="60.33"/>
    <x v="1"/>
    <x v="6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x v="6"/>
    <n v="15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x v="6"/>
    <n v="332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x v="6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x v="6"/>
    <n v="308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x v="6"/>
    <n v="250"/>
    <n v="227.27"/>
    <x v="1"/>
    <x v="6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x v="6"/>
    <n v="400"/>
    <n v="307.69"/>
    <x v="1"/>
    <x v="6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x v="6"/>
    <n v="165"/>
    <n v="50.02"/>
    <x v="1"/>
    <x v="6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x v="6"/>
    <n v="203"/>
    <n v="72.39"/>
    <x v="1"/>
    <x v="6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x v="6"/>
    <n v="202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x v="6"/>
    <n v="5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x v="6"/>
    <n v="140"/>
    <n v="41.03"/>
    <x v="1"/>
    <x v="6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x v="6"/>
    <n v="455"/>
    <n v="56.83"/>
    <x v="1"/>
    <x v="6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x v="6"/>
    <n v="101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x v="6"/>
    <n v="53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x v="6"/>
    <n v="33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x v="6"/>
    <n v="70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x v="6"/>
    <n v="16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x v="6"/>
    <n v="6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x v="6"/>
    <n v="27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x v="6"/>
    <n v="11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x v="6"/>
    <n v="63"/>
    <n v="78.88"/>
    <x v="1"/>
    <x v="6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x v="6"/>
    <n v="781"/>
    <n v="38.28"/>
    <x v="1"/>
    <x v="6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x v="6"/>
    <n v="20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x v="6"/>
    <n v="2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5"/>
    <s v="CAD"/>
    <n v="1416211140"/>
    <n v="1413016216"/>
    <b v="0"/>
    <n v="28"/>
    <b v="1"/>
    <x v="6"/>
    <n v="12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x v="6"/>
    <n v="257"/>
    <n v="30.95"/>
    <x v="1"/>
    <x v="6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x v="6"/>
    <n v="7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x v="6"/>
    <n v="37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x v="6"/>
    <n v="126"/>
    <n v="39.380000000000003"/>
    <x v="1"/>
    <x v="6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x v="6"/>
    <n v="56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12"/>
    <s v="EUR"/>
    <n v="1435255659"/>
    <n v="1432663659"/>
    <b v="0"/>
    <n v="29"/>
    <b v="1"/>
    <x v="6"/>
    <n v="157"/>
    <n v="54.14"/>
    <x v="1"/>
    <x v="6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x v="6"/>
    <n v="25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x v="6"/>
    <n v="25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x v="6"/>
    <n v="11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x v="6"/>
    <n v="4004"/>
    <n v="119.18"/>
    <x v="1"/>
    <x v="6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x v="6"/>
    <n v="214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x v="6"/>
    <n v="26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x v="6"/>
    <n v="15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x v="6"/>
    <n v="77"/>
    <n v="38.65"/>
    <x v="1"/>
    <x v="6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x v="6"/>
    <n v="585"/>
    <n v="56.2"/>
    <x v="1"/>
    <x v="6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x v="6"/>
    <n v="567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13"/>
    <s v="EUR"/>
    <n v="1479382594"/>
    <n v="1476786994"/>
    <b v="0"/>
    <n v="14"/>
    <b v="1"/>
    <x v="6"/>
    <n v="240"/>
    <n v="171.43"/>
    <x v="1"/>
    <x v="6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x v="6"/>
    <n v="22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x v="6"/>
    <n v="100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x v="6"/>
    <n v="50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5"/>
    <s v="CAD"/>
    <n v="1432694700"/>
    <n v="1429651266"/>
    <b v="0"/>
    <n v="74"/>
    <b v="1"/>
    <x v="6"/>
    <n v="347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x v="6"/>
    <n v="25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x v="6"/>
    <n v="47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x v="6"/>
    <n v="53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x v="6"/>
    <n v="118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x v="6"/>
    <n v="210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x v="6"/>
    <n v="502"/>
    <n v="122.54"/>
    <x v="1"/>
    <x v="6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x v="6"/>
    <n v="229"/>
    <n v="87.96"/>
    <x v="1"/>
    <x v="6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x v="6"/>
    <n v="183"/>
    <n v="73.239999999999995"/>
    <x v="1"/>
    <x v="6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x v="6"/>
    <n v="50"/>
    <n v="55.56"/>
    <x v="1"/>
    <x v="6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x v="6"/>
    <n v="30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x v="6"/>
    <n v="61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x v="6"/>
    <n v="1013"/>
    <n v="99.34"/>
    <x v="1"/>
    <x v="6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x v="6"/>
    <n v="10"/>
    <n v="20"/>
    <x v="1"/>
    <x v="6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x v="6"/>
    <n v="78"/>
    <n v="28.89"/>
    <x v="1"/>
    <x v="6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x v="6"/>
    <n v="15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x v="6"/>
    <n v="50"/>
    <n v="35.71"/>
    <x v="1"/>
    <x v="6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x v="6"/>
    <n v="103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x v="6"/>
    <n v="15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x v="6"/>
    <n v="32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x v="6"/>
    <n v="347"/>
    <n v="30.94"/>
    <x v="1"/>
    <x v="6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x v="6"/>
    <n v="405"/>
    <n v="176.09"/>
    <x v="1"/>
    <x v="6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x v="6"/>
    <n v="82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x v="6"/>
    <n v="63"/>
    <n v="22.61"/>
    <x v="1"/>
    <x v="6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x v="6"/>
    <n v="2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x v="6"/>
    <n v="510"/>
    <n v="82.26"/>
    <x v="1"/>
    <x v="6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x v="6"/>
    <n v="5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x v="6"/>
    <n v="123"/>
    <n v="68.06"/>
    <x v="1"/>
    <x v="6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x v="6"/>
    <n v="25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x v="6"/>
    <n v="332"/>
    <n v="77.19"/>
    <x v="1"/>
    <x v="6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x v="6"/>
    <n v="202"/>
    <n v="55.97"/>
    <x v="1"/>
    <x v="6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x v="6"/>
    <n v="308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5"/>
    <s v="CAD"/>
    <n v="1409072982"/>
    <n v="1407258582"/>
    <b v="0"/>
    <n v="15"/>
    <b v="1"/>
    <x v="6"/>
    <n v="119"/>
    <n v="79"/>
    <x v="1"/>
    <x v="6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x v="6"/>
    <n v="257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x v="6"/>
    <n v="101"/>
    <n v="59.41"/>
    <x v="1"/>
    <x v="6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6"/>
    <n v="1"/>
    <n v="3.25"/>
    <x v="1"/>
    <x v="6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x v="6"/>
    <n v="209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x v="6"/>
    <n v="4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x v="6"/>
    <n v="25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x v="6"/>
    <n v="33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x v="6"/>
    <n v="4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x v="6"/>
    <n v="391"/>
    <n v="61.06"/>
    <x v="1"/>
    <x v="6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x v="6"/>
    <n v="58"/>
    <n v="29"/>
    <x v="1"/>
    <x v="6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x v="6"/>
    <n v="8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x v="6"/>
    <n v="30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x v="6"/>
    <n v="340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5"/>
    <s v="CAD"/>
    <n v="1402334811"/>
    <n v="1401470811"/>
    <b v="0"/>
    <n v="57"/>
    <b v="1"/>
    <x v="6"/>
    <n v="722"/>
    <n v="126.67"/>
    <x v="1"/>
    <x v="6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x v="6"/>
    <n v="125"/>
    <n v="62.5"/>
    <x v="1"/>
    <x v="6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x v="6"/>
    <n v="252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x v="6"/>
    <n v="26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x v="6"/>
    <n v="312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x v="6"/>
    <n v="88"/>
    <n v="17.25"/>
    <x v="1"/>
    <x v="6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x v="6"/>
    <n v="202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x v="6"/>
    <n v="1105"/>
    <n v="56.07"/>
    <x v="1"/>
    <x v="6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x v="6"/>
    <n v="329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x v="6"/>
    <n v="30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x v="6"/>
    <n v="31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x v="6"/>
    <n v="308"/>
    <n v="39.49"/>
    <x v="1"/>
    <x v="6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x v="6"/>
    <n v="407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x v="6"/>
    <n v="2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x v="40"/>
    <n v="87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x v="40"/>
    <n v="10"/>
    <n v="100"/>
    <x v="1"/>
    <x v="40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x v="40"/>
    <n v="17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5"/>
    <s v="CAD"/>
    <n v="1484366340"/>
    <n v="1480219174"/>
    <b v="0"/>
    <n v="18"/>
    <b v="0"/>
    <x v="40"/>
    <n v="319"/>
    <n v="176.94"/>
    <x v="1"/>
    <x v="40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x v="40"/>
    <n v="128"/>
    <n v="127.6"/>
    <x v="1"/>
    <x v="40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x v="40"/>
    <n v="93"/>
    <n v="66.14"/>
    <x v="1"/>
    <x v="40"/>
  </r>
  <r>
    <n v="3638"/>
    <s v="Project Hedwig and the Angry Inch"/>
    <s v="A rock and roll journey that explores love, loss, redemption, duality and ascension."/>
    <n v="1000"/>
    <n v="216"/>
    <x v="2"/>
    <x v="5"/>
    <s v="CAD"/>
    <n v="1429456132"/>
    <n v="1424275732"/>
    <b v="0"/>
    <n v="2"/>
    <b v="0"/>
    <x v="40"/>
    <n v="22"/>
    <n v="108"/>
    <x v="1"/>
    <x v="40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10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x v="40"/>
    <n v="8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x v="40"/>
    <n v="48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x v="40"/>
    <n v="3"/>
    <n v="15"/>
    <x v="1"/>
    <x v="40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x v="6"/>
    <n v="401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5"/>
    <s v="CAD"/>
    <n v="1402938394"/>
    <n v="1400691994"/>
    <b v="0"/>
    <n v="8"/>
    <b v="1"/>
    <x v="6"/>
    <n v="78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x v="6"/>
    <n v="5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x v="6"/>
    <n v="52"/>
    <n v="57.78"/>
    <x v="1"/>
    <x v="6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5"/>
    <s v="CAD"/>
    <n v="1472097540"/>
    <n v="1471188502"/>
    <b v="0"/>
    <n v="17"/>
    <b v="1"/>
    <x v="6"/>
    <n v="75"/>
    <n v="44.24"/>
    <x v="1"/>
    <x v="6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x v="6"/>
    <n v="2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x v="6"/>
    <n v="262"/>
    <n v="68.84"/>
    <x v="1"/>
    <x v="6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x v="6"/>
    <n v="594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6"/>
    <s v="CHF"/>
    <n v="1485989940"/>
    <n v="1483393836"/>
    <b v="0"/>
    <n v="46"/>
    <b v="1"/>
    <x v="6"/>
    <n v="55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8"/>
    <s v="DKK"/>
    <n v="1464817320"/>
    <n v="1462806419"/>
    <b v="0"/>
    <n v="20"/>
    <b v="1"/>
    <x v="6"/>
    <n v="238"/>
    <n v="110.75"/>
    <x v="1"/>
    <x v="6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x v="6"/>
    <n v="166"/>
    <n v="75.5"/>
    <x v="1"/>
    <x v="6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x v="6"/>
    <n v="340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x v="6"/>
    <n v="2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x v="6"/>
    <n v="37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5"/>
    <s v="CAD"/>
    <n v="1427775414"/>
    <n v="1425187014"/>
    <b v="0"/>
    <n v="40"/>
    <b v="1"/>
    <x v="6"/>
    <n v="9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x v="6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x v="6"/>
    <n v="97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6"/>
    <s v="EUR"/>
    <n v="1446062040"/>
    <n v="1445109822"/>
    <b v="0"/>
    <n v="14"/>
    <b v="1"/>
    <x v="6"/>
    <n v="79"/>
    <n v="51"/>
    <x v="1"/>
    <x v="6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x v="6"/>
    <n v="133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x v="6"/>
    <n v="34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x v="6"/>
    <n v="115"/>
    <n v="36.96"/>
    <x v="1"/>
    <x v="6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x v="6"/>
    <n v="154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x v="6"/>
    <n v="27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x v="6"/>
    <n v="41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x v="6"/>
    <n v="358"/>
    <n v="53.44"/>
    <x v="1"/>
    <x v="6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x v="6"/>
    <n v="5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12"/>
    <s v="EUR"/>
    <n v="1472936229"/>
    <n v="1467752229"/>
    <b v="0"/>
    <n v="31"/>
    <b v="1"/>
    <x v="6"/>
    <n v="529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x v="6"/>
    <n v="8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x v="6"/>
    <n v="121"/>
    <n v="64.38"/>
    <x v="1"/>
    <x v="6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x v="6"/>
    <n v="1453"/>
    <n v="62.05"/>
    <x v="1"/>
    <x v="6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x v="6"/>
    <n v="24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x v="6"/>
    <n v="26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x v="6"/>
    <n v="42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x v="6"/>
    <n v="14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x v="6"/>
    <n v="522"/>
    <n v="62.33"/>
    <x v="1"/>
    <x v="6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x v="6"/>
    <n v="485"/>
    <n v="58.79"/>
    <x v="1"/>
    <x v="6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x v="6"/>
    <n v="13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x v="6"/>
    <n v="661"/>
    <n v="41.94"/>
    <x v="1"/>
    <x v="6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x v="6"/>
    <n v="44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x v="6"/>
    <n v="627"/>
    <n v="200.49"/>
    <x v="1"/>
    <x v="6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x v="6"/>
    <n v="409"/>
    <n v="83.97"/>
    <x v="1"/>
    <x v="6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x v="6"/>
    <n v="444"/>
    <n v="57.26"/>
    <x v="1"/>
    <x v="6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x v="6"/>
    <n v="225"/>
    <n v="58.06"/>
    <x v="1"/>
    <x v="6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x v="6"/>
    <n v="6398"/>
    <n v="186.8"/>
    <x v="1"/>
    <x v="6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x v="6"/>
    <n v="158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x v="6"/>
    <n v="54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x v="6"/>
    <n v="470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x v="6"/>
    <n v="5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x v="6"/>
    <n v="388"/>
    <n v="39.74"/>
    <x v="1"/>
    <x v="6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x v="6"/>
    <n v="270"/>
    <n v="72"/>
    <x v="1"/>
    <x v="6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x v="6"/>
    <n v="69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x v="6"/>
    <n v="315"/>
    <n v="63"/>
    <x v="1"/>
    <x v="6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x v="6"/>
    <n v="76"/>
    <n v="33.67"/>
    <x v="1"/>
    <x v="6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x v="6"/>
    <n v="18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x v="6"/>
    <n v="4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x v="6"/>
    <n v="16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x v="6"/>
    <n v="5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x v="6"/>
    <n v="366"/>
    <n v="83.57"/>
    <x v="1"/>
    <x v="6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x v="6"/>
    <n v="233"/>
    <n v="140"/>
    <x v="1"/>
    <x v="6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x v="6"/>
    <n v="239"/>
    <n v="80.87"/>
    <x v="1"/>
    <x v="6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x v="6"/>
    <n v="272"/>
    <n v="53.85"/>
    <x v="1"/>
    <x v="6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x v="6"/>
    <n v="144"/>
    <n v="30.93"/>
    <x v="1"/>
    <x v="6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x v="6"/>
    <n v="245"/>
    <n v="67.959999999999994"/>
    <x v="1"/>
    <x v="6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x v="6"/>
    <n v="76"/>
    <n v="27.14"/>
    <x v="1"/>
    <x v="6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x v="6"/>
    <n v="153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x v="6"/>
    <n v="271"/>
    <n v="106.84"/>
    <x v="1"/>
    <x v="6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x v="6"/>
    <n v="1365"/>
    <n v="105.52"/>
    <x v="1"/>
    <x v="6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x v="6"/>
    <n v="479"/>
    <n v="132.96"/>
    <x v="1"/>
    <x v="6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x v="6"/>
    <n v="166"/>
    <n v="51.92"/>
    <x v="1"/>
    <x v="6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x v="6"/>
    <n v="537"/>
    <n v="310"/>
    <x v="1"/>
    <x v="6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x v="6"/>
    <n v="160"/>
    <n v="26.02"/>
    <x v="1"/>
    <x v="6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x v="6"/>
    <n v="56"/>
    <n v="105"/>
    <x v="1"/>
    <x v="6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x v="6"/>
    <n v="460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x v="6"/>
    <n v="672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5"/>
    <s v="CAD"/>
    <n v="1455231540"/>
    <n v="1452614847"/>
    <b v="0"/>
    <n v="35"/>
    <b v="1"/>
    <x v="6"/>
    <n v="222"/>
    <n v="47.66"/>
    <x v="1"/>
    <x v="6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x v="6"/>
    <n v="61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x v="6"/>
    <n v="588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x v="6"/>
    <n v="51"/>
    <n v="25.4"/>
    <x v="1"/>
    <x v="6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x v="6"/>
    <n v="384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x v="6"/>
    <n v="269"/>
    <n v="61.06"/>
    <x v="1"/>
    <x v="6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x v="6"/>
    <n v="248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x v="6"/>
    <n v="4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x v="6"/>
    <n v="13"/>
    <n v="100"/>
    <x v="1"/>
    <x v="6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x v="6"/>
    <n v="83"/>
    <n v="51.67"/>
    <x v="1"/>
    <x v="6"/>
  </r>
  <r>
    <n v="3732"/>
    <s v="Elektra Bekent - Afstudeervoorstelling"/>
    <s v="Mijn solo voorstelling gaat over Elektra (Sophokles) en hoe zij als jongere alles beleeft en meemaakt!"/>
    <n v="750"/>
    <n v="131"/>
    <x v="2"/>
    <x v="9"/>
    <s v="EUR"/>
    <n v="1422100800"/>
    <n v="1416932133"/>
    <b v="0"/>
    <n v="4"/>
    <b v="0"/>
    <x v="6"/>
    <n v="17"/>
    <n v="32.75"/>
    <x v="1"/>
    <x v="6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x v="6"/>
    <n v="57"/>
    <n v="61"/>
    <x v="1"/>
    <x v="6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x v="6"/>
    <n v="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x v="6"/>
    <n v="20"/>
    <n v="37.5"/>
    <x v="1"/>
    <x v="6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x v="6"/>
    <n v="3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x v="6"/>
    <n v="109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x v="6"/>
    <n v="51"/>
    <n v="25.57"/>
    <x v="1"/>
    <x v="6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x v="6"/>
    <n v="14"/>
    <n v="25"/>
    <x v="1"/>
    <x v="6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x v="6"/>
    <n v="1"/>
    <n v="10"/>
    <x v="1"/>
    <x v="6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x v="6"/>
    <n v="29"/>
    <n v="202"/>
    <x v="1"/>
    <x v="6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x v="6"/>
    <n v="4"/>
    <n v="25"/>
    <x v="1"/>
    <x v="6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x v="40"/>
    <n v="739"/>
    <n v="99.54"/>
    <x v="1"/>
    <x v="40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x v="40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x v="40"/>
    <n v="861"/>
    <n v="215.25"/>
    <x v="1"/>
    <x v="40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x v="40"/>
    <n v="189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x v="40"/>
    <n v="81"/>
    <n v="37.67"/>
    <x v="1"/>
    <x v="40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x v="40"/>
    <n v="738"/>
    <n v="172.23"/>
    <x v="1"/>
    <x v="40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x v="40"/>
    <n v="429"/>
    <n v="111.11"/>
    <x v="1"/>
    <x v="40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x v="40"/>
    <n v="10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x v="40"/>
    <n v="65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x v="40"/>
    <n v="543"/>
    <n v="75.959999999999994"/>
    <x v="1"/>
    <x v="40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x v="40"/>
    <n v="219"/>
    <n v="59.04"/>
    <x v="1"/>
    <x v="40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x v="40"/>
    <n v="630"/>
    <n v="50.11"/>
    <x v="1"/>
    <x v="40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x v="40"/>
    <n v="74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x v="40"/>
    <n v="74"/>
    <n v="166.67"/>
    <x v="1"/>
    <x v="40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x v="40"/>
    <n v="199"/>
    <n v="47.43"/>
    <x v="1"/>
    <x v="40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x v="40"/>
    <n v="758"/>
    <n v="64.94"/>
    <x v="1"/>
    <x v="40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x v="40"/>
    <n v="231"/>
    <n v="55.56"/>
    <x v="1"/>
    <x v="40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x v="40"/>
    <n v="1222"/>
    <n v="74.22"/>
    <x v="1"/>
    <x v="40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x v="40"/>
    <n v="1579"/>
    <n v="106.93"/>
    <x v="1"/>
    <x v="40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x v="40"/>
    <n v="359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x v="40"/>
    <n v="662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x v="40"/>
    <n v="169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x v="40"/>
    <n v="308"/>
    <n v="100"/>
    <x v="1"/>
    <x v="40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x v="40"/>
    <n v="235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x v="40"/>
    <n v="889"/>
    <n v="166.97"/>
    <x v="1"/>
    <x v="40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x v="40"/>
    <n v="90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5"/>
    <s v="CAD"/>
    <n v="1428606055"/>
    <n v="1427223655"/>
    <b v="0"/>
    <n v="25"/>
    <b v="1"/>
    <x v="40"/>
    <n v="417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x v="40"/>
    <n v="334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x v="40"/>
    <n v="142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x v="40"/>
    <n v="477"/>
    <n v="48.54"/>
    <x v="1"/>
    <x v="40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x v="40"/>
    <n v="420"/>
    <n v="70.03"/>
    <x v="1"/>
    <x v="40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x v="40"/>
    <n v="260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x v="40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x v="40"/>
    <n v="823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x v="40"/>
    <n v="339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x v="40"/>
    <n v="258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5"/>
    <s v="CAD"/>
    <n v="1468193532"/>
    <n v="1465601532"/>
    <b v="0"/>
    <n v="10"/>
    <b v="1"/>
    <x v="40"/>
    <n v="19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x v="40"/>
    <n v="503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x v="40"/>
    <n v="111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x v="40"/>
    <n v="5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x v="40"/>
    <n v="83"/>
    <n v="500"/>
    <x v="1"/>
    <x v="40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x v="40"/>
    <n v="1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x v="40"/>
    <n v="6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x v="40"/>
    <n v="69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x v="40"/>
    <n v="8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x v="40"/>
    <n v="89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x v="40"/>
    <n v="171"/>
    <n v="205"/>
    <x v="1"/>
    <x v="40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x v="40"/>
    <n v="67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x v="40"/>
    <n v="147"/>
    <n v="55.06"/>
    <x v="1"/>
    <x v="40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x v="40"/>
    <n v="71"/>
    <n v="47.33"/>
    <x v="1"/>
    <x v="40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x v="40"/>
    <n v="393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x v="40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2"/>
    <s v="AUD"/>
    <n v="1404022381"/>
    <n v="1402294381"/>
    <b v="0"/>
    <n v="1"/>
    <b v="0"/>
    <x v="40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x v="40"/>
    <n v="8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x v="6"/>
    <n v="182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x v="6"/>
    <n v="368"/>
    <n v="53.29"/>
    <x v="1"/>
    <x v="6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x v="6"/>
    <n v="332"/>
    <n v="70.23"/>
    <x v="1"/>
    <x v="6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x v="6"/>
    <n v="15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5"/>
    <s v="CAD"/>
    <n v="1433131140"/>
    <n v="1429120908"/>
    <b v="0"/>
    <n v="11"/>
    <b v="1"/>
    <x v="6"/>
    <n v="398"/>
    <n v="199.18"/>
    <x v="1"/>
    <x v="6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x v="6"/>
    <n v="38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x v="6"/>
    <n v="382"/>
    <n v="61.82"/>
    <x v="1"/>
    <x v="6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x v="6"/>
    <n v="182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x v="6"/>
    <n v="325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x v="6"/>
    <n v="405"/>
    <n v="107.25"/>
    <x v="1"/>
    <x v="6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x v="6"/>
    <n v="109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x v="6"/>
    <n v="206"/>
    <n v="40.92"/>
    <x v="1"/>
    <x v="6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x v="6"/>
    <n v="8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x v="6"/>
    <n v="71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12"/>
    <s v="EUR"/>
    <n v="1453244340"/>
    <n v="1448136417"/>
    <b v="0"/>
    <n v="76"/>
    <b v="1"/>
    <x v="6"/>
    <n v="1100"/>
    <n v="72.38"/>
    <x v="1"/>
    <x v="6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x v="6"/>
    <n v="530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x v="6"/>
    <n v="54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x v="6"/>
    <n v="1054"/>
    <n v="107.57"/>
    <x v="1"/>
    <x v="6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x v="6"/>
    <n v="143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x v="6"/>
    <n v="91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x v="6"/>
    <n v="10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x v="6"/>
    <n v="4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x v="6"/>
    <n v="25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5"/>
    <s v="CAD"/>
    <n v="1417460940"/>
    <n v="1416516972"/>
    <b v="0"/>
    <n v="20"/>
    <b v="1"/>
    <x v="6"/>
    <n v="28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x v="6"/>
    <n v="65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x v="6"/>
    <n v="64"/>
    <n v="40"/>
    <x v="1"/>
    <x v="6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x v="6"/>
    <n v="180"/>
    <n v="64.290000000000006"/>
    <x v="1"/>
    <x v="6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x v="6"/>
    <n v="408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1"/>
    <s v="SEK"/>
    <n v="1432314209"/>
    <n v="1429722209"/>
    <b v="0"/>
    <n v="100"/>
    <b v="1"/>
    <x v="6"/>
    <n v="20165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x v="6"/>
    <n v="405"/>
    <n v="63.28"/>
    <x v="1"/>
    <x v="6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x v="6"/>
    <n v="1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x v="6"/>
    <n v="17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x v="6"/>
    <n v="219"/>
    <n v="47.7"/>
    <x v="1"/>
    <x v="6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x v="6"/>
    <n v="21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x v="6"/>
    <n v="81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x v="6"/>
    <n v="168"/>
    <n v="70.17"/>
    <x v="1"/>
    <x v="6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x v="6"/>
    <n v="38"/>
    <n v="23.63"/>
    <x v="1"/>
    <x v="6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x v="6"/>
    <n v="339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x v="6"/>
    <n v="42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12"/>
    <s v="EUR"/>
    <n v="1434047084"/>
    <n v="1431455084"/>
    <b v="1"/>
    <n v="28"/>
    <b v="0"/>
    <x v="6"/>
    <n v="423"/>
    <n v="75.459999999999994"/>
    <x v="1"/>
    <x v="6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x v="6"/>
    <n v="8"/>
    <n v="9.5"/>
    <x v="1"/>
    <x v="6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x v="6"/>
    <n v="17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x v="6"/>
    <n v="4"/>
    <n v="10"/>
    <x v="1"/>
    <x v="6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x v="6"/>
    <n v="5"/>
    <n v="13"/>
    <x v="1"/>
    <x v="6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x v="6"/>
    <n v="35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x v="6"/>
    <n v="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x v="6"/>
    <n v="5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x v="6"/>
    <n v="212"/>
    <n v="81.540000000000006"/>
    <x v="1"/>
    <x v="6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x v="6"/>
    <n v="20"/>
    <n v="100"/>
    <x v="1"/>
    <x v="6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x v="6"/>
    <n v="12"/>
    <n v="20"/>
    <x v="1"/>
    <x v="6"/>
  </r>
  <r>
    <n v="3865"/>
    <s v="Fellatia's-Fantastic-Fun-Time-Show"/>
    <s v="Sissy Entertainment delivers a delicious cabaret that blends comedic monologue, song, and traditional sketch comedy."/>
    <n v="500"/>
    <n v="650"/>
    <x v="2"/>
    <x v="5"/>
    <s v="CAD"/>
    <n v="1409376600"/>
    <n v="1405957098"/>
    <b v="0"/>
    <n v="14"/>
    <b v="0"/>
    <x v="6"/>
    <n v="130"/>
    <n v="46.43"/>
    <x v="1"/>
    <x v="6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x v="6"/>
    <n v="2"/>
    <n v="5.5"/>
    <x v="1"/>
    <x v="6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x v="6"/>
    <n v="50"/>
    <n v="50.2"/>
    <x v="1"/>
    <x v="6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x v="40"/>
    <n v="2"/>
    <n v="10"/>
    <x v="1"/>
    <x v="40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x v="40"/>
    <n v="9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x v="40"/>
    <n v="300"/>
    <n v="150"/>
    <x v="1"/>
    <x v="40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x v="40"/>
    <n v="8"/>
    <n v="13.33"/>
    <x v="1"/>
    <x v="40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x v="40"/>
    <n v="41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x v="40"/>
    <n v="248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x v="40"/>
    <n v="2"/>
    <n v="10"/>
    <x v="1"/>
    <x v="40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x v="40"/>
    <n v="196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5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x v="40"/>
    <n v="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x v="6"/>
    <n v="10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x v="6"/>
    <n v="24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x v="6"/>
    <n v="505"/>
    <n v="315.5"/>
    <x v="1"/>
    <x v="6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x v="6"/>
    <n v="52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x v="6"/>
    <n v="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x v="6"/>
    <n v="104"/>
    <n v="47.27"/>
    <x v="1"/>
    <x v="6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x v="6"/>
    <n v="10"/>
    <n v="50"/>
    <x v="1"/>
    <x v="6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x v="6"/>
    <n v="3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4"/>
    <s v="NZD"/>
    <n v="1420750683"/>
    <n v="1418158683"/>
    <b v="0"/>
    <n v="10"/>
    <b v="0"/>
    <x v="6"/>
    <n v="8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x v="6"/>
    <n v="16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x v="6"/>
    <n v="25"/>
    <n v="62.5"/>
    <x v="1"/>
    <x v="6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x v="6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x v="6"/>
    <n v="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x v="6"/>
    <n v="29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x v="6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x v="6"/>
    <n v="35"/>
    <n v="24.71"/>
    <x v="1"/>
    <x v="6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x v="6"/>
    <n v="202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x v="6"/>
    <n v="31"/>
    <n v="38.25"/>
    <x v="1"/>
    <x v="6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x v="6"/>
    <n v="13"/>
    <n v="16.25"/>
    <x v="1"/>
    <x v="6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x v="6"/>
    <n v="27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x v="6"/>
    <n v="37"/>
    <n v="61.67"/>
    <x v="1"/>
    <x v="6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x v="6"/>
    <n v="599"/>
    <n v="83.14"/>
    <x v="1"/>
    <x v="6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x v="6"/>
    <n v="20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x v="6"/>
    <n v="182"/>
    <n v="33.67"/>
    <x v="1"/>
    <x v="6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x v="6"/>
    <n v="1"/>
    <n v="5"/>
    <x v="1"/>
    <x v="6"/>
  </r>
  <r>
    <n v="3916"/>
    <s v="Final exam"/>
    <s v="We're a small group of University students who need a little help making our final exam production the best product possible."/>
    <n v="5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x v="6"/>
    <n v="2"/>
    <n v="10"/>
    <x v="1"/>
    <x v="6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x v="6"/>
    <n v="24"/>
    <n v="40"/>
    <x v="1"/>
    <x v="6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x v="6"/>
    <n v="1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x v="6"/>
    <n v="2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x v="6"/>
    <n v="1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x v="6"/>
    <n v="277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x v="6"/>
    <n v="458"/>
    <n v="57.25"/>
    <x v="1"/>
    <x v="6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x v="6"/>
    <n v="3"/>
    <n v="5"/>
    <x v="1"/>
    <x v="6"/>
  </r>
  <r>
    <n v="3926"/>
    <s v="Caryl Churchill's 'Top Girls' - NSW HSC Text"/>
    <s v="Producing syllabus-relevant theatre targeted to HSC students on the NSW Central Coast"/>
    <n v="500"/>
    <n v="15"/>
    <x v="2"/>
    <x v="2"/>
    <s v="AUD"/>
    <n v="1419645748"/>
    <n v="1417053748"/>
    <b v="0"/>
    <n v="1"/>
    <b v="0"/>
    <x v="6"/>
    <n v="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x v="6"/>
    <n v="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x v="6"/>
    <n v="13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x v="6"/>
    <n v="9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x v="6"/>
    <n v="220"/>
    <n v="91.83"/>
    <x v="1"/>
    <x v="6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x v="6"/>
    <n v="11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x v="6"/>
    <n v="263"/>
    <n v="57.17"/>
    <x v="1"/>
    <x v="6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x v="6"/>
    <n v="49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x v="6"/>
    <n v="7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"/>
    <n v="5"/>
    <x v="2"/>
    <x v="2"/>
    <s v="AUD"/>
    <n v="1412656200"/>
    <n v="1412328979"/>
    <b v="0"/>
    <n v="1"/>
    <b v="0"/>
    <x v="6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x v="6"/>
    <n v="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x v="6"/>
    <n v="10"/>
    <n v="25"/>
    <x v="1"/>
    <x v="6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x v="6"/>
    <n v="39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x v="6"/>
    <n v="1"/>
    <n v="5"/>
    <x v="1"/>
    <x v="6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x v="6"/>
    <n v="43"/>
    <n v="39"/>
    <x v="1"/>
    <x v="6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x v="6"/>
    <n v="2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2"/>
    <s v="AUD"/>
    <n v="1423623221"/>
    <n v="1421031221"/>
    <b v="0"/>
    <n v="32"/>
    <b v="0"/>
    <x v="6"/>
    <n v="375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x v="6"/>
    <n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x v="6"/>
    <n v="6"/>
    <n v="25"/>
    <x v="1"/>
    <x v="6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4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x v="6"/>
    <n v="106"/>
    <n v="53.13"/>
    <x v="1"/>
    <x v="6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x v="6"/>
    <n v="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x v="6"/>
    <n v="16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x v="6"/>
    <n v="7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x v="6"/>
    <n v="11"/>
    <n v="11.25"/>
    <x v="1"/>
    <x v="6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x v="6"/>
    <n v="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x v="6"/>
    <n v="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x v="6"/>
    <n v="3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x v="6"/>
    <n v="7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x v="6"/>
    <n v="1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x v="6"/>
    <n v="103"/>
    <n v="41"/>
    <x v="1"/>
    <x v="6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x v="6"/>
    <n v="132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x v="6"/>
    <n v="6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x v="6"/>
    <n v="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x v="6"/>
    <n v="39"/>
    <n v="22.67"/>
    <x v="1"/>
    <x v="6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x v="6"/>
    <n v="6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x v="6"/>
    <n v="111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x v="6"/>
    <n v="91"/>
    <n v="29.09"/>
    <x v="1"/>
    <x v="6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x v="6"/>
    <n v="17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x v="6"/>
    <n v="373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x v="6"/>
    <n v="6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x v="6"/>
    <n v="31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x v="6"/>
    <n v="129"/>
    <n v="64.290000000000006"/>
    <x v="1"/>
    <x v="6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x v="6"/>
    <n v="35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x v="6"/>
    <n v="4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x v="6"/>
    <n v="1164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x v="6"/>
    <n v="3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x v="6"/>
    <n v="21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x v="6"/>
    <n v="163"/>
    <n v="37.54"/>
    <x v="1"/>
    <x v="6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x v="6"/>
    <n v="50"/>
    <n v="11.62"/>
    <x v="1"/>
    <x v="6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x v="6"/>
    <n v="11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x v="6"/>
    <n v="23"/>
    <n v="23"/>
    <x v="1"/>
    <x v="6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x v="6"/>
    <n v="33"/>
    <n v="100"/>
    <x v="1"/>
    <x v="6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x v="6"/>
    <n v="180"/>
    <n v="60.11"/>
    <x v="1"/>
    <x v="6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x v="6"/>
    <n v="1"/>
    <n v="3"/>
    <x v="1"/>
    <x v="6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x v="6"/>
    <n v="2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x v="6"/>
    <n v="23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x v="6"/>
    <n v="1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x v="6"/>
    <n v="23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x v="6"/>
    <n v="385"/>
    <n v="82.57"/>
    <x v="1"/>
    <x v="6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x v="6"/>
    <n v="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x v="6"/>
    <n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x v="6"/>
    <n v="8"/>
    <n v="5.75"/>
    <x v="1"/>
    <x v="6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x v="6"/>
    <n v="67"/>
    <n v="100.5"/>
    <x v="1"/>
    <x v="6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x v="6"/>
    <n v="1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x v="6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x v="6"/>
    <n v="2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x v="6"/>
    <n v="2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x v="6"/>
    <n v="25"/>
    <n v="25"/>
    <x v="1"/>
    <x v="6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x v="6"/>
    <n v="581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x v="6"/>
    <n v="6"/>
    <n v="4.75"/>
    <x v="1"/>
    <x v="6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x v="6"/>
    <n v="9"/>
    <n v="13"/>
    <x v="1"/>
    <x v="6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x v="6"/>
    <n v="2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x v="6"/>
    <n v="35"/>
    <n v="52.5"/>
    <x v="1"/>
    <x v="6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x v="6"/>
    <n v="43"/>
    <n v="32.5"/>
    <x v="1"/>
    <x v="6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x v="6"/>
    <n v="10"/>
    <n v="7.25"/>
    <x v="1"/>
    <x v="6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x v="6"/>
    <n v="37"/>
    <n v="33.33"/>
    <x v="1"/>
    <x v="6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x v="6"/>
    <n v="50"/>
    <n v="62.5"/>
    <x v="1"/>
    <x v="6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x v="6"/>
    <n v="5008"/>
    <n v="63.56"/>
    <x v="1"/>
    <x v="6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x v="6"/>
    <n v="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6"/>
    <s v="EUR"/>
    <n v="1437889336"/>
    <n v="1432705336"/>
    <b v="0"/>
    <n v="4"/>
    <b v="0"/>
    <x v="6"/>
    <n v="100"/>
    <n v="62.5"/>
    <x v="1"/>
    <x v="6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x v="6"/>
    <n v="8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x v="6"/>
    <n v="224"/>
    <n v="51"/>
    <x v="1"/>
    <x v="6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x v="6"/>
    <n v="16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x v="6"/>
    <n v="16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x v="6"/>
    <n v="245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x v="6"/>
    <n v="80"/>
    <n v="100"/>
    <x v="1"/>
    <x v="6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x v="6"/>
    <n v="147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x v="6"/>
    <n v="1129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x v="6"/>
    <n v="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x v="6"/>
    <n v="120"/>
    <n v="75.25"/>
    <x v="1"/>
    <x v="6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x v="6"/>
    <n v="120"/>
    <n v="60"/>
    <x v="1"/>
    <x v="6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x v="6"/>
    <n v="1000"/>
    <n v="1250"/>
    <x v="1"/>
    <x v="6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x v="6"/>
    <n v="8"/>
    <n v="10.5"/>
    <x v="1"/>
    <x v="6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x v="6"/>
    <n v="8"/>
    <n v="7"/>
    <x v="1"/>
    <x v="6"/>
  </r>
  <r>
    <n v="4043"/>
    <s v="Not making potato salad here!"/>
    <s v="This could be my last play, need to bring my son out to see it before it's over.  Need to fly him here from BC"/>
    <n v="25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x v="6"/>
    <n v="9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225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x v="6"/>
    <n v="2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x v="6"/>
    <n v="55"/>
    <n v="27.5"/>
    <x v="1"/>
    <x v="6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x v="6"/>
    <n v="1501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x v="6"/>
    <n v="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x v="6"/>
    <n v="1"/>
    <n v="1"/>
    <x v="1"/>
    <x v="6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x v="6"/>
    <n v="56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x v="6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x v="6"/>
    <n v="441"/>
    <n v="41.95"/>
    <x v="1"/>
    <x v="6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x v="6"/>
    <n v="398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x v="6"/>
    <n v="388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x v="6"/>
    <n v="48"/>
    <n v="23.75"/>
    <x v="1"/>
    <x v="6"/>
  </r>
  <r>
    <n v="4059"/>
    <s v="The Million Dollar Shot"/>
    <s v="A very Canadian children's play inspired by the tradition of British pantomimes like Aladdin, and the Nutcracker."/>
    <n v="200"/>
    <n v="250"/>
    <x v="2"/>
    <x v="5"/>
    <s v="CAD"/>
    <n v="1410836400"/>
    <n v="1408116152"/>
    <b v="0"/>
    <n v="7"/>
    <b v="0"/>
    <x v="6"/>
    <n v="12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5"/>
    <s v="CAD"/>
    <n v="1403539200"/>
    <n v="1400604056"/>
    <b v="0"/>
    <n v="5"/>
    <b v="0"/>
    <x v="6"/>
    <n v="143"/>
    <n v="57"/>
    <x v="1"/>
    <x v="6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x v="6"/>
    <n v="245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x v="6"/>
    <n v="68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2"/>
    <s v="AUD"/>
    <n v="1430316426"/>
    <n v="1427724426"/>
    <b v="0"/>
    <n v="6"/>
    <b v="0"/>
    <x v="6"/>
    <n v="193"/>
    <n v="64.17"/>
    <x v="1"/>
    <x v="6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x v="6"/>
    <n v="1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x v="6"/>
    <n v="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x v="6"/>
    <n v="2030"/>
    <n v="179.12"/>
    <x v="1"/>
    <x v="6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x v="6"/>
    <n v="23"/>
    <n v="34.950000000000003"/>
    <x v="1"/>
    <x v="6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x v="6"/>
    <n v="287"/>
    <n v="33.08"/>
    <x v="1"/>
    <x v="6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x v="6"/>
    <n v="110"/>
    <n v="27.5"/>
    <x v="1"/>
    <x v="6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x v="6"/>
    <n v="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x v="6"/>
    <n v="2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x v="6"/>
    <n v="57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x v="6"/>
    <n v="461"/>
    <n v="44.31"/>
    <x v="1"/>
    <x v="6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x v="6"/>
    <n v="1214"/>
    <n v="222.5"/>
    <x v="1"/>
    <x v="6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x v="6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x v="6"/>
    <n v="35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x v="6"/>
    <n v="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x v="6"/>
    <n v="75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13"/>
    <s v="EUR"/>
    <n v="1476008906"/>
    <n v="1473416906"/>
    <b v="0"/>
    <n v="1"/>
    <b v="0"/>
    <x v="6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x v="6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x v="6"/>
    <n v="47"/>
    <n v="9.4"/>
    <x v="1"/>
    <x v="6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x v="6"/>
    <n v="21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x v="6"/>
    <n v="240"/>
    <n v="30"/>
    <x v="1"/>
    <x v="6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x v="6"/>
    <n v="3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x v="6"/>
    <n v="255"/>
    <n v="25.5"/>
    <x v="1"/>
    <x v="6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x v="6"/>
    <n v="29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x v="6"/>
    <n v="8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x v="6"/>
    <n v="1217"/>
    <n v="91.25"/>
    <x v="1"/>
    <x v="6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x v="6"/>
    <n v="16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x v="6"/>
    <n v="8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x v="6"/>
    <n v="125"/>
    <n v="50"/>
    <x v="1"/>
    <x v="6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x v="6"/>
    <n v="548"/>
    <n v="22.83"/>
    <x v="1"/>
    <x v="6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x v="6"/>
    <n v="40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2"/>
    <s v="AUD"/>
    <n v="1477550434"/>
    <n v="1474958434"/>
    <b v="0"/>
    <n v="14"/>
    <b v="0"/>
    <x v="6"/>
    <n v="3205"/>
    <n v="45.79"/>
    <x v="1"/>
    <x v="6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x v="6"/>
    <n v="1769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x v="6"/>
    <n v="35300"/>
    <n v="106.97"/>
    <x v="1"/>
    <x v="6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x v="6"/>
    <n v="41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x v="6"/>
    <n v="590"/>
    <n v="59"/>
    <x v="1"/>
    <x v="6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x v="6"/>
    <n v="4300"/>
    <n v="14.33"/>
    <x v="1"/>
    <x v="6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x v="6"/>
    <n v="940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7"/>
    <s v="EUR"/>
    <n v="1456617600"/>
    <n v="1454280186"/>
    <b v="0"/>
    <n v="1"/>
    <b v="0"/>
    <x v="6"/>
    <n v="1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x v="6"/>
    <n v="3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s v="film &amp; video/television"/>
    <n v="0"/>
    <n v="63.92"/>
    <x v="0"/>
    <s v="television"/>
    <x v="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s v="film &amp; video/television"/>
    <n v="0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s v="film &amp; video/television"/>
    <n v="0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7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s v="film &amp; video/television"/>
    <n v="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s v="film &amp; video/television"/>
    <n v="0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s v="film &amp; video/television"/>
    <n v="0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13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s v="film &amp; video/television"/>
    <n v="0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s v="film &amp; video/television"/>
    <n v="0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s v="film &amp; video/television"/>
    <n v="2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s v="film &amp; video/television"/>
    <n v="0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s v="film &amp; video/television"/>
    <n v="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1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s v="film &amp; video/television"/>
    <n v="0"/>
    <n v="103.04"/>
    <x v="0"/>
    <s v="television"/>
    <x v="23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s v="film &amp; video/television"/>
    <n v="4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s v="film &amp; video/television"/>
    <n v="0"/>
    <n v="57.14"/>
    <x v="0"/>
    <s v="television"/>
    <x v="25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s v="film &amp; video/television"/>
    <n v="3"/>
    <n v="148.97"/>
    <x v="0"/>
    <s v="television"/>
    <x v="27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s v="film &amp; video/television"/>
    <n v="2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s v="film &amp; video/television"/>
    <n v="6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35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s v="film &amp; video/television"/>
    <n v="8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s v="film &amp; video/television"/>
    <n v="7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s v="film &amp; video/television"/>
    <n v="0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s v="film &amp; video/television"/>
    <n v="4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s v="film &amp; video/television"/>
    <n v="6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s v="film &amp; video/television"/>
    <n v="3"/>
    <n v="137.93"/>
    <x v="0"/>
    <s v="television"/>
    <x v="49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s v="film &amp; video/television"/>
    <n v="4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s v="film &amp; video/television"/>
    <n v="3"/>
    <n v="223.48"/>
    <x v="0"/>
    <s v="television"/>
    <x v="52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s v="film &amp; video/television"/>
    <n v="3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s v="film &amp; video/television"/>
    <n v="3"/>
    <n v="128.94999999999999"/>
    <x v="0"/>
    <s v="television"/>
    <x v="55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s v="film &amp; video/television"/>
    <n v="3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s v="film &amp; video/television"/>
    <n v="5"/>
    <n v="221.52"/>
    <x v="0"/>
    <s v="television"/>
    <x v="57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s v="film &amp; video/television"/>
    <n v="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s v="film &amp; video/television"/>
    <n v="7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s v="film &amp; video/shorts"/>
    <n v="2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s v="film &amp; video/shorts"/>
    <n v="2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s v="film &amp; video/shorts"/>
    <n v="1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s v="film &amp; video/shorts"/>
    <n v="3"/>
    <n v="132.05000000000001"/>
    <x v="0"/>
    <s v="shorts"/>
    <x v="65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s v="film &amp; video/shorts"/>
    <n v="0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s v="film &amp; video/shorts"/>
    <n v="4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s v="film &amp; video/shorts"/>
    <n v="0"/>
    <n v="30.67"/>
    <x v="0"/>
    <s v="shorts"/>
    <x v="76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s v="film &amp; video/shorts"/>
    <n v="1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s v="film &amp; video/shorts"/>
    <n v="6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s v="film &amp; video/shorts"/>
    <n v="1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s v="film &amp; video/shorts"/>
    <n v="2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s v="film &amp; video/shorts"/>
    <n v="3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s v="film &amp; video/shorts"/>
    <n v="2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s v="film &amp; video/shorts"/>
    <n v="3"/>
    <n v="123.29"/>
    <x v="0"/>
    <s v="shorts"/>
    <x v="89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s v="film &amp; video/shorts"/>
    <n v="3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s v="film &amp; video/shorts"/>
    <n v="0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s v="film &amp; video/shorts"/>
    <n v="0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98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s v="film &amp; video/shorts"/>
    <n v="3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s v="film &amp; video/shorts"/>
    <n v="2"/>
    <n v="100"/>
    <x v="0"/>
    <s v="shorts"/>
    <x v="101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s v="film &amp; video/shorts"/>
    <n v="4"/>
    <n v="117.92"/>
    <x v="0"/>
    <s v="shorts"/>
    <x v="102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s v="film &amp; video/shorts"/>
    <n v="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s v="film &amp; video/shorts"/>
    <n v="3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s v="film &amp; video/shorts"/>
    <n v="5"/>
    <n v="111.38"/>
    <x v="0"/>
    <s v="shorts"/>
    <x v="107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09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s v="film &amp; video/shorts"/>
    <n v="4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s v="film &amp; video/shorts"/>
    <n v="3"/>
    <n v="64.2"/>
    <x v="0"/>
    <s v="shorts"/>
    <x v="112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s v="film &amp; video/shorts"/>
    <n v="5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s v="film &amp; video/shorts"/>
    <n v="2"/>
    <n v="88.57"/>
    <x v="0"/>
    <s v="shorts"/>
    <x v="114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s v="film &amp; video/shorts"/>
    <n v="3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s v="film &amp; video/shorts"/>
    <n v="3"/>
    <n v="167.49"/>
    <x v="0"/>
    <s v="shorts"/>
    <x v="117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s v="film &amp; video/shorts"/>
    <n v="4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s v="film &amp; video/shorts"/>
    <n v="2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s v="film &amp; video/science fiction"/>
    <n v="1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300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s v="film &amp; video/science fiction"/>
    <n v="6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s v="film &amp; video/science fiction"/>
    <n v="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s v="film &amp; video/science fiction"/>
    <n v="2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s v="film &amp; video/science fiction"/>
    <n v="27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s v="film &amp; video/science fiction"/>
    <n v="2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s v="film &amp; video/drama"/>
    <n v="3"/>
    <n v="3000"/>
    <x v="0"/>
    <s v="drama"/>
    <x v="166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s v="film &amp; video/drama"/>
    <n v="1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s v="film &amp; video/drama"/>
    <n v="1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s v="film &amp; video/drama"/>
    <n v="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s v="film &amp; video/drama"/>
    <n v="4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s v="film &amp; video/drama"/>
    <n v="2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s v="film &amp; video/drama"/>
    <n v="1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s v="film &amp; video/drama"/>
    <n v="1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s v="film &amp; video/drama"/>
    <n v="2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s v="film &amp; video/drama"/>
    <n v="0"/>
    <n v="54.29"/>
    <x v="0"/>
    <s v="drama"/>
    <x v="201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s v="film &amp; video/drama"/>
    <n v="1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s v="film &amp; video/drama"/>
    <n v="152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s v="film &amp; video/drama"/>
    <n v="1"/>
    <n v="76.47"/>
    <x v="0"/>
    <s v="drama"/>
    <x v="205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s v="film &amp; video/drama"/>
    <n v="2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s v="film &amp; video/drama"/>
    <n v="3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s v="film &amp; video/drama"/>
    <n v="2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s v="film &amp; video/drama"/>
    <n v="28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s v="film &amp; video/drama"/>
    <n v="9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s v="film &amp; video/documentary"/>
    <n v="19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s v="film &amp; video/documentary"/>
    <n v="48"/>
    <n v="109.04"/>
    <x v="0"/>
    <s v="documentary"/>
    <x v="241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s v="film &amp; video/documentary"/>
    <n v="17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s v="film &amp; video/documentary"/>
    <n v="31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s v="film &amp; video/documentary"/>
    <n v="5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s v="film &amp; video/documentary"/>
    <n v="6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s v="film &amp; video/documentary"/>
    <n v="19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s v="film &amp; video/documentary"/>
    <n v="8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s v="film &amp; video/documentary"/>
    <n v="108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s v="film &amp; video/documentary"/>
    <n v="14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s v="film &amp; video/documentary"/>
    <n v="40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s v="film &amp; video/documentary"/>
    <n v="5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s v="film &amp; video/documentary"/>
    <n v="12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s v="film &amp; video/documentary"/>
    <n v="2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s v="film &amp; video/documentary"/>
    <n v="35"/>
    <n v="89.39"/>
    <x v="0"/>
    <s v="documentary"/>
    <x v="254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s v="film &amp; video/documentary"/>
    <n v="11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s v="film &amp; video/documentary"/>
    <n v="50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s v="film &amp; video/documentary"/>
    <n v="76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s v="film &amp; video/documentary"/>
    <n v="14"/>
    <n v="120.91"/>
    <x v="0"/>
    <s v="documentary"/>
    <x v="260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s v="film &amp; video/documentary"/>
    <n v="29"/>
    <n v="97.64"/>
    <x v="0"/>
    <s v="documentary"/>
    <x v="261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s v="film &amp; video/documentary"/>
    <n v="8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s v="film &amp; video/documentary"/>
    <n v="39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s v="film &amp; video/documentary"/>
    <n v="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s v="film &amp; video/documentary"/>
    <n v="7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s v="film &amp; video/documentary"/>
    <n v="2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s v="film &amp; video/documentary"/>
    <n v="17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s v="film &amp; video/documentary"/>
    <n v="7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s v="film &amp; video/documentary"/>
    <n v="196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s v="film &amp; video/documentary"/>
    <n v="5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s v="film &amp; video/documentary"/>
    <n v="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s v="film &amp; video/documentary"/>
    <n v="7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s v="film &amp; video/documentary"/>
    <n v="8"/>
    <n v="55.22"/>
    <x v="0"/>
    <s v="documentary"/>
    <x v="274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s v="film &amp; video/documentary"/>
    <n v="29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s v="film &amp; video/documentary"/>
    <n v="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s v="film &amp; video/documentary"/>
    <n v="96"/>
    <n v="75.44"/>
    <x v="0"/>
    <s v="documentary"/>
    <x v="277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s v="film &amp; video/documentary"/>
    <n v="57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s v="film &amp; video/documentary"/>
    <n v="3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s v="film &amp; video/documentary"/>
    <n v="167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s v="film &amp; video/documentary"/>
    <n v="9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s v="film &amp; video/documentary"/>
    <n v="65"/>
    <n v="254.39"/>
    <x v="0"/>
    <s v="documentary"/>
    <x v="282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s v="film &amp; video/documentary"/>
    <n v="29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s v="film &amp; video/documentary"/>
    <n v="60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s v="film &amp; video/documentary"/>
    <n v="46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s v="film &amp; video/documentary"/>
    <n v="23"/>
    <n v="121.28"/>
    <x v="0"/>
    <s v="documentary"/>
    <x v="286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s v="film &amp; video/documentary"/>
    <n v="38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s v="film &amp; video/documentary"/>
    <n v="76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s v="film &amp; video/documentary"/>
    <n v="23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s v="film &amp; video/documentary"/>
    <n v="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s v="film &amp; video/documentary"/>
    <n v="9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s v="film &amp; video/documentary"/>
    <n v="117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s v="film &amp; video/documentary"/>
    <n v="4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s v="film &amp; video/documentary"/>
    <n v="8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s v="film &amp; video/documentary"/>
    <n v="102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s v="film &amp; video/documentary"/>
    <n v="46"/>
    <n v="230.09"/>
    <x v="0"/>
    <s v="documentary"/>
    <x v="296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s v="film &amp; video/documentary"/>
    <n v="31"/>
    <n v="141.75"/>
    <x v="0"/>
    <s v="documentary"/>
    <x v="297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s v="film &amp; video/documentary"/>
    <n v="211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s v="film &amp; video/documentary"/>
    <n v="28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s v="film &amp; video/documentary"/>
    <n v="42"/>
    <n v="85.34"/>
    <x v="0"/>
    <s v="documentary"/>
    <x v="300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s v="film &amp; video/documentary"/>
    <n v="26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s v="film &amp; video/documentary"/>
    <n v="17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s v="film &amp; video/documentary"/>
    <n v="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s v="film &amp; video/documentary"/>
    <n v="13"/>
    <n v="106.43"/>
    <x v="0"/>
    <s v="documentary"/>
    <x v="304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s v="film &amp; video/documentary"/>
    <n v="16"/>
    <n v="51.72"/>
    <x v="0"/>
    <s v="documentary"/>
    <x v="305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s v="film &amp; video/documentary"/>
    <n v="5"/>
    <n v="36.61"/>
    <x v="0"/>
    <s v="documentary"/>
    <x v="306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s v="film &amp; video/documentary"/>
    <n v="4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s v="film &amp; video/documentary"/>
    <n v="21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s v="film &amp; video/documentary"/>
    <n v="36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s v="film &amp; video/documentary"/>
    <n v="2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s v="film &amp; video/documentary"/>
    <n v="35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s v="film &amp; video/documentary"/>
    <n v="15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s v="film &amp; video/documentary"/>
    <n v="30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s v="film &amp; video/documentary"/>
    <n v="6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s v="film &amp; video/documentary"/>
    <n v="42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s v="film &amp; video/documentary"/>
    <n v="28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s v="film &amp; video/documentary"/>
    <n v="50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s v="film &amp; video/documentary"/>
    <n v="24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s v="film &amp; video/documentary"/>
    <n v="9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s v="film &amp; video/documentary"/>
    <n v="36"/>
    <n v="134.91"/>
    <x v="0"/>
    <s v="documentary"/>
    <x v="32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s v="film &amp; video/documentary"/>
    <n v="60"/>
    <n v="106.62"/>
    <x v="0"/>
    <s v="documentary"/>
    <x v="321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s v="film &amp; video/documentary"/>
    <n v="11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s v="film &amp; video/documentary"/>
    <n v="15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s v="film &amp; video/documentary"/>
    <n v="93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s v="film &amp; video/documentary"/>
    <n v="304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s v="film &amp; video/documentary"/>
    <n v="10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s v="film &amp; video/documentary"/>
    <n v="141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s v="film &amp; video/documentary"/>
    <n v="19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s v="film &amp; video/documentary"/>
    <n v="65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s v="film &amp; video/documentary"/>
    <n v="78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s v="film &amp; video/documentary"/>
    <n v="205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s v="film &amp; video/documentary"/>
    <n v="91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s v="film &amp; video/documentary"/>
    <n v="18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s v="film &amp; video/documentary"/>
    <n v="16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s v="film &amp; video/documentary"/>
    <n v="54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s v="film &amp; video/documentary"/>
    <n v="6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s v="film &amp; video/documentary"/>
    <n v="32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s v="film &amp; video/documentary"/>
    <n v="13"/>
    <n v="72.87"/>
    <x v="0"/>
    <s v="documentary"/>
    <x v="339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s v="film &amp; video/documentary"/>
    <n v="88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s v="film &amp; video/documentary"/>
    <n v="7"/>
    <n v="67.91"/>
    <x v="0"/>
    <s v="documentary"/>
    <x v="341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s v="film &amp; video/documentary"/>
    <n v="61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s v="film &amp; video/documentary"/>
    <n v="68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s v="film &amp; video/documentary"/>
    <n v="34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s v="film &amp; video/documentary"/>
    <n v="89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s v="film &amp; video/documentary"/>
    <n v="21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s v="film &amp; video/documentary"/>
    <n v="24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s v="film &amp; video/documentary"/>
    <n v="57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s v="film &amp; video/documentary"/>
    <n v="8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s v="film &amp; video/documentary"/>
    <n v="23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s v="film &amp; video/documentary"/>
    <n v="127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s v="film &amp; video/documentary"/>
    <n v="7"/>
    <n v="125.45"/>
    <x v="0"/>
    <s v="documentary"/>
    <x v="354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s v="film &amp; video/documentary"/>
    <n v="81"/>
    <n v="246.61"/>
    <x v="0"/>
    <s v="documentary"/>
    <x v="355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s v="film &amp; video/documentary"/>
    <n v="15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s v="film &amp; video/documentary"/>
    <n v="52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s v="film &amp; video/documentary"/>
    <n v="51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s v="film &amp; video/documentary"/>
    <n v="24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s v="film &amp; video/documentary"/>
    <n v="78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s v="film &amp; video/documentary"/>
    <n v="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s v="film &amp; video/documentary"/>
    <n v="18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s v="film &amp; video/documentary"/>
    <n v="15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s v="film &amp; video/documentary"/>
    <n v="31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s v="film &amp; video/documentary"/>
    <n v="77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s v="film &amp; video/documentary"/>
    <n v="21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s v="film &amp; video/documentary"/>
    <n v="26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s v="film &amp; video/documentary"/>
    <n v="14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s v="film &amp; video/documentary"/>
    <n v="61"/>
    <n v="709.42"/>
    <x v="0"/>
    <s v="documentary"/>
    <x v="370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s v="film &amp; video/documentary"/>
    <n v="343"/>
    <n v="161.26"/>
    <x v="0"/>
    <s v="documentary"/>
    <x v="371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s v="film &amp; video/documentary"/>
    <n v="16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s v="film &amp; video/documentary"/>
    <n v="16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s v="film &amp; video/documentary"/>
    <n v="27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s v="film &amp; video/documentary"/>
    <n v="7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s v="film &amp; video/documentary"/>
    <n v="35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s v="film &amp; video/documentary"/>
    <n v="11"/>
    <n v="115.51"/>
    <x v="0"/>
    <s v="documentary"/>
    <x v="380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s v="film &amp; video/documentary"/>
    <n v="52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s v="film &amp; video/documentary"/>
    <n v="4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s v="film &amp; video/documentary"/>
    <n v="53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s v="film &amp; video/documentary"/>
    <n v="163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s v="film &amp; video/documentary"/>
    <n v="13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s v="film &amp; video/documentary"/>
    <n v="247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s v="film &amp; video/documentary"/>
    <n v="2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s v="film &amp; video/documentary"/>
    <n v="11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s v="film &amp; video/documentary"/>
    <n v="22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s v="film &amp; video/documentary"/>
    <n v="32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s v="film &amp; video/documentary"/>
    <n v="26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s v="film &amp; video/documentary"/>
    <n v="19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s v="film &amp; video/documentary"/>
    <n v="2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s v="film &amp; video/documentary"/>
    <n v="6"/>
    <n v="65.88"/>
    <x v="0"/>
    <s v="documentary"/>
    <x v="402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s v="film &amp; video/documentary"/>
    <n v="11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s v="film &amp; video/documentary"/>
    <n v="72"/>
    <n v="133.13999999999999"/>
    <x v="0"/>
    <s v="documentary"/>
    <x v="404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s v="film &amp; video/documentary"/>
    <n v="6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s v="film &amp; video/documentary"/>
    <n v="6"/>
    <n v="86.16"/>
    <x v="0"/>
    <s v="documentary"/>
    <x v="406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s v="film &amp; video/documentary"/>
    <n v="4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s v="film &amp; video/documentary"/>
    <n v="12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s v="film &amp; video/documentary"/>
    <n v="6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s v="film &amp; video/documentary"/>
    <n v="6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s v="film &amp; video/documentary"/>
    <n v="27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s v="film &amp; video/documentary"/>
    <n v="3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s v="film &amp; video/documentary"/>
    <n v="2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s v="film &amp; video/documentary"/>
    <n v="21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0"/>
    <s v="documentary"/>
    <x v="418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s v="film &amp; video/documentary"/>
    <n v="16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s v="film &amp; video/animation"/>
    <n v="1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s v="film &amp; video/animation"/>
    <n v="1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s v="film &amp; video/animation"/>
    <n v="1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s v="film &amp; video/animation"/>
    <n v="1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s v="film &amp; video/animation"/>
    <n v="4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s v="film &amp; video/animation"/>
    <n v="13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s v="film &amp; video/animation"/>
    <n v="2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s v="film &amp; video/animation"/>
    <n v="2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s v="film &amp; video/animation"/>
    <n v="10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s v="film &amp; video/animation"/>
    <n v="15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s v="film &amp; video/animation"/>
    <n v="1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s v="film &amp; video/animation"/>
    <n v="12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s v="film &amp; video/animation"/>
    <n v="5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s v="film &amp; video/animation"/>
    <n v="19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s v="film &amp; video/animation"/>
    <n v="21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</r>
  <r>
    <n v="490"/>
    <s v="PROJECT IS CANCELLED"/>
    <s v="Cancelled"/>
    <n v="40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s v="film &amp; video/animation"/>
    <n v="7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s v="film &amp; video/animation"/>
    <n v="5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s v="film &amp; video/animation"/>
    <n v="17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s v="film &amp; video/animation"/>
    <n v="63"/>
    <n v="725.03"/>
    <x v="0"/>
    <s v="animation"/>
    <x v="515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s v="film &amp; video/animation"/>
    <n v="7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s v="theater/plays"/>
    <n v="13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s v="theater/plays"/>
    <n v="14"/>
    <n v="93.43"/>
    <x v="1"/>
    <s v="plays"/>
    <x v="521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s v="theater/plays"/>
    <n v="9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s v="theater/plays"/>
    <n v="16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s v="theater/plays"/>
    <n v="10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s v="theater/plays"/>
    <n v="32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s v="theater/plays"/>
    <n v="5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s v="theater/plays"/>
    <n v="28"/>
    <n v="63.83"/>
    <x v="1"/>
    <s v="plays"/>
    <x v="527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s v="theater/plays"/>
    <n v="4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s v="theater/plays"/>
    <n v="4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s v="theater/plays"/>
    <n v="10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s v="theater/plays"/>
    <n v="11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s v="theater/plays"/>
    <n v="35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s v="theater/plays"/>
    <n v="6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s v="theater/plays"/>
    <n v="4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s v="theater/plays"/>
    <n v="6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s v="theater/plays"/>
    <n v="11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s v="theater/plays"/>
    <n v="7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s v="theater/plays"/>
    <n v="43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s v="technology/web"/>
    <n v="0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s v="technology/web"/>
    <n v="0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s v="technology/web"/>
    <n v="0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s v="technology/web"/>
    <n v="0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s v="technology/web"/>
    <n v="11"/>
    <n v="135.04"/>
    <x v="2"/>
    <s v="web"/>
    <x v="551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s v="technology/web"/>
    <n v="4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s v="technology/web"/>
    <n v="1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s v="technology/web"/>
    <n v="4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s v="technology/web"/>
    <n v="0"/>
    <n v="20"/>
    <x v="2"/>
    <s v="web"/>
    <x v="569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s v="technology/web"/>
    <n v="1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s v="technology/web"/>
    <n v="0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s v="technology/web"/>
    <n v="1"/>
    <n v="64.75"/>
    <x v="2"/>
    <s v="web"/>
    <x v="575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s v="technology/web"/>
    <n v="0"/>
    <n v="5"/>
    <x v="2"/>
    <s v="web"/>
    <x v="584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s v="technology/web"/>
    <n v="0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s v="technology/web"/>
    <n v="1"/>
    <n v="150.5"/>
    <x v="2"/>
    <s v="web"/>
    <x v="588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s v="technology/web"/>
    <n v="1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s v="technology/web"/>
    <n v="1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s v="technology/web"/>
    <n v="0"/>
    <n v="16.43"/>
    <x v="2"/>
    <s v="web"/>
    <x v="593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s v="technology/web"/>
    <n v="1"/>
    <n v="53.25"/>
    <x v="2"/>
    <s v="web"/>
    <x v="595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s v="technology/web"/>
    <n v="3"/>
    <n v="121.43"/>
    <x v="2"/>
    <s v="web"/>
    <x v="598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s v="technology/web"/>
    <n v="0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s v="technology/web"/>
    <n v="0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s v="technology/web"/>
    <n v="2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s v="technology/web"/>
    <n v="0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s v="technology/web"/>
    <n v="5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n v="0"/>
    <n v="5"/>
    <x v="2"/>
    <s v="web"/>
    <x v="609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s v="technology/web"/>
    <n v="43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s v="technology/web"/>
    <n v="0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s v="technology/web"/>
    <n v="1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s v="technology/web"/>
    <n v="14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s v="technology/web"/>
    <n v="2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s v="technology/web"/>
    <n v="4"/>
    <n v="49.8"/>
    <x v="2"/>
    <s v="web"/>
    <x v="633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3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s v="technology/wearables"/>
    <n v="0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s v="technology/wearables"/>
    <n v="15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s v="technology/wearables"/>
    <n v="974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s v="technology/wearables"/>
    <n v="88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s v="technology/wearables"/>
    <n v="250"/>
    <n v="73.489999999999995"/>
    <x v="2"/>
    <s v="wearables"/>
    <x v="644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s v="technology/wearables"/>
    <n v="1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s v="technology/wearables"/>
    <n v="4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s v="technology/wearables"/>
    <n v="7"/>
    <n v="125.94"/>
    <x v="2"/>
    <s v="wearables"/>
    <x v="647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s v="technology/wearables"/>
    <n v="148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s v="technology/wearables"/>
    <n v="12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s v="technology/wearables"/>
    <n v="6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s v="technology/wearables"/>
    <n v="84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s v="technology/wearables"/>
    <n v="1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s v="technology/wearables"/>
    <n v="366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s v="technology/wearables"/>
    <n v="111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s v="technology/wearables"/>
    <n v="41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s v="technology/wearables"/>
    <n v="38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s v="technology/wearables"/>
    <n v="67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s v="technology/wearables"/>
    <n v="108"/>
    <n v="109.34"/>
    <x v="2"/>
    <s v="wearables"/>
    <x v="658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s v="technology/wearables"/>
    <n v="1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s v="technology/wearables"/>
    <n v="5"/>
    <n v="84.94"/>
    <x v="2"/>
    <s v="wearables"/>
    <x v="660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s v="technology/wearables"/>
    <n v="3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s v="technology/wearables"/>
    <n v="3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s v="technology/wearables"/>
    <n v="7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s v="technology/wearables"/>
    <n v="19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s v="technology/wearables"/>
    <n v="3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s v="technology/wearables"/>
    <n v="159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s v="technology/wearables"/>
    <n v="9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s v="technology/wearables"/>
    <n v="45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s v="technology/wearables"/>
    <n v="4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s v="technology/wearables"/>
    <n v="3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s v="technology/wearables"/>
    <n v="6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s v="technology/wearables"/>
    <n v="51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s v="technology/wearables"/>
    <n v="78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s v="technology/wearables"/>
    <n v="96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s v="technology/wearables"/>
    <n v="2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s v="technology/wearables"/>
    <n v="1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s v="technology/wearables"/>
    <n v="58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s v="technology/wearables"/>
    <n v="461"/>
    <n v="343.15"/>
    <x v="2"/>
    <s v="wearables"/>
    <x v="689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s v="technology/wearables"/>
    <n v="10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s v="technology/wearables"/>
    <n v="5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s v="technology/wearables"/>
    <n v="141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s v="technology/wearables"/>
    <n v="2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s v="technology/wearables"/>
    <n v="3"/>
    <n v="90.86"/>
    <x v="2"/>
    <s v="wearables"/>
    <x v="695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s v="technology/wearables"/>
    <n v="9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s v="technology/wearables"/>
    <n v="62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s v="technology/wearables"/>
    <n v="429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s v="technology/wearables"/>
    <n v="2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s v="technology/wearables"/>
    <n v="24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s v="technology/wearables"/>
    <n v="18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04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s v="technology/wearables"/>
    <n v="4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s v="technology/wearables"/>
    <n v="215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2"/>
    <s v="wearables"/>
    <x v="708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s v="technology/wearables"/>
    <n v="135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16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s v="publishing/nonfiction"/>
    <n v="11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s v="publishing/nonfiction"/>
    <n v="22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s v="publishing/nonfiction"/>
    <n v="30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s v="publishing/nonfiction"/>
    <n v="8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s v="publishing/nonfiction"/>
    <n v="10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s v="publishing/nonfiction"/>
    <n v="22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s v="publishing/nonfiction"/>
    <n v="32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s v="publishing/nonfiction"/>
    <n v="21"/>
    <n v="43.55"/>
    <x v="3"/>
    <s v="nonfiction"/>
    <x v="729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s v="publishing/nonfiction"/>
    <n v="106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s v="publishing/nonfiction"/>
    <n v="25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s v="publishing/nonfiction"/>
    <n v="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s v="publishing/nonfiction"/>
    <n v="12"/>
    <n v="17.82"/>
    <x v="3"/>
    <s v="nonfiction"/>
    <x v="733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s v="publishing/nonfiction"/>
    <n v="43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s v="publishing/nonfiction"/>
    <n v="215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s v="publishing/nonfiction"/>
    <n v="4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s v="publishing/nonfiction"/>
    <n v="24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s v="publishing/nonfiction"/>
    <n v="6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s v="publishing/nonfiction"/>
    <n v="13"/>
    <n v="169.58"/>
    <x v="3"/>
    <s v="nonfiction"/>
    <x v="740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s v="publishing/nonfiction"/>
    <n v="53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s v="publishing/nonfiction"/>
    <n v="6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s v="publishing/nonfiction"/>
    <n v="3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s v="publishing/nonfiction"/>
    <n v="20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s v="publishing/nonfiction"/>
    <n v="16"/>
    <n v="53.73"/>
    <x v="3"/>
    <s v="nonfiction"/>
    <x v="745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s v="publishing/nonfiction"/>
    <n v="13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s v="publishing/nonfiction"/>
    <n v="28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s v="publishing/nonfiction"/>
    <n v="8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s v="publishing/nonfiction"/>
    <n v="42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s v="publishing/nonfiction"/>
    <n v="18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s v="publishing/nonfiction"/>
    <n v="14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s v="publishing/nonfiction"/>
    <n v="2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s v="publishing/nonfiction"/>
    <n v="51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s v="publishing/nonfiction"/>
    <n v="8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s v="publishing/nonfiction"/>
    <n v="10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s v="publishing/nonfiction"/>
    <n v="3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s v="publishing/nonfiction"/>
    <n v="10"/>
    <n v="134.21"/>
    <x v="3"/>
    <s v="nonfiction"/>
    <x v="758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s v="publishing/nonfiction"/>
    <n v="20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s v="publishing/fiction"/>
    <n v="1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s v="publishing/fiction"/>
    <n v="10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s v="publishing/fiction"/>
    <n v="7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s v="publishing/fiction"/>
    <n v="0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s v="publishing/fiction"/>
    <n v="1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s v="publishing/fiction"/>
    <n v="14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s v="publishing/fiction"/>
    <n v="2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n v="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s v="music/rock"/>
    <n v="4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s v="music/rock"/>
    <n v="3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s v="music/rock"/>
    <n v="9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s v="music/rock"/>
    <n v="4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s v="music/rock"/>
    <n v="4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s v="music/rock"/>
    <n v="29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s v="music/rock"/>
    <n v="5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s v="music/rock"/>
    <n v="8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s v="music/rock"/>
    <n v="7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s v="music/rock"/>
    <n v="58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s v="music/rock"/>
    <n v="32"/>
    <n v="60.86"/>
    <x v="4"/>
    <s v="rock"/>
    <x v="791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s v="music/rock"/>
    <n v="1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s v="music/rock"/>
    <n v="12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s v="music/rock"/>
    <n v="3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s v="music/rock"/>
    <n v="65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s v="music/rock"/>
    <n v="42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s v="music/rock"/>
    <n v="13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s v="music/rock"/>
    <n v="17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s v="music/rock"/>
    <n v="22"/>
    <n v="178.61"/>
    <x v="4"/>
    <s v="rock"/>
    <x v="799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s v="music/rock"/>
    <n v="10"/>
    <n v="40.75"/>
    <x v="4"/>
    <s v="rock"/>
    <x v="800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s v="music/rock"/>
    <n v="26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s v="music/rock"/>
    <n v="12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s v="music/rock"/>
    <n v="24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s v="music/rock"/>
    <n v="14"/>
    <n v="58.33"/>
    <x v="4"/>
    <s v="rock"/>
    <x v="805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s v="music/rock"/>
    <n v="37"/>
    <n v="117.68"/>
    <x v="4"/>
    <s v="rock"/>
    <x v="806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s v="music/rock"/>
    <n v="19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s v="music/rock"/>
    <n v="20"/>
    <n v="104.65"/>
    <x v="4"/>
    <s v="rock"/>
    <x v="808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s v="music/rock"/>
    <n v="19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s v="music/rock"/>
    <n v="7"/>
    <n v="58.33"/>
    <x v="4"/>
    <s v="rock"/>
    <x v="810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s v="music/rock"/>
    <n v="5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s v="music/rock"/>
    <n v="4"/>
    <n v="27.61"/>
    <x v="4"/>
    <s v="rock"/>
    <x v="812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s v="music/rock"/>
    <n v="11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s v="music/rock"/>
    <n v="6"/>
    <n v="45.46"/>
    <x v="4"/>
    <s v="rock"/>
    <x v="814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s v="music/rock"/>
    <n v="19"/>
    <n v="99.53"/>
    <x v="4"/>
    <s v="rock"/>
    <x v="815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s v="music/rock"/>
    <n v="37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s v="music/rock"/>
    <n v="9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s v="music/rock"/>
    <n v="2"/>
    <n v="28.68"/>
    <x v="4"/>
    <s v="rock"/>
    <x v="818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s v="music/rock"/>
    <n v="2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s v="music/rock"/>
    <n v="12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s v="music/rock"/>
    <n v="79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s v="music/rock"/>
    <n v="17"/>
    <n v="51.81"/>
    <x v="4"/>
    <s v="rock"/>
    <x v="822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s v="music/rock"/>
    <n v="7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s v="music/rock"/>
    <n v="10"/>
    <n v="39.82"/>
    <x v="4"/>
    <s v="rock"/>
    <x v="824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s v="music/rock"/>
    <n v="6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s v="music/rock"/>
    <n v="28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s v="music/rock"/>
    <n v="2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s v="music/rock"/>
    <n v="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s v="music/rock"/>
    <n v="3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s v="music/rock"/>
    <n v="10"/>
    <n v="60.66"/>
    <x v="4"/>
    <s v="rock"/>
    <x v="830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s v="music/rock"/>
    <n v="18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s v="music/rock"/>
    <n v="75"/>
    <n v="97.99"/>
    <x v="4"/>
    <s v="rock"/>
    <x v="832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s v="music/rock"/>
    <n v="31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s v="music/rock"/>
    <n v="12"/>
    <n v="58.63"/>
    <x v="4"/>
    <s v="rock"/>
    <x v="835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s v="music/rock"/>
    <n v="25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s v="music/rock"/>
    <n v="15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s v="music/rock"/>
    <n v="1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s v="music/rock"/>
    <n v="29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s v="music/metal"/>
    <n v="6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s v="music/metal"/>
    <n v="25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s v="music/metal"/>
    <n v="13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s v="music/metal"/>
    <n v="29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s v="music/metal"/>
    <n v="3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s v="music/metal"/>
    <n v="7"/>
    <n v="28.55"/>
    <x v="4"/>
    <s v="metal"/>
    <x v="846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s v="music/metal"/>
    <n v="0"/>
    <n v="10"/>
    <x v="4"/>
    <s v="metal"/>
    <x v="847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s v="music/metal"/>
    <n v="2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s v="music/metal"/>
    <n v="24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s v="music/metal"/>
    <n v="31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s v="music/metal"/>
    <n v="13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s v="music/metal"/>
    <n v="18"/>
    <n v="59.26"/>
    <x v="4"/>
    <s v="metal"/>
    <x v="852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s v="music/metal"/>
    <n v="2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s v="music/metal"/>
    <n v="164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s v="music/metal"/>
    <n v="8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s v="music/metal"/>
    <n v="3"/>
    <n v="19.46"/>
    <x v="4"/>
    <s v="metal"/>
    <x v="856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s v="music/metal"/>
    <n v="6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s v="music/metal"/>
    <n v="9"/>
    <n v="22.74"/>
    <x v="4"/>
    <s v="metal"/>
    <x v="858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s v="music/metal"/>
    <n v="21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s v="music/jazz"/>
    <n v="13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s v="music/jazz"/>
    <n v="1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s v="music/jazz"/>
    <n v="1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s v="music/jazz"/>
    <n v="0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s v="music/jazz"/>
    <n v="14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s v="music/jazz"/>
    <n v="0"/>
    <n v="22.5"/>
    <x v="4"/>
    <s v="jazz"/>
    <x v="865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n v="3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s v="music/jazz"/>
    <n v="6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s v="music/jazz"/>
    <n v="5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s v="music/jazz"/>
    <n v="2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s v="music/jazz"/>
    <n v="0"/>
    <n v="32.5"/>
    <x v="4"/>
    <s v="jazz"/>
    <x v="872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s v="music/jazz"/>
    <n v="0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s v="music/jazz"/>
    <n v="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s v="music/jazz"/>
    <n v="6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s v="music/jazz"/>
    <n v="7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s v="music/jazz"/>
    <n v="0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s v="music/jazz"/>
    <n v="3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s v="music/indie rock"/>
    <n v="1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s v="music/indie rock"/>
    <n v="2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s v="music/indie rock"/>
    <n v="1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s v="music/indie rock"/>
    <n v="4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s v="music/indie rock"/>
    <n v="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s v="music/indie rock"/>
    <n v="12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n v="1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s v="music/indie rock"/>
    <n v="1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s v="music/indie rock"/>
    <n v="12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s v="music/indie rock"/>
    <n v="1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s v="music/indie rock"/>
    <n v="1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s v="music/indie rock"/>
    <n v="16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s v="music/indie rock"/>
    <n v="1"/>
    <n v="35"/>
    <x v="4"/>
    <s v="indie rock"/>
    <x v="899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s v="music/jazz"/>
    <n v="1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s v="music/jazz"/>
    <n v="1"/>
    <n v="50.33"/>
    <x v="4"/>
    <s v="jazz"/>
    <x v="904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s v="music/jazz"/>
    <n v="1"/>
    <n v="32.67"/>
    <x v="4"/>
    <s v="jazz"/>
    <x v="905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s v="music/jazz"/>
    <n v="1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s v="music/jazz"/>
    <n v="0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s v="music/jazz"/>
    <n v="10"/>
    <n v="82.58"/>
    <x v="4"/>
    <s v="jazz"/>
    <x v="913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s v="music/jazz"/>
    <n v="2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s v="music/jazz"/>
    <n v="0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s v="music/jazz"/>
    <n v="1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s v="music/jazz"/>
    <n v="23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s v="music/jazz"/>
    <n v="28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s v="music/jazz"/>
    <n v="2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s v="music/jazz"/>
    <n v="1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s v="music/jazz"/>
    <n v="8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s v="music/jazz"/>
    <n v="2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s v="music/jazz"/>
    <n v="1"/>
    <n v="18.71"/>
    <x v="4"/>
    <s v="jazz"/>
    <x v="931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s v="music/jazz"/>
    <n v="7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s v="music/jazz"/>
    <n v="1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s v="music/jazz"/>
    <n v="8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s v="music/jazz"/>
    <n v="0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s v="music/jazz"/>
    <n v="0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s v="music/jazz"/>
    <n v="0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s v="technology/wearables"/>
    <n v="8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s v="technology/wearables"/>
    <n v="6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s v="technology/wearables"/>
    <n v="3"/>
    <n v="41.75"/>
    <x v="2"/>
    <s v="wearables"/>
    <x v="942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s v="technology/wearables"/>
    <n v="1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s v="technology/wearables"/>
    <n v="35"/>
    <n v="69.41"/>
    <x v="2"/>
    <s v="wearables"/>
    <x v="944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s v="technology/wearables"/>
    <n v="13"/>
    <n v="155.25"/>
    <x v="2"/>
    <s v="wearables"/>
    <x v="945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s v="technology/wearables"/>
    <n v="3"/>
    <n v="60"/>
    <x v="2"/>
    <s v="wearables"/>
    <x v="948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s v="technology/wearables"/>
    <n v="7"/>
    <n v="58.42"/>
    <x v="2"/>
    <s v="wearables"/>
    <x v="950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s v="technology/wearables"/>
    <n v="102"/>
    <n v="158.63999999999999"/>
    <x v="2"/>
    <s v="wearables"/>
    <x v="951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s v="technology/wearables"/>
    <n v="106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s v="technology/wearables"/>
    <n v="35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s v="technology/wearables"/>
    <n v="92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s v="technology/wearables"/>
    <n v="5"/>
    <n v="50.65"/>
    <x v="2"/>
    <s v="wearables"/>
    <x v="956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s v="technology/wearables"/>
    <n v="1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s v="technology/wearables"/>
    <n v="5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s v="technology/wearables"/>
    <n v="108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s v="technology/wearables"/>
    <n v="143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s v="technology/wearables"/>
    <n v="223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s v="technology/wearables"/>
    <n v="4"/>
    <n v="19.239999999999998"/>
    <x v="2"/>
    <s v="wearables"/>
    <x v="962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s v="technology/wearables"/>
    <n v="5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s v="technology/wearables"/>
    <n v="10"/>
    <n v="59.2"/>
    <x v="2"/>
    <s v="wearables"/>
    <x v="966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s v="technology/wearables"/>
    <n v="20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s v="technology/wearables"/>
    <n v="78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s v="technology/wearables"/>
    <n v="13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s v="technology/wearables"/>
    <n v="38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s v="technology/wearables"/>
    <n v="2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s v="technology/wearables"/>
    <n v="14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s v="technology/wearables"/>
    <n v="16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s v="technology/wearables"/>
    <n v="5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s v="technology/wearables"/>
    <n v="540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s v="technology/wearables"/>
    <n v="161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s v="technology/wearables"/>
    <n v="8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s v="technology/wearables"/>
    <n v="176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s v="technology/wearables"/>
    <n v="11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s v="technology/wearables"/>
    <n v="15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s v="technology/wearables"/>
    <n v="38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s v="technology/wearables"/>
    <n v="10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1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s v="technology/wearables"/>
    <n v="3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s v="technology/wearables"/>
    <n v="103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s v="technology/wearables"/>
    <n v="27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s v="technology/wearables"/>
    <n v="4"/>
    <n v="80.67"/>
    <x v="2"/>
    <s v="wearables"/>
    <x v="995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s v="technology/wearables"/>
    <n v="210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s v="technology/wearables"/>
    <n v="71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s v="technology/wearables"/>
    <n v="120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s v="technology/wearables"/>
    <n v="32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s v="technology/wearables"/>
    <n v="18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s v="technology/wearables"/>
    <n v="20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s v="technology/wearables"/>
    <n v="128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s v="technology/wearables"/>
    <n v="938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s v="technology/wearables"/>
    <n v="1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s v="technology/wearables"/>
    <n v="83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s v="technology/wearables"/>
    <n v="2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s v="technology/wearables"/>
    <n v="41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s v="technology/wearables"/>
    <n v="6730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s v="technology/wearables"/>
    <n v="54"/>
    <n v="95.91"/>
    <x v="2"/>
    <s v="wearables"/>
    <x v="1013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s v="technology/wearables"/>
    <n v="20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s v="technology/wearables"/>
    <n v="2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s v="technology/wearables"/>
    <n v="19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s v="technology/wearables"/>
    <n v="381"/>
    <n v="161.12"/>
    <x v="2"/>
    <s v="wearables"/>
    <x v="1017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s v="technology/wearables"/>
    <n v="142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s v="music/electronic music"/>
    <n v="21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s v="music/electronic music"/>
    <n v="70"/>
    <n v="22.08"/>
    <x v="4"/>
    <s v="electronic music"/>
    <x v="1021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s v="music/electronic music"/>
    <n v="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s v="music/electronic music"/>
    <n v="32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s v="music/electronic music"/>
    <n v="158"/>
    <n v="388.98"/>
    <x v="4"/>
    <s v="electronic music"/>
    <x v="1024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s v="music/electronic music"/>
    <n v="513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s v="music/electronic music"/>
    <n v="47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s v="music/electronic music"/>
    <n v="52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s v="music/electronic music"/>
    <n v="78"/>
    <n v="45.99"/>
    <x v="4"/>
    <s v="electronic music"/>
    <x v="1028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s v="music/electronic music"/>
    <n v="75"/>
    <n v="79.260000000000005"/>
    <x v="4"/>
    <s v="electronic music"/>
    <x v="1029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s v="music/electronic music"/>
    <n v="46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s v="music/electronic music"/>
    <n v="72"/>
    <n v="108.48"/>
    <x v="4"/>
    <s v="electronic music"/>
    <x v="1031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s v="music/electronic music"/>
    <n v="9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s v="music/electronic music"/>
    <n v="43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s v="music/electronic music"/>
    <n v="33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s v="music/electronic music"/>
    <n v="34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s v="music/electronic music"/>
    <n v="7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s v="music/electronic music"/>
    <n v="1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s v="music/electronic music"/>
    <n v="4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s v="journalism/audio"/>
    <n v="2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s v="journalism/audio"/>
    <n v="0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s v="journalism/audio"/>
    <n v="57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s v="journalism/audio"/>
    <n v="2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s v="journalism/audio"/>
    <n v="0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s v="journalism/audio"/>
    <n v="1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s v="games/video games"/>
    <n v="54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s v="games/video games"/>
    <n v="1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s v="games/video games"/>
    <n v="34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s v="games/video games"/>
    <n v="1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s v="games/video games"/>
    <n v="6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s v="games/video games"/>
    <n v="23"/>
    <n v="113.57"/>
    <x v="6"/>
    <s v="video games"/>
    <x v="1074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s v="games/video games"/>
    <n v="314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s v="games/video games"/>
    <n v="4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s v="games/video games"/>
    <n v="5"/>
    <n v="37.67"/>
    <x v="6"/>
    <s v="video games"/>
    <x v="1079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s v="games/video games"/>
    <n v="12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s v="games/video games"/>
    <n v="3"/>
    <n v="410"/>
    <x v="6"/>
    <s v="video games"/>
    <x v="1083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s v="games/video games"/>
    <n v="7"/>
    <n v="114"/>
    <x v="6"/>
    <s v="video games"/>
    <x v="1085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s v="games/video games"/>
    <n v="43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s v="games/video games"/>
    <n v="22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s v="games/video games"/>
    <n v="168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s v="games/video games"/>
    <n v="14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s v="games/video games"/>
    <n v="12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s v="games/video games"/>
    <n v="1"/>
    <n v="10"/>
    <x v="6"/>
    <s v="video games"/>
    <x v="1100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s v="games/video games"/>
    <n v="3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s v="games/video games"/>
    <n v="20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s v="games/video games"/>
    <n v="1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s v="games/video games"/>
    <n v="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s v="games/video games"/>
    <n v="5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s v="games/video games"/>
    <n v="2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s v="games/video games"/>
    <n v="208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s v="games/video games"/>
    <n v="1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s v="games/video games"/>
    <n v="1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s v="games/video games"/>
    <n v="1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s v="games/mobile games"/>
    <n v="3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s v="games/mobile games"/>
    <n v="4"/>
    <n v="25.43"/>
    <x v="6"/>
    <s v="mobile games"/>
    <x v="1127"/>
  </r>
  <r>
    <n v="1128"/>
    <s v="Flying Turds"/>
    <s v="#havingfunFTW"/>
    <n v="15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s v="games/mobile games"/>
    <n v="10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s v="games/mobile games"/>
    <n v="2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s v="games/mobile games"/>
    <n v="66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s v="food/food trucks"/>
    <n v="4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s v="food/food trucks"/>
    <n v="2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s v="food/food trucks"/>
    <n v="7"/>
    <n v="60.73"/>
    <x v="7"/>
    <s v="food trucks"/>
    <x v="1152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s v="food/food trucks"/>
    <n v="2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s v="food/food trucks"/>
    <n v="1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s v="food/food trucks"/>
    <n v="8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s v="food/food trucks"/>
    <n v="15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s v="food/food trucks"/>
    <n v="22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s v="food/food trucks"/>
    <n v="8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s v="food/food trucks"/>
    <n v="8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s v="food/food trucks"/>
    <n v="7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s v="food/food trucks"/>
    <n v="5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s v="food/food trucks"/>
    <n v="2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s v="food/food trucks"/>
    <n v="45"/>
    <n v="69.12"/>
    <x v="7"/>
    <s v="food trucks"/>
    <x v="1180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s v="food/food trucks"/>
    <n v="1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s v="photography/photobooks"/>
    <n v="182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s v="photography/photobooks"/>
    <n v="104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s v="photography/photobooks"/>
    <n v="64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s v="photography/photobooks"/>
    <n v="73"/>
    <n v="130.16"/>
    <x v="8"/>
    <s v="photobooks"/>
    <x v="1187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s v="photography/photobooks"/>
    <n v="26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s v="photography/photobooks"/>
    <n v="7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s v="photography/photobooks"/>
    <n v="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s v="photography/photobooks"/>
    <n v="24"/>
    <n v="89.24"/>
    <x v="8"/>
    <s v="photobooks"/>
    <x v="1191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s v="photography/photobooks"/>
    <n v="2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s v="photography/photobooks"/>
    <n v="175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s v="photography/photobooks"/>
    <n v="108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s v="photography/photobooks"/>
    <n v="313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s v="photography/photobooks"/>
    <n v="305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s v="photography/photobooks"/>
    <n v="75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s v="photography/photobooks"/>
    <n v="22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s v="photography/photobooks"/>
    <n v="50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s v="photography/photobooks"/>
    <n v="51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s v="photography/photobooks"/>
    <n v="415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s v="photography/photobooks"/>
    <n v="139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s v="photography/photobooks"/>
    <n v="112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s v="photography/photobooks"/>
    <n v="109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s v="photography/photobooks"/>
    <n v="9"/>
    <n v="32.340000000000003"/>
    <x v="8"/>
    <s v="photobooks"/>
    <x v="1206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s v="photography/photobooks"/>
    <n v="145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s v="photography/photobooks"/>
    <n v="129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s v="photography/photobooks"/>
    <n v="53"/>
    <n v="138.26"/>
    <x v="8"/>
    <s v="photobooks"/>
    <x v="1209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s v="photography/photobooks"/>
    <n v="42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s v="photography/photobooks"/>
    <n v="8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s v="photography/photobooks"/>
    <n v="27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s v="photography/photobooks"/>
    <n v="55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s v="photography/photobooks"/>
    <n v="2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s v="photography/photobooks"/>
    <n v="328"/>
    <n v="71.59"/>
    <x v="8"/>
    <s v="photobooks"/>
    <x v="1215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s v="photography/photobooks"/>
    <n v="170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s v="photography/photobooks"/>
    <n v="227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s v="photography/photobooks"/>
    <n v="129"/>
    <n v="174.21"/>
    <x v="8"/>
    <s v="photobooks"/>
    <x v="1218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s v="photography/photobooks"/>
    <n v="217"/>
    <n v="102.86"/>
    <x v="8"/>
    <s v="photobooks"/>
    <x v="1219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s v="photography/photobooks"/>
    <n v="130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s v="photography/photobooks"/>
    <n v="20"/>
    <n v="23.8"/>
    <x v="8"/>
    <s v="photobooks"/>
    <x v="1221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s v="photography/photobooks"/>
    <n v="93"/>
    <n v="81.27"/>
    <x v="8"/>
    <s v="photobooks"/>
    <x v="1222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s v="photography/photobooks"/>
    <n v="185"/>
    <n v="116.21"/>
    <x v="8"/>
    <s v="photobooks"/>
    <x v="1223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s v="music/world music"/>
    <n v="9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s v="music/world music"/>
    <n v="1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s v="music/world music"/>
    <n v="16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s v="music/world music"/>
    <n v="12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s v="music/world music"/>
    <n v="1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x v="1235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s v="music/world music"/>
    <n v="1"/>
    <n v="59.33"/>
    <x v="4"/>
    <s v="world music"/>
    <x v="1238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s v="music/world music"/>
    <n v="2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s v="music/world music"/>
    <n v="2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s v="music/rock"/>
    <n v="17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s v="music/rock"/>
    <n v="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s v="music/rock"/>
    <n v="20"/>
    <n v="75.48"/>
    <x v="4"/>
    <s v="rock"/>
    <x v="1246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s v="music/rock"/>
    <n v="36"/>
    <n v="85.5"/>
    <x v="4"/>
    <s v="rock"/>
    <x v="1247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s v="music/rock"/>
    <n v="3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s v="music/rock"/>
    <n v="4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s v="music/rock"/>
    <n v="500"/>
    <n v="118.2"/>
    <x v="4"/>
    <s v="rock"/>
    <x v="1250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s v="music/rock"/>
    <n v="51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s v="music/rock"/>
    <n v="40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s v="music/rock"/>
    <n v="25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s v="music/rock"/>
    <n v="111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s v="music/rock"/>
    <n v="51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s v="music/rock"/>
    <n v="302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s v="music/rock"/>
    <n v="141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s v="music/rock"/>
    <n v="222"/>
    <n v="38.18"/>
    <x v="4"/>
    <s v="rock"/>
    <x v="1258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s v="music/rock"/>
    <n v="23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s v="music/rock"/>
    <n v="33"/>
    <n v="50.69"/>
    <x v="4"/>
    <s v="rock"/>
    <x v="1260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s v="music/rock"/>
    <n v="18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s v="music/rock"/>
    <n v="73"/>
    <n v="77.64"/>
    <x v="4"/>
    <s v="rock"/>
    <x v="1262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s v="music/rock"/>
    <n v="16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s v="music/rock"/>
    <n v="10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s v="music/rock"/>
    <n v="38"/>
    <n v="63.18"/>
    <x v="4"/>
    <s v="rock"/>
    <x v="1265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s v="music/rock"/>
    <n v="87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s v="music/rock"/>
    <n v="204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s v="music/rock"/>
    <n v="12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s v="music/rock"/>
    <n v="186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s v="music/rock"/>
    <n v="104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s v="music/rock"/>
    <n v="69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s v="music/rock"/>
    <n v="48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s v="music/rock"/>
    <n v="39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s v="music/rock"/>
    <n v="367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s v="music/rock"/>
    <n v="232"/>
    <n v="62.52"/>
    <x v="4"/>
    <s v="rock"/>
    <x v="1275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s v="music/rock"/>
    <n v="30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s v="music/rock"/>
    <n v="152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s v="music/rock"/>
    <n v="96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s v="music/rock"/>
    <n v="132"/>
    <n v="73.36"/>
    <x v="4"/>
    <s v="rock"/>
    <x v="1279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s v="music/rock"/>
    <n v="158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s v="music/rock"/>
    <n v="75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s v="music/rock"/>
    <n v="183"/>
    <n v="67.67"/>
    <x v="4"/>
    <s v="rock"/>
    <x v="1282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s v="music/rock"/>
    <n v="2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s v="theater/plays"/>
    <n v="20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s v="theater/plays"/>
    <n v="20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s v="theater/plays"/>
    <n v="16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s v="theater/plays"/>
    <n v="6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65.87"/>
    <x v="1"/>
    <s v="plays"/>
    <x v="1288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s v="theater/plays"/>
    <n v="19"/>
    <n v="36.08"/>
    <x v="1"/>
    <s v="plays"/>
    <x v="1289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s v="theater/plays"/>
    <n v="44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s v="theater/plays"/>
    <n v="19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s v="theater/plays"/>
    <n v="153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s v="theater/plays"/>
    <n v="6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s v="theater/plays"/>
    <n v="25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s v="theater/plays"/>
    <n v="12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s v="theater/plays"/>
    <n v="219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s v="theater/plays"/>
    <n v="21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s v="theater/plays"/>
    <n v="43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s v="theater/plays"/>
    <n v="21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s v="theater/plays"/>
    <n v="25"/>
    <n v="50"/>
    <x v="1"/>
    <s v="plays"/>
    <x v="1302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s v="theater/plays"/>
    <n v="46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s v="technology/wearables"/>
    <n v="159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s v="technology/wearables"/>
    <n v="78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s v="technology/wearables"/>
    <n v="718"/>
    <n v="201.6"/>
    <x v="2"/>
    <s v="wearables"/>
    <x v="1306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s v="technology/wearables"/>
    <n v="58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s v="technology/wearables"/>
    <n v="129"/>
    <n v="367.97"/>
    <x v="2"/>
    <s v="wearables"/>
    <x v="1309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s v="technology/wearables"/>
    <n v="31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s v="technology/wearables"/>
    <n v="801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s v="technology/wearables"/>
    <n v="124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s v="technology/wearables"/>
    <n v="20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s v="technology/wearables"/>
    <n v="404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s v="technology/wearables"/>
    <n v="115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s v="technology/wearables"/>
    <n v="61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s v="technology/wearables"/>
    <n v="9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s v="technology/wearables"/>
    <n v="5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s v="technology/wearables"/>
    <n v="60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s v="technology/wearables"/>
    <n v="13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s v="technology/wearables"/>
    <n v="49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s v="technology/wearables"/>
    <n v="5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s v="technology/wearables"/>
    <n v="1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s v="technology/wearables"/>
    <n v="17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s v="technology/wearables"/>
    <n v="17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s v="technology/wearables"/>
    <n v="4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s v="technology/wearables"/>
    <n v="79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s v="technology/wearables"/>
    <n v="143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s v="technology/wearables"/>
    <n v="49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s v="technology/wearables"/>
    <n v="849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s v="technology/wearables"/>
    <n v="247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s v="technology/wearables"/>
    <n v="10"/>
    <n v="66.069999999999993"/>
    <x v="2"/>
    <s v="wearables"/>
    <x v="1338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89.65"/>
    <x v="2"/>
    <s v="wearables"/>
    <x v="1339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s v="technology/wearables"/>
    <n v="176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s v="technology/wearables"/>
    <n v="511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s v="publishing/nonfiction"/>
    <n v="57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s v="publishing/nonfiction"/>
    <n v="4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s v="publishing/nonfiction"/>
    <n v="72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s v="publishing/nonfiction"/>
    <n v="26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s v="publishing/nonfiction"/>
    <n v="60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s v="publishing/nonfiction"/>
    <n v="102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s v="publishing/nonfiction"/>
    <n v="52"/>
    <n v="66.7"/>
    <x v="3"/>
    <s v="nonfiction"/>
    <x v="1350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s v="publishing/nonfiction"/>
    <n v="203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s v="publishing/nonfiction"/>
    <n v="13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s v="publishing/nonfiction"/>
    <n v="16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s v="publishing/nonfiction"/>
    <n v="31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s v="publishing/nonfiction"/>
    <n v="62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s v="publishing/nonfiction"/>
    <n v="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s v="publishing/nonfiction"/>
    <n v="8"/>
    <n v="40.21"/>
    <x v="3"/>
    <s v="nonfiction"/>
    <x v="1359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s v="publishing/nonfiction"/>
    <n v="26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s v="publishing/nonfiction"/>
    <n v="7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s v="publishing/nonfiction"/>
    <n v="11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s v="publishing/nonfiction"/>
    <n v="2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s v="music/rock"/>
    <n v="498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s v="music/rock"/>
    <n v="75"/>
    <n v="81.739999999999995"/>
    <x v="4"/>
    <s v="rock"/>
    <x v="1365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s v="music/rock"/>
    <n v="95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s v="music/rock"/>
    <n v="57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s v="music/rock"/>
    <n v="55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s v="music/rock"/>
    <n v="341"/>
    <n v="83.97"/>
    <x v="4"/>
    <s v="rock"/>
    <x v="1369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s v="music/rock"/>
    <n v="16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s v="music/rock"/>
    <n v="75"/>
    <n v="107.07"/>
    <x v="4"/>
    <s v="rock"/>
    <x v="1371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s v="music/rock"/>
    <n v="6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s v="music/rock"/>
    <n v="28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s v="music/rock"/>
    <n v="69"/>
    <n v="62.87"/>
    <x v="4"/>
    <s v="rock"/>
    <x v="1375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s v="music/rock"/>
    <n v="93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s v="music/rock"/>
    <n v="15"/>
    <n v="48.71"/>
    <x v="4"/>
    <s v="rock"/>
    <x v="1377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s v="music/rock"/>
    <n v="1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s v="music/rock"/>
    <n v="54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s v="music/rock"/>
    <n v="83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s v="music/rock"/>
    <n v="47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s v="music/rock"/>
    <n v="43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s v="music/rock"/>
    <n v="88"/>
    <n v="65.91"/>
    <x v="4"/>
    <s v="rock"/>
    <x v="1385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s v="music/rock"/>
    <n v="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s v="music/rock"/>
    <n v="55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s v="music/rock"/>
    <n v="67"/>
    <n v="60.18"/>
    <x v="4"/>
    <s v="rock"/>
    <x v="1388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s v="music/rock"/>
    <n v="7"/>
    <n v="21.38"/>
    <x v="4"/>
    <s v="rock"/>
    <x v="1389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s v="music/rock"/>
    <n v="31"/>
    <n v="160.79"/>
    <x v="4"/>
    <s v="rock"/>
    <x v="1390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s v="music/rock"/>
    <n v="6"/>
    <n v="42.38"/>
    <x v="4"/>
    <s v="rock"/>
    <x v="1391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s v="music/rock"/>
    <n v="28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s v="music/rock"/>
    <n v="9"/>
    <n v="53.88"/>
    <x v="4"/>
    <s v="rock"/>
    <x v="1394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s v="music/rock"/>
    <n v="64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s v="music/rock"/>
    <n v="48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s v="music/rock"/>
    <n v="114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s v="music/rock"/>
    <n v="6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s v="music/rock"/>
    <n v="124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s v="music/rock"/>
    <n v="27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s v="publishing/translations"/>
    <n v="1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s v="publishing/translations"/>
    <n v="3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s v="publishing/translations"/>
    <n v="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s v="publishing/translations"/>
    <n v="4"/>
    <n v="44.5"/>
    <x v="3"/>
    <s v="translations"/>
    <x v="1419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s v="publishing/translations"/>
    <n v="2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s v="publishing/translations"/>
    <n v="15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s v="publishing/translations"/>
    <n v="4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s v="publishing/translations"/>
    <n v="4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s v="publishing/translations"/>
    <n v="54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s v="publishing/translations"/>
    <n v="8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s v="publishing/translations"/>
    <n v="82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s v="publishing/translations"/>
    <n v="8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s v="publishing/translations"/>
    <n v="6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s v="publishing/translations"/>
    <n v="2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s v="publishing/translations"/>
    <n v="20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s v="publishing/translations"/>
    <n v="16"/>
    <n v="225"/>
    <x v="3"/>
    <s v="translations"/>
    <x v="1455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s v="publishing/translations"/>
    <n v="1"/>
    <n v="48.33"/>
    <x v="3"/>
    <s v="translations"/>
    <x v="1456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s v="publishing/radio &amp; podcasts"/>
    <n v="152"/>
    <n v="44.67"/>
    <x v="3"/>
    <s v="radio &amp; podcasts"/>
    <x v="1461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s v="publishing/radio &amp; podcasts"/>
    <n v="43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s v="publishing/radio &amp; podcasts"/>
    <n v="9"/>
    <n v="35.44"/>
    <x v="3"/>
    <s v="radio &amp; podcasts"/>
    <x v="1463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s v="publishing/radio &amp; podcasts"/>
    <n v="82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s v="publishing/radio &amp; podcasts"/>
    <n v="1369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s v="publishing/radio &amp; podcasts"/>
    <n v="173"/>
    <n v="69.599999999999994"/>
    <x v="3"/>
    <s v="radio &amp; podcasts"/>
    <x v="1466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s v="publishing/radio &amp; podcasts"/>
    <n v="460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s v="publishing/radio &amp; podcasts"/>
    <n v="97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s v="publishing/radio &amp; podcasts"/>
    <n v="480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s v="publishing/radio &amp; podcasts"/>
    <n v="19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s v="publishing/radio &amp; podcasts"/>
    <n v="332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s v="publishing/radio &amp; podcasts"/>
    <n v="347"/>
    <n v="103.2"/>
    <x v="3"/>
    <s v="radio &amp; podcasts"/>
    <x v="1472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s v="publishing/radio &amp; podcasts"/>
    <n v="18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s v="publishing/radio &amp; podcasts"/>
    <n v="283"/>
    <n v="64.17"/>
    <x v="3"/>
    <s v="radio &amp; podcasts"/>
    <x v="1475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s v="publishing/radio &amp; podcasts"/>
    <n v="397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s v="publishing/radio &amp; podcasts"/>
    <n v="334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s v="publishing/radio &amp; podcasts"/>
    <n v="5908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s v="publishing/radio &amp; podcasts"/>
    <n v="22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s v="publishing/radio &amp; podcasts"/>
    <n v="585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s v="publishing/fiction"/>
    <n v="1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s v="publishing/fiction"/>
    <n v="4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s v="publishing/fiction"/>
    <n v="9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n v="1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s v="publishing/fiction"/>
    <n v="4"/>
    <n v="40.450000000000003"/>
    <x v="3"/>
    <s v="fiction"/>
    <x v="1494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s v="publishing/fiction"/>
    <n v="1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s v="publishing/fiction"/>
    <n v="7"/>
    <n v="46.73"/>
    <x v="3"/>
    <s v="fiction"/>
    <x v="1500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s v="photography/photobooks"/>
    <n v="865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s v="photography/photobooks"/>
    <n v="223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56.98"/>
    <x v="8"/>
    <s v="photobooks"/>
    <x v="1503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s v="photography/photobooks"/>
    <n v="181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s v="photography/photobooks"/>
    <n v="166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s v="photography/photobooks"/>
    <n v="17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s v="photography/photobooks"/>
    <n v="26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s v="photography/photobooks"/>
    <n v="205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s v="photography/photobooks"/>
    <n v="220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s v="photography/photobooks"/>
    <n v="165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s v="photography/photobooks"/>
    <n v="160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s v="photography/photobooks"/>
    <n v="202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s v="photography/photobooks"/>
    <n v="125"/>
    <n v="55.82"/>
    <x v="8"/>
    <s v="photobooks"/>
    <x v="1513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s v="photography/photobooks"/>
    <n v="277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s v="photography/photobooks"/>
    <n v="4964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s v="photography/photobooks"/>
    <n v="194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s v="photography/photobooks"/>
    <n v="256"/>
    <n v="39.51"/>
    <x v="8"/>
    <s v="photobooks"/>
    <x v="1517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s v="photography/photobooks"/>
    <n v="324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s v="photography/photobooks"/>
    <n v="98"/>
    <n v="64.16"/>
    <x v="8"/>
    <s v="photobooks"/>
    <x v="1519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s v="photography/photobooks"/>
    <n v="196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s v="photography/photobooks"/>
    <n v="422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s v="photography/photobooks"/>
    <n v="636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s v="photography/photobooks"/>
    <n v="243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s v="photography/photobooks"/>
    <n v="6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s v="photography/photobooks"/>
    <n v="50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s v="photography/photobooks"/>
    <n v="306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s v="photography/photobooks"/>
    <n v="43"/>
    <n v="55.22"/>
    <x v="8"/>
    <s v="photobooks"/>
    <x v="1527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s v="photography/photobooks"/>
    <n v="94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s v="photography/photobooks"/>
    <n v="213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s v="photography/photobooks"/>
    <n v="524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s v="photography/photobooks"/>
    <n v="4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s v="photography/photobooks"/>
    <n v="269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s v="photography/photobooks"/>
    <n v="726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s v="photography/photobooks"/>
    <n v="34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s v="photography/photobooks"/>
    <n v="59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s v="photography/photobooks"/>
    <n v="334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s v="photography/photobooks"/>
    <n v="24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s v="photography/photobooks"/>
    <n v="80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s v="photography/photobooks"/>
    <n v="302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s v="photography/photobooks"/>
    <n v="196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s v="photography/nature"/>
    <n v="3"/>
    <n v="26.27"/>
    <x v="8"/>
    <s v="nature"/>
    <x v="1546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s v="photography/nature"/>
    <n v="1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s v="photography/nature"/>
    <n v="2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s v="photography/nature"/>
    <n v="24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s v="photography/nature"/>
    <n v="8"/>
    <n v="56.42"/>
    <x v="8"/>
    <s v="nature"/>
    <x v="1556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s v="photography/nature"/>
    <n v="1"/>
    <n v="100"/>
    <x v="8"/>
    <s v="nature"/>
    <x v="1557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s v="photography/nature"/>
    <n v="1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s v="publishing/art books"/>
    <n v="1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s v="publishing/art books"/>
    <n v="75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s v="publishing/art books"/>
    <n v="40"/>
    <n v="155"/>
    <x v="3"/>
    <s v="art books"/>
    <x v="1568"/>
  </r>
  <r>
    <n v="1569"/>
    <s v="to be removed (Canceled)"/>
    <s v="to be removed"/>
    <n v="85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s v="publishing/art books"/>
    <n v="29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s v="publishing/art books"/>
    <n v="1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s v="publishing/art books"/>
    <n v="28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s v="publishing/art books"/>
    <n v="8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s v="publishing/art books"/>
    <n v="3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s v="photography/places"/>
    <n v="1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s v="photography/places"/>
    <n v="20"/>
    <n v="131.66999999999999"/>
    <x v="8"/>
    <s v="places"/>
    <x v="1585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s v="photography/places"/>
    <n v="13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s v="photography/places"/>
    <n v="51"/>
    <n v="44.48"/>
    <x v="8"/>
    <s v="places"/>
    <x v="1591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s v="photography/places"/>
    <n v="3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s v="photography/places"/>
    <n v="4"/>
    <n v="40"/>
    <x v="8"/>
    <s v="places"/>
    <x v="1595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s v="photography/places"/>
    <n v="1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s v="photography/places"/>
    <n v="5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s v="music/rock"/>
    <n v="19"/>
    <n v="46.95"/>
    <x v="4"/>
    <s v="rock"/>
    <x v="1602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s v="music/rock"/>
    <n v="25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s v="music/rock"/>
    <n v="43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s v="music/rock"/>
    <n v="76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s v="music/rock"/>
    <n v="181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s v="music/rock"/>
    <n v="15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s v="music/rock"/>
    <n v="22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s v="music/rock"/>
    <n v="68"/>
    <n v="48.54"/>
    <x v="4"/>
    <s v="rock"/>
    <x v="1610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s v="music/rock"/>
    <n v="13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s v="music/rock"/>
    <n v="7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s v="music/rock"/>
    <n v="13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s v="music/rock"/>
    <n v="64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s v="music/rock"/>
    <n v="130"/>
    <n v="66.37"/>
    <x v="4"/>
    <s v="rock"/>
    <x v="1616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s v="music/rock"/>
    <n v="128"/>
    <n v="64.62"/>
    <x v="4"/>
    <s v="rock"/>
    <x v="1617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s v="music/rock"/>
    <n v="20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s v="music/rock"/>
    <n v="25"/>
    <n v="86.96"/>
    <x v="4"/>
    <s v="rock"/>
    <x v="1619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s v="music/rock"/>
    <n v="14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s v="music/rock"/>
    <n v="76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s v="music/rock"/>
    <n v="88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s v="music/rock"/>
    <n v="9"/>
    <n v="42.11"/>
    <x v="4"/>
    <s v="rock"/>
    <x v="1623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s v="music/rock"/>
    <n v="15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s v="music/rock"/>
    <n v="146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s v="music/rock"/>
    <n v="29"/>
    <n v="61.58"/>
    <x v="4"/>
    <s v="rock"/>
    <x v="1627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s v="music/rock"/>
    <n v="50"/>
    <n v="45.88"/>
    <x v="4"/>
    <s v="rock"/>
    <x v="1628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s v="music/rock"/>
    <n v="78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s v="music/rock"/>
    <n v="133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s v="music/rock"/>
    <n v="195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s v="music/rock"/>
    <n v="51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s v="music/rock"/>
    <n v="125"/>
    <n v="172.41"/>
    <x v="4"/>
    <s v="rock"/>
    <x v="1633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s v="music/rock"/>
    <n v="25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s v="music/rock"/>
    <n v="31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s v="music/rock"/>
    <n v="58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s v="music/rock"/>
    <n v="6"/>
    <n v="34.6"/>
    <x v="4"/>
    <s v="rock"/>
    <x v="1637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s v="music/rock"/>
    <n v="13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s v="music/rock"/>
    <n v="23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s v="music/rock"/>
    <n v="8"/>
    <n v="39.97"/>
    <x v="4"/>
    <s v="rock"/>
    <x v="1640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s v="music/pop"/>
    <n v="32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s v="music/pop"/>
    <n v="15"/>
    <n v="42.86"/>
    <x v="4"/>
    <s v="pop"/>
    <x v="1642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s v="music/pop"/>
    <n v="78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s v="music/pop"/>
    <n v="137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s v="music/pop"/>
    <n v="69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s v="music/pop"/>
    <n v="28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s v="music/pop"/>
    <n v="6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s v="music/pop"/>
    <n v="48"/>
    <n v="47.19"/>
    <x v="4"/>
    <s v="pop"/>
    <x v="1649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s v="music/pop"/>
    <n v="25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s v="music/pop"/>
    <n v="57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s v="music/pop"/>
    <n v="109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s v="music/pop"/>
    <n v="16"/>
    <n v="38.79"/>
    <x v="4"/>
    <s v="pop"/>
    <x v="1654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s v="music/pop"/>
    <n v="27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s v="music/pop"/>
    <n v="94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s v="music/pop"/>
    <n v="328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s v="music/pop"/>
    <n v="99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s v="music/pop"/>
    <n v="7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s v="music/pop"/>
    <n v="13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s v="music/pop"/>
    <n v="104"/>
    <n v="132.44"/>
    <x v="4"/>
    <s v="pop"/>
    <x v="1662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s v="music/pop"/>
    <n v="14"/>
    <n v="33.75"/>
    <x v="4"/>
    <s v="pop"/>
    <x v="1663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s v="music/pop"/>
    <n v="39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s v="music/pop"/>
    <n v="54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s v="music/pop"/>
    <n v="53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s v="music/pop"/>
    <n v="5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s v="music/pop"/>
    <n v="109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s v="music/pop"/>
    <n v="37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s v="music/pop"/>
    <n v="14"/>
    <n v="44.61"/>
    <x v="4"/>
    <s v="pop"/>
    <x v="1670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s v="music/pop"/>
    <n v="27"/>
    <n v="26.15"/>
    <x v="4"/>
    <s v="pop"/>
    <x v="1671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s v="music/pop"/>
    <n v="26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s v="music/pop"/>
    <n v="36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s v="music/pop"/>
    <n v="134"/>
    <n v="89.25"/>
    <x v="4"/>
    <s v="pop"/>
    <x v="1674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s v="music/pop"/>
    <n v="18"/>
    <n v="40.42"/>
    <x v="4"/>
    <s v="pop"/>
    <x v="1675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s v="music/pop"/>
    <n v="46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s v="music/pop"/>
    <n v="89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s v="music/pop"/>
    <n v="24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s v="music/pop"/>
    <n v="47"/>
    <n v="62.5"/>
    <x v="4"/>
    <s v="pop"/>
    <x v="1679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s v="music/pop"/>
    <n v="16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n v="879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n v="10"/>
    <n v="76"/>
    <x v="4"/>
    <s v="faith"/>
    <x v="1683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n v="116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n v="5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n v="42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n v="24"/>
    <n v="253.14"/>
    <x v="4"/>
    <s v="faith"/>
    <x v="1688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n v="32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n v="8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n v="134"/>
    <n v="264.26"/>
    <x v="4"/>
    <s v="faith"/>
    <x v="1691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n v="32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n v="4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n v="19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n v="3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n v="69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s v="music/faith"/>
    <n v="17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s v="music/faith"/>
    <n v="6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s v="music/faith"/>
    <n v="1"/>
    <n v="21.25"/>
    <x v="4"/>
    <s v="faith"/>
    <x v="1709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s v="music/faith"/>
    <n v="0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s v="music/faith"/>
    <n v="14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s v="music/faith"/>
    <n v="1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s v="music/faith"/>
    <n v="26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s v="music/faith"/>
    <n v="2"/>
    <n v="50"/>
    <x v="4"/>
    <s v="faith"/>
    <x v="1716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s v="music/faith"/>
    <n v="19"/>
    <n v="34.020000000000003"/>
    <x v="4"/>
    <s v="faith"/>
    <x v="1717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s v="music/faith"/>
    <n v="1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s v="music/faith"/>
    <n v="3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s v="music/faith"/>
    <n v="9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s v="music/faith"/>
    <n v="8"/>
    <n v="62.22"/>
    <x v="4"/>
    <s v="faith"/>
    <x v="1725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s v="music/faith"/>
    <n v="31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s v="music/faith"/>
    <n v="12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s v="music/faith"/>
    <n v="2"/>
    <n v="55"/>
    <x v="4"/>
    <s v="faith"/>
    <x v="1735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s v="music/faith"/>
    <n v="0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s v="music/faith"/>
    <n v="12"/>
    <n v="56.67"/>
    <x v="4"/>
    <s v="faith"/>
    <x v="1737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s v="photography/photobooks"/>
    <n v="19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s v="photography/photobooks"/>
    <n v="31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s v="photography/photobooks"/>
    <n v="86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s v="photography/photobooks"/>
    <n v="93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s v="photography/photobooks"/>
    <n v="317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s v="photography/photobooks"/>
    <n v="135"/>
    <n v="59.41"/>
    <x v="8"/>
    <s v="photobooks"/>
    <x v="1747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s v="photography/photobooks"/>
    <n v="928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s v="photography/photobooks"/>
    <n v="177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s v="photography/photobooks"/>
    <n v="144"/>
    <n v="80.650000000000006"/>
    <x v="8"/>
    <s v="photobooks"/>
    <x v="1750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s v="photography/photobooks"/>
    <n v="147"/>
    <n v="168.69"/>
    <x v="8"/>
    <s v="photobooks"/>
    <x v="1751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s v="photography/photobooks"/>
    <n v="45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s v="photography/photobooks"/>
    <n v="231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s v="photography/photobooks"/>
    <n v="134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s v="photography/photobooks"/>
    <n v="81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s v="photography/photobooks"/>
    <n v="83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s v="photography/photobooks"/>
    <n v="16"/>
    <n v="42.48"/>
    <x v="8"/>
    <s v="photobooks"/>
    <x v="1758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s v="photography/photobooks"/>
    <n v="76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s v="photography/photobooks"/>
    <n v="118"/>
    <n v="81.099999999999994"/>
    <x v="8"/>
    <s v="photobooks"/>
    <x v="1760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s v="photography/photobooks"/>
    <n v="13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s v="photography/photobooks"/>
    <n v="177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s v="photography/photobooks"/>
    <n v="32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s v="photography/photobooks"/>
    <n v="111"/>
    <n v="72.17"/>
    <x v="8"/>
    <s v="photobooks"/>
    <x v="1765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s v="photography/photobooks"/>
    <n v="35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s v="photography/photobooks"/>
    <n v="3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s v="photography/photobooks"/>
    <n v="17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s v="photography/photobooks"/>
    <n v="213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s v="photography/photobooks"/>
    <n v="14"/>
    <n v="35.799999999999997"/>
    <x v="8"/>
    <s v="photobooks"/>
    <x v="1771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s v="photography/photobooks"/>
    <n v="13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s v="photography/photobooks"/>
    <n v="29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s v="photography/photobooks"/>
    <n v="18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s v="photography/photobooks"/>
    <n v="326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s v="photography/photobooks"/>
    <n v="5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s v="photography/photobooks"/>
    <n v="10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s v="photography/photobooks"/>
    <n v="15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s v="photography/photobooks"/>
    <n v="61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s v="photography/photobooks"/>
    <n v="183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s v="photography/photobooks"/>
    <n v="22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s v="photography/photobooks"/>
    <n v="83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s v="photography/photobooks"/>
    <n v="146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s v="photography/photobooks"/>
    <n v="31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s v="photography/photobooks"/>
    <n v="75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s v="photography/photobooks"/>
    <n v="14"/>
    <n v="31.21"/>
    <x v="8"/>
    <s v="photobooks"/>
    <x v="1786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s v="photography/photobooks"/>
    <n v="24"/>
    <n v="63.88"/>
    <x v="8"/>
    <s v="photobooks"/>
    <x v="1787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s v="photography/photobooks"/>
    <n v="26"/>
    <n v="109.07"/>
    <x v="8"/>
    <s v="photobooks"/>
    <x v="1790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s v="photography/photobooks"/>
    <n v="2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s v="photography/photobooks"/>
    <n v="243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s v="photography/photobooks"/>
    <n v="17"/>
    <n v="55.39"/>
    <x v="8"/>
    <s v="photobooks"/>
    <x v="1794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s v="photography/photobooks"/>
    <n v="181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s v="photography/photobooks"/>
    <n v="70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s v="photography/photobooks"/>
    <n v="113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s v="photography/photobooks"/>
    <n v="36"/>
    <n v="58.97"/>
    <x v="8"/>
    <s v="photobooks"/>
    <x v="1798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s v="photography/photobooks"/>
    <n v="1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s v="photography/photobooks"/>
    <n v="158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s v="photography/photobooks"/>
    <n v="39"/>
    <n v="63.65"/>
    <x v="8"/>
    <s v="photobooks"/>
    <x v="1801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s v="photography/photobooks"/>
    <n v="2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s v="photography/photobooks"/>
    <n v="90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s v="photography/photobooks"/>
    <n v="91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s v="photography/photobooks"/>
    <n v="137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06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s v="photography/photobooks"/>
    <n v="9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s v="photography/photobooks"/>
    <n v="193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s v="photography/photobooks"/>
    <n v="6"/>
    <n v="42.22"/>
    <x v="8"/>
    <s v="photobooks"/>
    <x v="1809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s v="photography/photobooks"/>
    <n v="98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s v="photography/photobooks"/>
    <n v="8"/>
    <n v="84.83"/>
    <x v="8"/>
    <s v="photobooks"/>
    <x v="1816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s v="photography/photobooks"/>
    <n v="157"/>
    <n v="94.19"/>
    <x v="8"/>
    <s v="photobooks"/>
    <x v="1817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s v="photography/photobooks"/>
    <n v="28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s v="music/rock"/>
    <n v="56"/>
    <n v="59.16"/>
    <x v="4"/>
    <s v="rock"/>
    <x v="1821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s v="music/rock"/>
    <n v="5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s v="music/rock"/>
    <n v="14"/>
    <n v="24.58"/>
    <x v="4"/>
    <s v="rock"/>
    <x v="1823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s v="music/rock"/>
    <n v="5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42.02"/>
    <x v="4"/>
    <s v="rock"/>
    <x v="1825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s v="music/rock"/>
    <n v="34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s v="music/rock"/>
    <n v="134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s v="music/rock"/>
    <n v="334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s v="music/rock"/>
    <n v="42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s v="music/rock"/>
    <n v="254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s v="music/rock"/>
    <n v="17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s v="music/rock"/>
    <n v="8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s v="music/rock"/>
    <n v="18"/>
    <n v="42"/>
    <x v="4"/>
    <s v="rock"/>
    <x v="1833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s v="music/rock"/>
    <n v="197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s v="music/rock"/>
    <n v="9"/>
    <n v="47.27"/>
    <x v="4"/>
    <s v="rock"/>
    <x v="1835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s v="music/rock"/>
    <n v="167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s v="music/rock"/>
    <n v="31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s v="music/rock"/>
    <n v="17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s v="music/rock"/>
    <n v="16"/>
    <n v="75.38"/>
    <x v="4"/>
    <s v="rock"/>
    <x v="1840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s v="music/rock"/>
    <n v="42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s v="music/rock"/>
    <n v="207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s v="music/rock"/>
    <n v="25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s v="music/rock"/>
    <n v="17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s v="music/rock"/>
    <n v="345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s v="music/rock"/>
    <n v="50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s v="music/rock"/>
    <n v="54"/>
    <n v="134.21"/>
    <x v="4"/>
    <s v="rock"/>
    <x v="1848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s v="music/rock"/>
    <n v="5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s v="music/rock"/>
    <n v="15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s v="music/rock"/>
    <n v="22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s v="music/rock"/>
    <n v="292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s v="music/rock"/>
    <n v="14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s v="music/rock"/>
    <n v="255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s v="music/rock"/>
    <n v="225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s v="music/rock"/>
    <n v="34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s v="music/rock"/>
    <n v="5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s v="music/rock"/>
    <n v="101"/>
    <n v="40.549999999999997"/>
    <x v="4"/>
    <s v="rock"/>
    <x v="1858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s v="music/rock"/>
    <n v="66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s v="music/rock"/>
    <n v="17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s v="games/mobile games"/>
    <n v="24"/>
    <n v="90.94"/>
    <x v="6"/>
    <s v="mobile games"/>
    <x v="1862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s v="games/mobile games"/>
    <n v="46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s v="games/mobile games"/>
    <n v="2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s v="games/mobile games"/>
    <n v="20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s v="games/mobile games"/>
    <n v="6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s v="games/mobile games"/>
    <n v="78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s v="games/mobile games"/>
    <n v="4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s v="games/mobile games"/>
    <n v="17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s v="music/indie rock"/>
    <n v="59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s v="music/indie rock"/>
    <n v="58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s v="music/indie rock"/>
    <n v="18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s v="music/indie rock"/>
    <n v="23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s v="music/indie rock"/>
    <n v="95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s v="music/indie rock"/>
    <n v="2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s v="music/indie rock"/>
    <n v="6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s v="music/indie rock"/>
    <n v="75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s v="music/indie rock"/>
    <n v="39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s v="music/indie rock"/>
    <n v="31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s v="music/indie rock"/>
    <n v="192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s v="music/indie rock"/>
    <n v="12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s v="music/indie rock"/>
    <n v="47"/>
    <n v="57.78"/>
    <x v="4"/>
    <s v="indie rock"/>
    <x v="1893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s v="music/indie rock"/>
    <n v="21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s v="music/indie rock"/>
    <n v="168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s v="music/indie rock"/>
    <n v="10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s v="music/indie rock"/>
    <n v="118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s v="music/indie rock"/>
    <n v="26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s v="music/indie rock"/>
    <n v="22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s v="music/indie rock"/>
    <n v="50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s v="technology/gadgets"/>
    <n v="49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s v="technology/gadgets"/>
    <n v="25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s v="technology/gadgets"/>
    <n v="389"/>
    <n v="215.96"/>
    <x v="2"/>
    <s v="gadgets"/>
    <x v="1906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s v="technology/gadgets"/>
    <n v="2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s v="technology/gadgets"/>
    <n v="8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s v="technology/gadgets"/>
    <n v="90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s v="technology/gadgets"/>
    <n v="60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s v="technology/gadgets"/>
    <n v="54"/>
    <n v="70.599999999999994"/>
    <x v="2"/>
    <s v="gadgets"/>
    <x v="1912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s v="technology/gadgets"/>
    <n v="12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s v="technology/gadgets"/>
    <n v="2"/>
    <n v="17"/>
    <x v="2"/>
    <s v="gadgets"/>
    <x v="1916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s v="technology/gadgets"/>
    <n v="3728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s v="technology/gadgets"/>
    <n v="5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s v="technology/gadgets"/>
    <n v="4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s v="technology/gadgets"/>
    <n v="78"/>
    <n v="40.98"/>
    <x v="2"/>
    <s v="gadgets"/>
    <x v="1920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s v="music/indie rock"/>
    <n v="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s v="music/indie rock"/>
    <n v="42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s v="music/indie rock"/>
    <n v="6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s v="music/indie rock"/>
    <n v="6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s v="music/indie rock"/>
    <n v="32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s v="music/indie rock"/>
    <n v="56"/>
    <n v="27.39"/>
    <x v="4"/>
    <s v="indie rock"/>
    <x v="1926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s v="music/indie rock"/>
    <n v="52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4"/>
    <s v="indie rock"/>
    <x v="1930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2"/>
    <s v="hardware"/>
    <x v="1947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48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52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1953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74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1975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79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n v="8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n v="63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n v="47"/>
    <n v="83.43"/>
    <x v="8"/>
    <s v="people"/>
    <x v="1987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n v="10"/>
    <n v="101.8"/>
    <x v="8"/>
    <s v="people"/>
    <x v="1990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n v="3"/>
    <n v="46.67"/>
    <x v="8"/>
    <s v="people"/>
    <x v="1991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n v="2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n v="13"/>
    <n v="218.33"/>
    <x v="8"/>
    <s v="people"/>
    <x v="1998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n v="5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2009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15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2025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2027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028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2039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2048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57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2062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2073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2075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088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98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02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9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4"/>
    <s v="indie rock"/>
    <x v="2112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17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19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120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n v="6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n v="6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n v="17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n v="162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n v="5"/>
    <n v="19.670000000000002"/>
    <x v="6"/>
    <s v="video games"/>
    <x v="2129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n v="2"/>
    <n v="21.25"/>
    <x v="6"/>
    <s v="video games"/>
    <x v="2130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n v="1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n v="4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n v="284"/>
    <n v="26.6"/>
    <x v="6"/>
    <s v="video games"/>
    <x v="2137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n v="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n v="11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n v="12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n v="5"/>
    <n v="45"/>
    <x v="6"/>
    <s v="video games"/>
    <x v="2143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n v="1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n v="91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n v="54"/>
    <n v="49.38"/>
    <x v="6"/>
    <s v="video games"/>
    <x v="2147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n v="8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n v="2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7.989999999999998"/>
    <x v="6"/>
    <s v="video games"/>
    <x v="2156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n v="423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n v="395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n v="2"/>
    <n v="5.31"/>
    <x v="6"/>
    <s v="video games"/>
    <x v="2160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4"/>
    <s v="rock"/>
    <x v="2163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4"/>
    <s v="rock"/>
    <x v="2166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4"/>
    <s v="rock"/>
    <x v="2169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4"/>
    <s v="rock"/>
    <x v="2170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4"/>
    <s v="rock"/>
    <x v="2178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s v="games/tabletop games"/>
    <n v="569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s v="games/tabletop games"/>
    <n v="439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s v="games/tabletop games"/>
    <n v="4059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s v="games/tabletop games"/>
    <n v="453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s v="games/tabletop games"/>
    <n v="121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s v="games/tabletop games"/>
    <n v="702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s v="games/tabletop games"/>
    <n v="18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s v="games/tabletop games"/>
    <n v="2595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s v="games/tabletop games"/>
    <n v="1357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s v="games/tabletop games"/>
    <n v="1075"/>
    <n v="61.2"/>
    <x v="6"/>
    <s v="tabletop games"/>
    <x v="2194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6"/>
    <s v="tabletop games"/>
    <x v="2195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s v="games/tabletop games"/>
    <n v="319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s v="games/tabletop games"/>
    <n v="5706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s v="games/tabletop games"/>
    <n v="1063"/>
    <n v="81.650000000000006"/>
    <x v="6"/>
    <s v="tabletop games"/>
    <x v="2198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s v="games/tabletop games"/>
    <n v="265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s v="games/tabletop games"/>
    <n v="217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s v="music/electronic music"/>
    <n v="563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s v="music/electronic music"/>
    <n v="44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s v="music/electronic music"/>
    <n v="40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s v="music/electronic music"/>
    <n v="23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s v="music/electronic music"/>
    <n v="2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s v="music/electronic music"/>
    <n v="4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s v="music/electronic music"/>
    <n v="20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s v="music/electronic music"/>
    <n v="15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s v="music/electronic music"/>
    <n v="89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s v="music/electronic music"/>
    <n v="98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s v="music/electronic music"/>
    <n v="137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73.13"/>
    <x v="4"/>
    <s v="electronic music"/>
    <x v="2214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s v="music/electronic music"/>
    <n v="17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s v="music/electronic music"/>
    <n v="49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s v="music/electronic music"/>
    <n v="20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s v="music/electronic music"/>
    <n v="7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s v="games/tabletop games"/>
    <n v="162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s v="games/tabletop games"/>
    <n v="16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s v="games/tabletop games"/>
    <n v="413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s v="games/tabletop games"/>
    <n v="486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s v="games/tabletop games"/>
    <n v="3968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s v="games/tabletop games"/>
    <n v="390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s v="games/tabletop games"/>
    <n v="409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s v="games/tabletop games"/>
    <n v="235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s v="games/tabletop games"/>
    <n v="277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s v="games/tabletop games"/>
    <n v="218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s v="games/tabletop games"/>
    <n v="618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s v="games/tabletop games"/>
    <n v="50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s v="games/tabletop games"/>
    <n v="173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s v="games/tabletop games"/>
    <n v="24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s v="games/tabletop games"/>
    <n v="415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s v="games/tabletop games"/>
    <n v="320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s v="games/tabletop games"/>
    <n v="1381"/>
    <n v="64.63"/>
    <x v="6"/>
    <s v="tabletop games"/>
    <x v="2237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s v="games/tabletop games"/>
    <n v="119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s v="games/tabletop games"/>
    <n v="696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s v="games/tabletop games"/>
    <n v="295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s v="games/tabletop games"/>
    <n v="176"/>
    <n v="49.47"/>
    <x v="6"/>
    <s v="tabletop games"/>
    <x v="2241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s v="games/tabletop games"/>
    <n v="3022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s v="games/tabletop games"/>
    <n v="207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s v="games/tabletop games"/>
    <n v="419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s v="games/tabletop games"/>
    <n v="2353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s v="games/tabletop games"/>
    <n v="56"/>
    <n v="43.91"/>
    <x v="6"/>
    <s v="tabletop games"/>
    <x v="2246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s v="games/tabletop games"/>
    <n v="429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s v="games/tabletop games"/>
    <n v="16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s v="games/tabletop games"/>
    <n v="131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s v="games/tabletop games"/>
    <n v="5417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s v="games/tabletop games"/>
    <n v="25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s v="games/tabletop games"/>
    <n v="545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s v="games/tabletop games"/>
    <n v="200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s v="games/tabletop games"/>
    <n v="51"/>
    <n v="11.67"/>
    <x v="6"/>
    <s v="tabletop games"/>
    <x v="2254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s v="games/tabletop games"/>
    <n v="252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s v="games/tabletop games"/>
    <n v="24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s v="games/tabletop games"/>
    <n v="353"/>
    <n v="94.1"/>
    <x v="6"/>
    <s v="tabletop games"/>
    <x v="2257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s v="games/tabletop games"/>
    <n v="72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s v="games/tabletop games"/>
    <n v="415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s v="games/tabletop games"/>
    <n v="182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s v="games/tabletop games"/>
    <n v="173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s v="games/tabletop games"/>
    <n v="113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s v="games/tabletop games"/>
    <n v="193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s v="games/tabletop games"/>
    <n v="24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s v="games/tabletop games"/>
    <n v="13"/>
    <n v="35.119999999999997"/>
    <x v="6"/>
    <s v="tabletop games"/>
    <x v="2265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s v="games/tabletop games"/>
    <n v="107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s v="games/tabletop games"/>
    <n v="169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s v="games/tabletop games"/>
    <n v="638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s v="games/tabletop games"/>
    <n v="1001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s v="games/tabletop games"/>
    <n v="4001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s v="games/tabletop games"/>
    <n v="1264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s v="games/tabletop games"/>
    <n v="305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s v="games/tabletop games"/>
    <n v="125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s v="games/tabletop games"/>
    <n v="68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s v="games/tabletop games"/>
    <n v="60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s v="games/tabletop games"/>
    <n v="112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s v="games/tabletop games"/>
    <n v="279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s v="games/tabletop games"/>
    <n v="126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s v="games/tabletop games"/>
    <n v="36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s v="games/tabletop games"/>
    <n v="922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s v="music/rock"/>
    <n v="13"/>
    <n v="50.45"/>
    <x v="4"/>
    <s v="rock"/>
    <x v="2281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s v="music/rock"/>
    <n v="33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s v="music/rock"/>
    <n v="72"/>
    <n v="63.03"/>
    <x v="4"/>
    <s v="rock"/>
    <x v="2283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s v="music/rock"/>
    <n v="152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s v="music/rock"/>
    <n v="87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s v="music/rock"/>
    <n v="36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s v="music/rock"/>
    <n v="132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s v="music/rock"/>
    <n v="24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s v="music/rock"/>
    <n v="40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s v="music/rock"/>
    <n v="39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s v="music/rock"/>
    <n v="108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s v="music/rock"/>
    <n v="54"/>
    <n v="46.63"/>
    <x v="4"/>
    <s v="rock"/>
    <x v="2292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s v="music/rock"/>
    <n v="183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s v="music/rock"/>
    <n v="38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s v="music/rock"/>
    <n v="261"/>
    <n v="71.97"/>
    <x v="4"/>
    <s v="rock"/>
    <x v="2296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52.95"/>
    <x v="4"/>
    <s v="rock"/>
    <x v="2297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s v="music/rock"/>
    <n v="788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s v="music/rock"/>
    <n v="20"/>
    <n v="115.71"/>
    <x v="4"/>
    <s v="rock"/>
    <x v="2300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s v="music/indie rock"/>
    <n v="167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s v="music/indie rock"/>
    <n v="98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s v="music/indie rock"/>
    <n v="176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s v="music/indie rock"/>
    <n v="15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s v="music/indie rock"/>
    <n v="456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s v="music/indie rock"/>
    <n v="93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s v="music/indie rock"/>
    <n v="52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s v="music/indie rock"/>
    <n v="1266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s v="music/indie rock"/>
    <n v="160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s v="music/indie rock"/>
    <n v="1983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s v="music/indie rock"/>
    <n v="234"/>
    <n v="90.1"/>
    <x v="4"/>
    <s v="indie rock"/>
    <x v="2311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s v="music/indie rock"/>
    <n v="81"/>
    <n v="40.96"/>
    <x v="4"/>
    <s v="indie rock"/>
    <x v="2312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s v="music/indie rock"/>
    <n v="220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s v="music/indie rock"/>
    <n v="4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s v="music/indie rock"/>
    <n v="64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s v="music/indie rock"/>
    <n v="390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s v="music/indie rock"/>
    <n v="10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s v="music/indie rock"/>
    <n v="15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s v="music/indie rock"/>
    <n v="81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s v="music/indie rock"/>
    <n v="136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n v="103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n v="2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n v="3"/>
    <n v="30"/>
    <x v="7"/>
    <s v="small batch"/>
    <x v="2323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n v="39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n v="2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n v="3"/>
    <n v="108"/>
    <x v="7"/>
    <s v="small batch"/>
    <x v="2326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s v="food/small batch"/>
    <n v="4603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s v="food/small batch"/>
    <n v="636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s v="food/small batch"/>
    <n v="662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s v="food/small batch"/>
    <n v="896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s v="food/small batch"/>
    <n v="289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s v="food/small batch"/>
    <n v="664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s v="food/small batch"/>
    <n v="3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s v="food/small batch"/>
    <n v="639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s v="food/small batch"/>
    <n v="2604"/>
    <n v="48.1"/>
    <x v="7"/>
    <s v="small batch"/>
    <x v="2336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s v="food/small batch"/>
    <n v="332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s v="food/small batch"/>
    <n v="379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s v="food/small batch"/>
    <n v="1839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s v="food/small batch"/>
    <n v="1058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s v="technology/web"/>
    <n v="8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s v="technology/web"/>
    <n v="1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s v="technology/web"/>
    <n v="0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s v="technology/web"/>
    <n v="7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s v="technology/web"/>
    <n v="3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s v="technology/web"/>
    <n v="1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s v="technology/web"/>
    <n v="28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s v="technology/web"/>
    <n v="3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s v="technology/web"/>
    <n v="66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s v="technology/web"/>
    <n v="17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s v="technology/web"/>
    <n v="3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s v="technology/web"/>
    <n v="2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s v="technology/web"/>
    <n v="5"/>
    <n v="30"/>
    <x v="2"/>
    <s v="web"/>
    <x v="2372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s v="technology/web"/>
    <n v="1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s v="technology/web"/>
    <n v="8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s v="technology/web"/>
    <n v="39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s v="technology/web"/>
    <n v="2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s v="technology/web"/>
    <n v="11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s v="technology/web"/>
    <n v="0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s v="technology/web"/>
    <n v="20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s v="technology/web"/>
    <n v="12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s v="technology/web"/>
    <n v="1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s v="technology/web"/>
    <n v="1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s v="technology/web"/>
    <n v="1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s v="food/food trucks"/>
    <n v="5"/>
    <n v="22.33"/>
    <x v="7"/>
    <s v="food trucks"/>
    <x v="2401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s v="food/food trucks"/>
    <n v="5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s v="food/food trucks"/>
    <n v="30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s v="food/food trucks"/>
    <n v="36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s v="food/food trucks"/>
    <n v="148"/>
    <n v="168.39"/>
    <x v="7"/>
    <s v="food trucks"/>
    <x v="2407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s v="food/food trucks"/>
    <n v="1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s v="food/food trucks"/>
    <n v="4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s v="food/food trucks"/>
    <n v="1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s v="food/food trucks"/>
    <n v="9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s v="food/food trucks"/>
    <n v="71"/>
    <n v="69.47"/>
    <x v="7"/>
    <s v="food trucks"/>
    <x v="2420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s v="food/food trucks"/>
    <n v="9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s v="food/food trucks"/>
    <n v="57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s v="food/food trucks"/>
    <n v="35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s v="food/small batch"/>
    <n v="231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s v="food/small batch"/>
    <n v="864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s v="food/small batch"/>
    <n v="1157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s v="food/small batch"/>
    <n v="93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s v="food/small batch"/>
    <n v="247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s v="food/small batch"/>
    <n v="240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s v="food/small batch"/>
    <n v="305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s v="food/small batch"/>
    <n v="12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s v="food/small batch"/>
    <n v="309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s v="food/small batch"/>
    <n v="435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s v="food/small batch"/>
    <n v="330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s v="food/small batch"/>
    <n v="133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s v="food/small batch"/>
    <n v="1008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s v="food/small batch"/>
    <n v="16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s v="food/small batch"/>
    <n v="78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s v="food/small batch"/>
    <n v="67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s v="food/small batch"/>
    <n v="157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s v="food/small batch"/>
    <n v="876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s v="food/small batch"/>
    <n v="245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s v="music/indie rock"/>
    <n v="222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s v="music/indie rock"/>
    <n v="95"/>
    <n v="28.88"/>
    <x v="4"/>
    <s v="indie rock"/>
    <x v="2462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s v="music/indie rock"/>
    <n v="6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s v="music/indie rock"/>
    <n v="36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s v="music/indie rock"/>
    <n v="71"/>
    <n v="48.08"/>
    <x v="4"/>
    <s v="indie rock"/>
    <x v="2466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s v="music/indie rock"/>
    <n v="34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s v="music/indie rock"/>
    <n v="61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s v="music/indie rock"/>
    <n v="39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s v="music/indie rock"/>
    <n v="29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s v="music/indie rock"/>
    <n v="1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s v="music/indie rock"/>
    <n v="291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s v="music/indie rock"/>
    <n v="57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s v="music/indie rock"/>
    <n v="143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s v="music/indie rock"/>
    <n v="7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s v="music/indie rock"/>
    <n v="96"/>
    <n v="61.1"/>
    <x v="4"/>
    <s v="indie rock"/>
    <x v="2476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s v="music/indie rock"/>
    <n v="37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s v="music/indie rock"/>
    <n v="291"/>
    <n v="129.11000000000001"/>
    <x v="4"/>
    <s v="indie rock"/>
    <x v="2478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s v="music/indie rock"/>
    <n v="11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s v="music/indie rock"/>
    <n v="57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s v="music/indie rock"/>
    <n v="129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s v="music/indie rock"/>
    <n v="29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s v="music/indie rock"/>
    <n v="36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s v="music/indie rock"/>
    <n v="59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s v="music/indie rock"/>
    <n v="43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s v="music/indie rock"/>
    <n v="91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s v="music/indie rock"/>
    <n v="17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s v="music/indie rock"/>
    <n v="15"/>
    <n v="51.6"/>
    <x v="4"/>
    <s v="indie rock"/>
    <x v="2491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s v="music/indie rock"/>
    <n v="735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s v="music/indie rock"/>
    <n v="43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s v="music/indie rock"/>
    <n v="55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s v="music/indie rock"/>
    <n v="171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s v="music/indie rock"/>
    <n v="129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s v="music/indie rock"/>
    <n v="31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s v="music/indie rock"/>
    <n v="238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s v="music/indie rock"/>
    <n v="20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s v="food/restaurants"/>
    <n v="8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s v="food/restaurants"/>
    <n v="3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s v="food/restaurants"/>
    <n v="30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s v="food/restaurants"/>
    <n v="2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s v="food/restaurants"/>
    <n v="6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s v="food/restaurants"/>
    <n v="28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s v="food/restaurants"/>
    <n v="54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s v="food/restaurants"/>
    <n v="2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s v="music/classical music"/>
    <n v="418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s v="music/classical music"/>
    <n v="153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s v="music/classical music"/>
    <n v="43"/>
    <n v="54.15"/>
    <x v="4"/>
    <s v="classical music"/>
    <x v="2523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s v="music/classical music"/>
    <n v="234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s v="music/classical music"/>
    <n v="247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s v="music/classical music"/>
    <n v="139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s v="music/classical music"/>
    <n v="126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s v="music/classical music"/>
    <n v="134"/>
    <n v="52.96"/>
    <x v="4"/>
    <s v="classical music"/>
    <x v="2528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s v="music/classical music"/>
    <n v="196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s v="music/classical music"/>
    <n v="203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s v="music/classical music"/>
    <n v="141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s v="music/classical music"/>
    <n v="158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s v="music/classical music"/>
    <n v="259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s v="music/classical music"/>
    <n v="66"/>
    <n v="150"/>
    <x v="4"/>
    <s v="classical music"/>
    <x v="2534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s v="music/classical music"/>
    <n v="649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s v="music/classical music"/>
    <n v="35"/>
    <n v="100"/>
    <x v="4"/>
    <s v="classical music"/>
    <x v="2537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s v="music/classical music"/>
    <n v="656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s v="music/classical music"/>
    <n v="334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s v="music/classical music"/>
    <n v="86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s v="music/classical music"/>
    <n v="125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s v="music/classical music"/>
    <n v="2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s v="music/classical music"/>
    <n v="13"/>
    <n v="30.08"/>
    <x v="4"/>
    <s v="classical music"/>
    <x v="2543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s v="music/classical music"/>
    <n v="168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s v="music/classical music"/>
    <n v="130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s v="music/classical music"/>
    <n v="130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s v="music/classical music"/>
    <n v="2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s v="music/classical music"/>
    <n v="204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s v="music/classical music"/>
    <n v="54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s v="music/classical music"/>
    <n v="219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s v="music/classical music"/>
    <n v="126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s v="music/classical music"/>
    <n v="78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s v="music/classical music"/>
    <n v="72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s v="music/classical music"/>
    <n v="26"/>
    <n v="23.12"/>
    <x v="4"/>
    <s v="classical music"/>
    <x v="2556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s v="music/classical music"/>
    <n v="36"/>
    <n v="29.61"/>
    <x v="4"/>
    <s v="classical music"/>
    <x v="2557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s v="music/classical music"/>
    <n v="45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s v="music/classical music"/>
    <n v="30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s v="food/food trucks"/>
    <n v="3"/>
    <n v="25"/>
    <x v="7"/>
    <s v="food trucks"/>
    <x v="2562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s v="food/food trucks"/>
    <n v="3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s v="food/food trucks"/>
    <n v="4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s v="food/food trucks"/>
    <n v="2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s v="food/food trucks"/>
    <n v="5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n v="2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s v="food/food trucks"/>
    <n v="8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s v="food/food trucks"/>
    <n v="9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s v="food/food trucks"/>
    <n v="2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48.18"/>
    <x v="7"/>
    <s v="food trucks"/>
    <x v="2581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n v="2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s v="food/food trucks"/>
    <n v="41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s v="food/food trucks"/>
    <n v="8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s v="food/food trucks"/>
    <n v="1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s v="food/food trucks"/>
    <n v="2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s v="food/food trucks"/>
    <n v="61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s v="food/food trucks"/>
    <n v="275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s v="food/food trucks"/>
    <n v="3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s v="food/food trucks"/>
    <n v="3"/>
    <n v="18"/>
    <x v="7"/>
    <s v="food trucks"/>
    <x v="2599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s v="food/food trucks"/>
    <n v="116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s v="technology/space exploration"/>
    <n v="110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s v="technology/space exploration"/>
    <n v="1304"/>
    <n v="80.02"/>
    <x v="2"/>
    <s v="space exploration"/>
    <x v="2602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s v="technology/space exploration"/>
    <n v="59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s v="technology/space exploration"/>
    <n v="3581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s v="technology/space exploration"/>
    <n v="404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s v="technology/space exploration"/>
    <n v="1087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s v="technology/space exploration"/>
    <n v="597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s v="technology/space exploration"/>
    <n v="354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s v="technology/space exploration"/>
    <n v="1072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s v="technology/space exploration"/>
    <n v="10232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s v="technology/space exploration"/>
    <n v="573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s v="technology/space exploration"/>
    <n v="253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s v="technology/space exploration"/>
    <n v="357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s v="technology/space exploration"/>
    <n v="113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s v="technology/space exploration"/>
    <n v="954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s v="technology/space exploration"/>
    <n v="146"/>
    <n v="27.6"/>
    <x v="2"/>
    <s v="space exploration"/>
    <x v="2617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s v="technology/space exploration"/>
    <n v="527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s v="technology/space exploration"/>
    <n v="63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s v="technology/space exploration"/>
    <n v="3112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s v="technology/space exploration"/>
    <n v="729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s v="technology/space exploration"/>
    <n v="66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s v="technology/space exploration"/>
    <n v="76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s v="technology/space exploration"/>
    <n v="3678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s v="technology/space exploration"/>
    <n v="48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s v="technology/space exploration"/>
    <n v="93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s v="technology/space exploration"/>
    <n v="32"/>
    <n v="21.56"/>
    <x v="2"/>
    <s v="space exploration"/>
    <x v="2627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s v="technology/space exploration"/>
    <n v="213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s v="technology/space exploration"/>
    <n v="105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s v="technology/space exploration"/>
    <n v="764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s v="technology/space exploration"/>
    <n v="49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s v="technology/space exploration"/>
    <n v="591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s v="technology/space exploration"/>
    <n v="33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s v="technology/space exploration"/>
    <n v="383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s v="technology/space exploration"/>
    <n v="62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s v="technology/space exploration"/>
    <n v="28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s v="technology/space exploration"/>
    <n v="1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s v="technology/space exploration"/>
    <n v="11187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s v="technology/space exploration"/>
    <n v="68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s v="technology/space exploration"/>
    <n v="70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s v="technology/space exploration"/>
    <n v="1403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s v="technology/space exploration"/>
    <n v="4"/>
    <n v="17.670000000000002"/>
    <x v="2"/>
    <s v="space exploration"/>
    <x v="2648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s v="technology/space exploration"/>
    <n v="4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s v="technology/space exploration"/>
    <n v="12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s v="technology/space exploration"/>
    <n v="174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s v="technology/space exploration"/>
    <n v="30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s v="technology/space exploration"/>
    <n v="196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s v="technology/space exploration"/>
    <n v="2"/>
    <n v="8.5"/>
    <x v="2"/>
    <s v="space exploration"/>
    <x v="2654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s v="technology/space exploration"/>
    <n v="105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s v="technology/space exploration"/>
    <n v="572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s v="technology/space exploration"/>
    <n v="187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s v="technology/space exploration"/>
    <n v="3"/>
    <n v="22.75"/>
    <x v="2"/>
    <s v="space exploration"/>
    <x v="2658"/>
  </r>
  <r>
    <n v="2659"/>
    <s v="test (Canceled)"/>
    <s v="test"/>
    <n v="3000"/>
    <n v="1333"/>
    <x v="1"/>
    <s v="US"/>
    <s v="USD"/>
    <n v="1429321210"/>
    <n v="1426729210"/>
    <b v="0"/>
    <n v="10"/>
    <b v="0"/>
    <s v="technology/space exploration"/>
    <n v="44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s v="technology/makerspaces"/>
    <n v="172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s v="technology/makerspaces"/>
    <n v="712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s v="technology/makerspaces"/>
    <n v="697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s v="technology/makerspaces"/>
    <n v="6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s v="technology/makerspaces"/>
    <n v="144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s v="technology/makerspaces"/>
    <n v="531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s v="technology/makerspaces"/>
    <n v="55"/>
    <n v="92.22"/>
    <x v="2"/>
    <s v="makerspaces"/>
    <x v="2667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s v="technology/makerspaces"/>
    <n v="57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s v="technology/makerspaces"/>
    <n v="33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s v="technology/makerspaces"/>
    <n v="83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s v="technology/makerspaces"/>
    <n v="95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s v="technology/makerspaces"/>
    <n v="36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s v="technology/makerspaces"/>
    <n v="73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s v="technology/makerspaces"/>
    <n v="63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s v="technology/makerspaces"/>
    <n v="35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s v="technology/makerspaces"/>
    <n v="114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s v="technology/makerspaces"/>
    <n v="37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79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s v="technology/makerspaces"/>
    <n v="9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s v="food/food trucks"/>
    <n v="2"/>
    <n v="27.5"/>
    <x v="7"/>
    <s v="food trucks"/>
    <x v="2681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s v="food/food trucks"/>
    <n v="57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s v="food/food trucks"/>
    <n v="27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s v="food/food trucks"/>
    <n v="2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s v="food/food trucks"/>
    <n v="286"/>
    <n v="72.760000000000005"/>
    <x v="7"/>
    <s v="food trucks"/>
    <x v="2690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s v="food/food trucks"/>
    <n v="2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s v="food/food trucks"/>
    <n v="113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s v="food/food trucks"/>
    <n v="202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s v="food/food trucks"/>
    <n v="2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n v="52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n v="115"/>
    <n v="132.35"/>
    <x v="1"/>
    <s v="spaces"/>
    <x v="2702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n v="1383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n v="38"/>
    <n v="163.57"/>
    <x v="1"/>
    <s v="spaces"/>
    <x v="2704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n v="58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s v="theater/spaces"/>
    <n v="1310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s v="theater/spaces"/>
    <n v="936"/>
    <n v="71.239999999999995"/>
    <x v="1"/>
    <s v="spaces"/>
    <x v="2707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s v="theater/spaces"/>
    <n v="1555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s v="theater/spaces"/>
    <n v="1693"/>
    <n v="164.94"/>
    <x v="1"/>
    <s v="spaces"/>
    <x v="2709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s v="theater/spaces"/>
    <n v="3078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s v="theater/spaces"/>
    <n v="13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s v="theater/spaces"/>
    <n v="24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s v="theater/spaces"/>
    <n v="5112"/>
    <n v="108"/>
    <x v="1"/>
    <s v="spaces"/>
    <x v="2713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s v="theater/spaces"/>
    <n v="970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s v="theater/spaces"/>
    <n v="1058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s v="theater/spaces"/>
    <n v="40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s v="theater/spaces"/>
    <n v="1001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s v="theater/spaces"/>
    <n v="622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s v="theater/spaces"/>
    <n v="218"/>
    <n v="94.64"/>
    <x v="1"/>
    <s v="spaces"/>
    <x v="2719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s v="theater/spaces"/>
    <n v="984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s v="technology/hardware"/>
    <n v="366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s v="technology/hardware"/>
    <n v="421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s v="technology/hardware"/>
    <n v="56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s v="technology/hardware"/>
    <n v="244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s v="technology/hardware"/>
    <n v="1927"/>
    <n v="511.65"/>
    <x v="2"/>
    <s v="hardware"/>
    <x v="2725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s v="technology/hardware"/>
    <n v="3525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s v="technology/hardware"/>
    <n v="1644"/>
    <n v="69.760000000000005"/>
    <x v="2"/>
    <s v="hardware"/>
    <x v="2727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s v="technology/hardware"/>
    <n v="1009"/>
    <n v="77.23"/>
    <x v="2"/>
    <s v="hardware"/>
    <x v="2728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s v="technology/hardware"/>
    <n v="261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s v="technology/hardware"/>
    <n v="1533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s v="technology/hardware"/>
    <n v="1043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s v="technology/hardware"/>
    <n v="473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s v="technology/hardware"/>
    <n v="1792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s v="technology/hardware"/>
    <n v="753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s v="technology/hardware"/>
    <n v="245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s v="technology/hardware"/>
    <n v="328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s v="technology/hardware"/>
    <n v="2465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s v="technology/hardware"/>
    <n v="2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s v="technology/hardware"/>
    <n v="146"/>
    <n v="22.12"/>
    <x v="2"/>
    <s v="hardware"/>
    <x v="2739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s v="technology/hardware"/>
    <n v="11"/>
    <n v="18.239999999999998"/>
    <x v="2"/>
    <s v="hardware"/>
    <x v="2740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s v="publishing/children's books"/>
    <n v="25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s v="publishing/children's books"/>
    <n v="29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s v="publishing/children's books"/>
    <n v="6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s v="publishing/children's books"/>
    <n v="28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s v="publishing/children's books"/>
    <n v="5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s v="publishing/children's books"/>
    <n v="4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s v="publishing/children's books"/>
    <n v="20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s v="publishing/children's books"/>
    <n v="14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s v="publishing/children's books"/>
    <n v="9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s v="publishing/children's books"/>
    <n v="37"/>
    <n v="31.76"/>
    <x v="3"/>
    <s v="children's books"/>
    <x v="2756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s v="publishing/children's books"/>
    <n v="9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s v="publishing/children's books"/>
    <n v="4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s v="publishing/children's books"/>
    <n v="3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66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s v="publishing/children's books"/>
    <n v="37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s v="publishing/children's books"/>
    <n v="77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s v="publishing/children's books"/>
    <n v="22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s v="publishing/children's books"/>
    <n v="6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s v="publishing/children's books"/>
    <n v="65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s v="publishing/children's books"/>
    <n v="5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s v="theater/plays"/>
    <n v="53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s v="theater/plays"/>
    <n v="48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s v="theater/plays"/>
    <n v="46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s v="theater/plays"/>
    <n v="286"/>
    <n v="66.11"/>
    <x v="1"/>
    <s v="plays"/>
    <x v="2784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s v="theater/plays"/>
    <n v="209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s v="theater/plays"/>
    <n v="48"/>
    <n v="31.5"/>
    <x v="1"/>
    <s v="plays"/>
    <x v="2787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s v="theater/plays"/>
    <n v="82"/>
    <n v="102.5"/>
    <x v="1"/>
    <s v="plays"/>
    <x v="2788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s v="theater/plays"/>
    <n v="12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s v="theater/plays"/>
    <n v="126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s v="theater/plays"/>
    <n v="82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s v="theater/plays"/>
    <n v="86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s v="theater/plays"/>
    <n v="442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s v="theater/plays"/>
    <n v="3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s v="theater/plays"/>
    <n v="29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s v="theater/plays"/>
    <n v="37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s v="theater/plays"/>
    <n v="328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s v="theater/plays"/>
    <n v="203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s v="theater/plays"/>
    <n v="233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s v="theater/plays"/>
    <n v="53"/>
    <n v="42.9"/>
    <x v="1"/>
    <s v="plays"/>
    <x v="2800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s v="theater/plays"/>
    <n v="27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s v="theater/plays"/>
    <n v="12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s v="theater/plays"/>
    <n v="512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s v="theater/plays"/>
    <n v="46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s v="theater/plays"/>
    <n v="135"/>
    <n v="44.25"/>
    <x v="1"/>
    <s v="plays"/>
    <x v="2806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s v="theater/plays"/>
    <n v="252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s v="theater/plays"/>
    <n v="18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s v="theater/plays"/>
    <n v="401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s v="theater/plays"/>
    <n v="227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s v="theater/plays"/>
    <n v="143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s v="theater/plays"/>
    <n v="65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s v="theater/plays"/>
    <n v="24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s v="theater/plays"/>
    <n v="170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s v="theater/plays"/>
    <n v="31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s v="theater/plays"/>
    <n v="424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s v="theater/plays"/>
    <n v="210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s v="theater/plays"/>
    <n v="4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s v="theater/plays"/>
    <n v="24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s v="theater/plays"/>
    <n v="5"/>
    <n v="8.86"/>
    <x v="1"/>
    <s v="plays"/>
    <x v="2823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s v="theater/plays"/>
    <n v="30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s v="theater/plays"/>
    <n v="124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s v="theater/plays"/>
    <n v="86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s v="theater/plays"/>
    <n v="96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s v="theater/plays"/>
    <n v="381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s v="theater/plays"/>
    <n v="120"/>
    <n v="272.73"/>
    <x v="1"/>
    <s v="plays"/>
    <x v="2830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s v="theater/plays"/>
    <n v="133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s v="theater/plays"/>
    <n v="117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s v="theater/plays"/>
    <n v="54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s v="theater/plays"/>
    <n v="75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s v="theater/plays"/>
    <n v="19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s v="theater/plays"/>
    <n v="96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s v="theater/plays"/>
    <n v="156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s v="theater/plays"/>
    <n v="0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s v="theater/plays"/>
    <n v="1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s v="theater/plays"/>
    <n v="95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s v="theater/plays"/>
    <n v="3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s v="theater/plays"/>
    <n v="0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s v="theater/plays"/>
    <n v="4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s v="theater/plays"/>
    <n v="17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s v="theater/plays"/>
    <n v="6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s v="theater/plays"/>
    <n v="30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s v="theater/plays"/>
    <n v="1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29.56"/>
    <x v="1"/>
    <s v="plays"/>
    <x v="2860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s v="theater/plays"/>
    <n v="3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s v="theater/plays"/>
    <n v="2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n v="1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s v="theater/plays"/>
    <n v="2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s v="theater/plays"/>
    <n v="25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s v="theater/plays"/>
    <n v="7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s v="theater/plays"/>
    <n v="30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s v="theater/plays"/>
    <n v="19"/>
    <n v="35.92"/>
    <x v="1"/>
    <s v="plays"/>
    <x v="2871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s v="theater/plays"/>
    <n v="26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s v="theater/plays"/>
    <n v="3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s v="theater/plays"/>
    <n v="1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s v="theater/plays"/>
    <n v="76"/>
    <n v="381.6"/>
    <x v="1"/>
    <s v="plays"/>
    <x v="2883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s v="theater/plays"/>
    <n v="7"/>
    <n v="46.25"/>
    <x v="1"/>
    <s v="plays"/>
    <x v="2884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s v="theater/plays"/>
    <n v="5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s v="theater/plays"/>
    <n v="0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s v="theater/plays"/>
    <n v="46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s v="theater/plays"/>
    <n v="20"/>
    <n v="29.41"/>
    <x v="1"/>
    <s v="plays"/>
    <x v="2892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s v="theater/plays"/>
    <n v="1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s v="theater/plays"/>
    <n v="25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s v="theater/plays"/>
    <n v="22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s v="theater/plays"/>
    <n v="136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s v="theater/plays"/>
    <n v="0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s v="theater/plays"/>
    <n v="1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s v="theater/plays"/>
    <n v="2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s v="theater/plays"/>
    <n v="3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s v="theater/plays"/>
    <n v="25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s v="theater/plays"/>
    <n v="23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s v="theater/plays"/>
    <n v="1"/>
    <n v="20"/>
    <x v="1"/>
    <s v="plays"/>
    <x v="2909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s v="theater/plays"/>
    <n v="26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s v="theater/plays"/>
    <n v="81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s v="theater/plays"/>
    <n v="24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s v="theater/plays"/>
    <n v="6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s v="theater/plays"/>
    <n v="17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s v="theater/plays"/>
    <n v="54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s v="theater/plays"/>
    <n v="2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s v="theater/musical"/>
    <n v="5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s v="theater/musical"/>
    <n v="2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s v="theater/musical"/>
    <n v="1032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s v="theater/musical"/>
    <n v="1844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s v="theater/musical"/>
    <n v="150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s v="theater/musical"/>
    <n v="94"/>
    <n v="112.14"/>
    <x v="1"/>
    <s v="musical"/>
    <x v="2927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s v="theater/musical"/>
    <n v="4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s v="theater/musical"/>
    <n v="404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s v="theater/musical"/>
    <n v="32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s v="theater/musical"/>
    <n v="132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s v="theater/musical"/>
    <n v="105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s v="theater/musical"/>
    <n v="112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s v="theater/musical"/>
    <n v="147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s v="theater/musical"/>
    <n v="53"/>
    <n v="37.65"/>
    <x v="1"/>
    <s v="musical"/>
    <x v="2936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s v="theater/musical"/>
    <n v="8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s v="theater/musical"/>
    <n v="169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s v="theater/musical"/>
    <n v="34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s v="theater/musical"/>
    <n v="114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s v="theater/spaces"/>
    <n v="1776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s v="theater/spaces"/>
    <n v="4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s v="theater/spaces"/>
    <n v="48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s v="theater/spaces"/>
    <n v="1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s v="theater/spaces"/>
    <n v="1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s v="theater/spaces"/>
    <n v="50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s v="theater/spaces"/>
    <n v="73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s v="theater/spaces"/>
    <n v="28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s v="theater/spaces"/>
    <n v="33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s v="theater/spaces"/>
    <n v="60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s v="theater/spaces"/>
    <n v="13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s v="theater/plays"/>
    <n v="261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s v="theater/plays"/>
    <n v="58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s v="theater/plays"/>
    <n v="509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s v="theater/plays"/>
    <n v="240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s v="theater/plays"/>
    <n v="78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s v="theater/plays"/>
    <n v="541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s v="theater/plays"/>
    <n v="271"/>
    <n v="80.23"/>
    <x v="1"/>
    <s v="plays"/>
    <x v="2967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s v="theater/plays"/>
    <n v="185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s v="theater/plays"/>
    <n v="81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s v="theater/plays"/>
    <n v="318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s v="theater/plays"/>
    <n v="16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s v="theater/plays"/>
    <n v="437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s v="theater/plays"/>
    <n v="255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s v="theater/plays"/>
    <n v="401"/>
    <n v="70.88"/>
    <x v="1"/>
    <s v="plays"/>
    <x v="2975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s v="theater/plays"/>
    <n v="170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s v="theater/plays"/>
    <n v="49"/>
    <n v="60.69"/>
    <x v="1"/>
    <s v="plays"/>
    <x v="2978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s v="theater/plays"/>
    <n v="254"/>
    <n v="110.22"/>
    <x v="1"/>
    <s v="plays"/>
    <x v="2979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s v="theater/plays"/>
    <n v="164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s v="theater/spaces"/>
    <n v="258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s v="theater/spaces"/>
    <n v="255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s v="theater/spaces"/>
    <n v="8499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s v="theater/spaces"/>
    <n v="1254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s v="theater/spaces"/>
    <n v="608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s v="theater/spaces"/>
    <n v="127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s v="theater/spaces"/>
    <n v="138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s v="theater/spaces"/>
    <n v="50"/>
    <n v="35.71"/>
    <x v="1"/>
    <s v="spaces"/>
    <x v="2988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s v="theater/spaces"/>
    <n v="1765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s v="theater/spaces"/>
    <n v="5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s v="theater/spaces"/>
    <n v="439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s v="theater/spaces"/>
    <n v="157"/>
    <n v="48.98"/>
    <x v="1"/>
    <s v="spaces"/>
    <x v="2992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s v="theater/spaces"/>
    <n v="5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s v="theater/spaces"/>
    <n v="69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s v="theater/spaces"/>
    <n v="787"/>
    <n v="63.23"/>
    <x v="1"/>
    <s v="spaces"/>
    <x v="2995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s v="theater/spaces"/>
    <n v="3009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s v="theater/spaces"/>
    <n v="519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s v="theater/spaces"/>
    <n v="2576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s v="theater/spaces"/>
    <n v="80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s v="theater/spaces"/>
    <n v="25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s v="theater/spaces"/>
    <n v="1150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s v="theater/spaces"/>
    <n v="380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s v="theater/spaces"/>
    <n v="152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s v="theater/spaces"/>
    <n v="2256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s v="theater/spaces"/>
    <n v="639"/>
    <n v="108.24"/>
    <x v="1"/>
    <s v="spaces"/>
    <x v="3005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s v="theater/spaces"/>
    <n v="431"/>
    <n v="88.87"/>
    <x v="1"/>
    <s v="spaces"/>
    <x v="3006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s v="theater/spaces"/>
    <n v="54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s v="theater/spaces"/>
    <n v="152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s v="theater/spaces"/>
    <n v="1497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s v="theater/spaces"/>
    <n v="19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s v="theater/spaces"/>
    <n v="234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s v="theater/spaces"/>
    <n v="785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s v="theater/spaces"/>
    <n v="1414"/>
    <n v="50.76"/>
    <x v="1"/>
    <s v="spaces"/>
    <x v="3014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s v="theater/spaces"/>
    <n v="175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s v="theater/spaces"/>
    <n v="436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s v="theater/spaces"/>
    <n v="1164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s v="theater/spaces"/>
    <n v="212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s v="theater/spaces"/>
    <n v="909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s v="theater/spaces"/>
    <n v="352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s v="theater/spaces"/>
    <n v="261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s v="theater/spaces"/>
    <n v="504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s v="theater/spaces"/>
    <n v="36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s v="theater/spaces"/>
    <n v="61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s v="theater/spaces"/>
    <n v="378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s v="theater/spaces"/>
    <n v="65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s v="theater/spaces"/>
    <n v="2629"/>
    <n v="164.3"/>
    <x v="1"/>
    <s v="spaces"/>
    <x v="3027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s v="theater/spaces"/>
    <n v="420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s v="theater/spaces"/>
    <n v="1645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s v="theater/spaces"/>
    <n v="93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s v="theater/spaces"/>
    <n v="75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s v="theater/spaces"/>
    <n v="64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s v="theater/spaces"/>
    <n v="220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s v="theater/spaces"/>
    <n v="5627"/>
    <n v="89.31"/>
    <x v="1"/>
    <s v="spaces"/>
    <x v="3034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s v="theater/spaces"/>
    <n v="1360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s v="theater/spaces"/>
    <n v="1584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s v="theater/spaces"/>
    <n v="5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s v="theater/spaces"/>
    <n v="50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s v="theater/spaces"/>
    <n v="1087"/>
    <n v="92.13"/>
    <x v="1"/>
    <s v="spaces"/>
    <x v="3039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s v="theater/spaces"/>
    <n v="161"/>
    <n v="76.790000000000006"/>
    <x v="1"/>
    <s v="spaces"/>
    <x v="3040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s v="theater/spaces"/>
    <n v="459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s v="theater/spaces"/>
    <n v="96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s v="theater/spaces"/>
    <n v="825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s v="theater/spaces"/>
    <n v="656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s v="theater/spaces"/>
    <n v="265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s v="theater/spaces"/>
    <n v="754"/>
    <n v="259.95"/>
    <x v="1"/>
    <s v="spaces"/>
    <x v="3046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s v="theater/spaces"/>
    <n v="37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s v="theater/spaces"/>
    <n v="41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s v="theater/spaces"/>
    <n v="200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s v="theater/spaces"/>
    <n v="32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s v="theater/spaces"/>
    <n v="41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s v="theater/spaces"/>
    <n v="4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s v="theater/spaces"/>
    <n v="2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s v="theater/spaces"/>
    <n v="23"/>
    <n v="41"/>
    <x v="1"/>
    <s v="spaces"/>
    <x v="3059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s v="theater/spaces"/>
    <n v="17"/>
    <n v="55.83"/>
    <x v="1"/>
    <s v="spaces"/>
    <x v="3060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s v="theater/spaces"/>
    <n v="334"/>
    <n v="99.76"/>
    <x v="1"/>
    <s v="spaces"/>
    <x v="3062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s v="theater/spaces"/>
    <n v="29"/>
    <n v="25.52"/>
    <x v="1"/>
    <s v="spaces"/>
    <x v="3063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s v="theater/spaces"/>
    <n v="424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s v="theater/spaces"/>
    <n v="1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s v="theater/spaces"/>
    <n v="2098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s v="theater/spaces"/>
    <n v="17"/>
    <n v="20.88"/>
    <x v="1"/>
    <s v="spaces"/>
    <x v="3070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s v="theater/spaces"/>
    <n v="359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s v="theater/spaces"/>
    <n v="32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s v="theater/spaces"/>
    <n v="1"/>
    <n v="7.33"/>
    <x v="1"/>
    <s v="spaces"/>
    <x v="3074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s v="theater/spaces"/>
    <n v="65"/>
    <n v="64.8"/>
    <x v="1"/>
    <s v="spaces"/>
    <x v="3075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s v="theater/spaces"/>
    <n v="7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s v="theater/spaces"/>
    <n v="4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s v="theater/spaces"/>
    <n v="56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s v="theater/spaces"/>
    <n v="19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s v="theater/spaces"/>
    <n v="105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s v="theater/spaces"/>
    <n v="24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s v="theater/spaces"/>
    <n v="31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s v="theater/spaces"/>
    <n v="3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s v="theater/spaces"/>
    <n v="29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s v="theater/spaces"/>
    <n v="572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s v="theater/spaces"/>
    <n v="40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s v="theater/spaces"/>
    <n v="59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s v="theater/spaces"/>
    <n v="46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s v="theater/spaces"/>
    <n v="1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s v="theater/spaces"/>
    <n v="3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s v="theater/spaces"/>
    <n v="40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s v="theater/spaces"/>
    <n v="86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s v="theater/spaces"/>
    <n v="88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s v="theater/spaces"/>
    <n v="91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s v="theater/spaces"/>
    <n v="15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s v="theater/spaces"/>
    <n v="313"/>
    <n v="69.53"/>
    <x v="1"/>
    <s v="spaces"/>
    <x v="3102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s v="theater/spaces"/>
    <n v="1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s v="theater/spaces"/>
    <n v="59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s v="theater/spaces"/>
    <n v="124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s v="theater/spaces"/>
    <n v="2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s v="theater/spaces"/>
    <n v="395"/>
    <n v="272.58999999999997"/>
    <x v="1"/>
    <s v="spaces"/>
    <x v="3107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s v="theater/spaces"/>
    <n v="1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s v="theater/spaces"/>
    <n v="332"/>
    <n v="58.18"/>
    <x v="1"/>
    <s v="spaces"/>
    <x v="3109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s v="theater/spaces"/>
    <n v="1"/>
    <n v="10"/>
    <x v="1"/>
    <s v="spaces"/>
    <x v="3110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s v="theater/spaces"/>
    <n v="266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s v="theater/spaces"/>
    <n v="26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s v="theater/spaces"/>
    <n v="232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s v="theater/spaces"/>
    <n v="15"/>
    <n v="300"/>
    <x v="1"/>
    <s v="spaces"/>
    <x v="3115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s v="theater/spaces"/>
    <n v="22"/>
    <n v="43"/>
    <x v="1"/>
    <s v="spaces"/>
    <x v="3116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s v="theater/spaces"/>
    <n v="78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12.8"/>
    <x v="1"/>
    <s v="spaces"/>
    <x v="3120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s v="theater/spaces"/>
    <n v="4260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s v="theater/spaces"/>
    <n v="1"/>
    <n v="6.5"/>
    <x v="1"/>
    <s v="spaces"/>
    <x v="3124"/>
  </r>
  <r>
    <n v="3125"/>
    <s v="N/A (Canceled)"/>
    <s v="N/A"/>
    <n v="2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s v="theater/spaces"/>
    <n v="52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n v="19"/>
    <n v="93.75"/>
    <x v="1"/>
    <s v="plays"/>
    <x v="313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n v="32"/>
    <n v="53.75"/>
    <x v="1"/>
    <s v="plays"/>
    <x v="3131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n v="1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n v="27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n v="11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23.14"/>
    <x v="1"/>
    <s v="plays"/>
    <x v="3135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n v="32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n v="13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n v="13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n v="377"/>
    <n v="251.33"/>
    <x v="1"/>
    <s v="plays"/>
    <x v="3144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n v="263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s v="theater/plays"/>
    <n v="1175"/>
    <n v="110.35"/>
    <x v="1"/>
    <s v="plays"/>
    <x v="3147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s v="theater/plays"/>
    <n v="118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s v="theater/plays"/>
    <n v="65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s v="theater/plays"/>
    <n v="177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s v="theater/plays"/>
    <n v="176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s v="theater/plays"/>
    <n v="117"/>
    <n v="34.79"/>
    <x v="1"/>
    <s v="plays"/>
    <x v="3152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s v="theater/plays"/>
    <n v="503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s v="theater/plays"/>
    <n v="395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s v="theater/plays"/>
    <n v="471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s v="theater/plays"/>
    <n v="280"/>
    <n v="62.92"/>
    <x v="1"/>
    <s v="plays"/>
    <x v="3156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s v="theater/plays"/>
    <n v="202"/>
    <n v="98.54"/>
    <x v="1"/>
    <s v="plays"/>
    <x v="3157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s v="theater/plays"/>
    <n v="285"/>
    <n v="82.61"/>
    <x v="1"/>
    <s v="plays"/>
    <x v="3158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s v="theater/plays"/>
    <n v="100"/>
    <n v="38.5"/>
    <x v="1"/>
    <s v="plays"/>
    <x v="3159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s v="theater/plays"/>
    <n v="228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s v="theater/plays"/>
    <n v="254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s v="theater/plays"/>
    <n v="723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s v="theater/plays"/>
    <n v="133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s v="theater/plays"/>
    <n v="61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s v="theater/plays"/>
    <n v="2804"/>
    <n v="60.3"/>
    <x v="1"/>
    <s v="plays"/>
    <x v="3166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s v="theater/plays"/>
    <n v="174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s v="theater/plays"/>
    <n v="155"/>
    <n v="50.9"/>
    <x v="1"/>
    <s v="plays"/>
    <x v="3168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s v="theater/plays"/>
    <n v="412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s v="theater/plays"/>
    <n v="381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s v="theater/plays"/>
    <n v="515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s v="theater/plays"/>
    <n v="152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s v="theater/plays"/>
    <n v="274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s v="theater/plays"/>
    <n v="109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s v="theater/plays"/>
    <n v="14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s v="theater/plays"/>
    <n v="129"/>
    <n v="33.03"/>
    <x v="1"/>
    <s v="plays"/>
    <x v="3178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s v="theater/plays"/>
    <n v="240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s v="theater/plays"/>
    <n v="72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s v="theater/plays"/>
    <n v="27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s v="theater/plays"/>
    <n v="353"/>
    <n v="46.77"/>
    <x v="1"/>
    <s v="plays"/>
    <x v="3182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s v="theater/plays"/>
    <n v="136"/>
    <n v="40.07"/>
    <x v="1"/>
    <s v="plays"/>
    <x v="3183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s v="theater/plays"/>
    <n v="231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s v="theater/plays"/>
    <n v="5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s v="theater/plays"/>
    <n v="166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s v="theater/plays"/>
    <n v="890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s v="theater/musical"/>
    <n v="7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s v="theater/musical"/>
    <n v="357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s v="theater/musical"/>
    <n v="8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s v="theater/musical"/>
    <n v="5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s v="theater/musical"/>
    <n v="3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s v="theater/musical"/>
    <n v="115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s v="theater/musical"/>
    <n v="100"/>
    <n v="300"/>
    <x v="1"/>
    <s v="musical"/>
    <x v="3196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s v="theater/musical"/>
    <n v="64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s v="theater/musical"/>
    <n v="6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s v="theater/musical"/>
    <n v="145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s v="theater/musical"/>
    <n v="151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s v="theater/musical"/>
    <n v="14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s v="theater/musical"/>
    <n v="15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s v="theater/musical"/>
    <n v="1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s v="theater/plays"/>
    <n v="296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s v="theater/plays"/>
    <n v="648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s v="theater/plays"/>
    <n v="21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s v="theater/plays"/>
    <n v="1574"/>
    <n v="85.53"/>
    <x v="1"/>
    <s v="plays"/>
    <x v="3211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s v="theater/plays"/>
    <n v="289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s v="theater/plays"/>
    <n v="343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s v="theater/plays"/>
    <n v="721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s v="theater/plays"/>
    <n v="2066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s v="theater/plays"/>
    <n v="118"/>
    <n v="57.17"/>
    <x v="1"/>
    <s v="plays"/>
    <x v="3216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s v="theater/plays"/>
    <n v="307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s v="theater/plays"/>
    <n v="721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s v="theater/plays"/>
    <n v="1192"/>
    <n v="168.25"/>
    <x v="1"/>
    <s v="plays"/>
    <x v="3219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s v="theater/plays"/>
    <n v="917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s v="theater/plays"/>
    <n v="251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s v="theater/plays"/>
    <n v="189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s v="theater/plays"/>
    <n v="206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s v="theater/plays"/>
    <n v="1913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s v="theater/plays"/>
    <n v="128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s v="theater/plays"/>
    <n v="78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s v="theater/plays"/>
    <n v="94"/>
    <n v="50"/>
    <x v="1"/>
    <s v="plays"/>
    <x v="3227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s v="theater/plays"/>
    <n v="448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s v="theater/plays"/>
    <n v="134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s v="theater/plays"/>
    <n v="179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s v="theater/plays"/>
    <n v="102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s v="theater/plays"/>
    <n v="84"/>
    <n v="50.46"/>
    <x v="1"/>
    <s v="plays"/>
    <x v="3232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s v="theater/plays"/>
    <n v="383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s v="theater/plays"/>
    <n v="259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s v="theater/plays"/>
    <n v="1032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s v="theater/plays"/>
    <n v="1341"/>
    <n v="182.91"/>
    <x v="1"/>
    <s v="plays"/>
    <x v="3236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s v="theater/plays"/>
    <n v="2352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s v="theater/plays"/>
    <n v="210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s v="theater/plays"/>
    <n v="414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s v="theater/plays"/>
    <n v="2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s v="theater/plays"/>
    <n v="653"/>
    <n v="58.69"/>
    <x v="1"/>
    <s v="plays"/>
    <x v="3241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s v="theater/plays"/>
    <n v="849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s v="theater/plays"/>
    <n v="548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s v="theater/plays"/>
    <n v="110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s v="theater/plays"/>
    <n v="1460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s v="theater/plays"/>
    <n v="74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s v="theater/plays"/>
    <n v="176"/>
    <n v="46.43"/>
    <x v="1"/>
    <s v="plays"/>
    <x v="3247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s v="theater/plays"/>
    <n v="806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s v="theater/plays"/>
    <n v="38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s v="theater/plays"/>
    <n v="1693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s v="theater/plays"/>
    <n v="192"/>
    <n v="57.52"/>
    <x v="1"/>
    <s v="plays"/>
    <x v="3252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s v="theater/plays"/>
    <n v="1358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s v="theater/plays"/>
    <n v="878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s v="theater/plays"/>
    <n v="3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s v="theater/plays"/>
    <n v="854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s v="theater/plays"/>
    <n v="142"/>
    <n v="51.85"/>
    <x v="1"/>
    <s v="plays"/>
    <x v="3257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s v="theater/plays"/>
    <n v="491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s v="theater/plays"/>
    <n v="1628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s v="theater/plays"/>
    <n v="364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s v="theater/plays"/>
    <n v="221"/>
    <n v="67.650000000000006"/>
    <x v="1"/>
    <s v="plays"/>
    <x v="3261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s v="theater/plays"/>
    <n v="838"/>
    <n v="93.81"/>
    <x v="1"/>
    <s v="plays"/>
    <x v="3262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s v="theater/plays"/>
    <n v="187"/>
    <n v="41.24"/>
    <x v="1"/>
    <s v="plays"/>
    <x v="3263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s v="theater/plays"/>
    <n v="172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s v="theater/plays"/>
    <n v="295"/>
    <n v="70.290000000000006"/>
    <x v="1"/>
    <s v="plays"/>
    <x v="3265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s v="theater/plays"/>
    <n v="525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s v="theater/plays"/>
    <n v="1021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s v="theater/plays"/>
    <n v="171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s v="theater/plays"/>
    <n v="541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s v="theater/plays"/>
    <n v="12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s v="theater/plays"/>
    <n v="1030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s v="theater/plays"/>
    <n v="286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s v="theater/plays"/>
    <n v="1047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s v="theater/plays"/>
    <n v="12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s v="theater/plays"/>
    <n v="351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s v="theater/plays"/>
    <n v="362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s v="theater/plays"/>
    <n v="172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s v="theater/plays"/>
    <n v="442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s v="theater/plays"/>
    <n v="137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s v="theater/plays"/>
    <n v="405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s v="theater/plays"/>
    <n v="2121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s v="theater/plays"/>
    <n v="56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s v="theater/plays"/>
    <n v="203"/>
    <n v="203.2"/>
    <x v="1"/>
    <s v="plays"/>
    <x v="3284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s v="theater/plays"/>
    <n v="374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s v="theater/plays"/>
    <n v="1018"/>
    <n v="125.12"/>
    <x v="1"/>
    <s v="plays"/>
    <x v="3286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s v="theater/plays"/>
    <n v="167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s v="theater/plays"/>
    <n v="668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s v="theater/plays"/>
    <n v="44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s v="theater/plays"/>
    <n v="162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s v="theater/plays"/>
    <n v="38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s v="theater/plays"/>
    <n v="19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s v="theater/plays"/>
    <n v="511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s v="theater/plays"/>
    <n v="47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s v="theater/plays"/>
    <n v="48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s v="theater/plays"/>
    <n v="367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s v="theater/plays"/>
    <n v="678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s v="theater/plays"/>
    <n v="232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s v="theater/plays"/>
    <n v="272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s v="theater/plays"/>
    <n v="267"/>
    <n v="57.2"/>
    <x v="1"/>
    <s v="plays"/>
    <x v="3301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s v="theater/plays"/>
    <n v="579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s v="theater/plays"/>
    <n v="139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s v="theater/plays"/>
    <n v="104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s v="theater/plays"/>
    <n v="27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s v="theater/plays"/>
    <n v="71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s v="theater/plays"/>
    <n v="285"/>
    <n v="75.09"/>
    <x v="1"/>
    <s v="plays"/>
    <x v="3308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s v="theater/plays"/>
    <n v="37"/>
    <n v="18"/>
    <x v="1"/>
    <s v="plays"/>
    <x v="3309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s v="theater/plays"/>
    <n v="434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s v="theater/plays"/>
    <n v="183"/>
    <n v="61.02"/>
    <x v="1"/>
    <s v="plays"/>
    <x v="3311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s v="theater/plays"/>
    <n v="167"/>
    <n v="61"/>
    <x v="1"/>
    <s v="plays"/>
    <x v="3312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s v="theater/plays"/>
    <n v="155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s v="theater/plays"/>
    <n v="293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s v="theater/plays"/>
    <n v="783"/>
    <n v="93.98"/>
    <x v="1"/>
    <s v="plays"/>
    <x v="3316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s v="theater/plays"/>
    <n v="74"/>
    <n v="61.94"/>
    <x v="1"/>
    <s v="plays"/>
    <x v="3317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s v="theater/plays"/>
    <n v="167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s v="theater/plays"/>
    <n v="36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s v="theater/plays"/>
    <n v="168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s v="theater/plays"/>
    <n v="36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s v="theater/plays"/>
    <n v="223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s v="theater/plays"/>
    <n v="84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s v="theater/plays"/>
    <n v="30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s v="theater/plays"/>
    <n v="54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s v="theater/plays"/>
    <n v="54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s v="theater/plays"/>
    <n v="17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s v="theater/plays"/>
    <n v="78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s v="theater/plays"/>
    <n v="348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s v="theater/plays"/>
    <n v="4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s v="theater/plays"/>
    <n v="244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s v="theater/plays"/>
    <n v="358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s v="theater/plays"/>
    <n v="334"/>
    <n v="79.62"/>
    <x v="1"/>
    <s v="plays"/>
    <x v="3335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s v="theater/plays"/>
    <n v="17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s v="theater/plays"/>
    <n v="184"/>
    <n v="81.03"/>
    <x v="1"/>
    <s v="plays"/>
    <x v="3337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s v="theater/plays"/>
    <n v="102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s v="theater/plays"/>
    <n v="557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s v="theater/plays"/>
    <n v="276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s v="theater/plays"/>
    <n v="223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s v="theater/plays"/>
    <n v="407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s v="theater/plays"/>
    <n v="80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s v="theater/plays"/>
    <n v="304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s v="theater/plays"/>
    <n v="43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s v="theater/plays"/>
    <n v="15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s v="theater/plays"/>
    <n v="368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s v="theater/plays"/>
    <n v="102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s v="theater/plays"/>
    <n v="24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s v="theater/plays"/>
    <n v="337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s v="theater/plays"/>
    <n v="35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s v="theater/plays"/>
    <n v="10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s v="theater/plays"/>
    <n v="204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s v="theater/plays"/>
    <n v="147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s v="theater/plays"/>
    <n v="135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s v="theater/plays"/>
    <n v="687"/>
    <n v="63.57"/>
    <x v="1"/>
    <s v="plays"/>
    <x v="3358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s v="theater/plays"/>
    <n v="283"/>
    <n v="184.78"/>
    <x v="1"/>
    <s v="plays"/>
    <x v="3359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s v="theater/plays"/>
    <n v="608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s v="theater/plays"/>
    <n v="378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s v="theater/plays"/>
    <n v="73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s v="theater/plays"/>
    <n v="524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s v="theater/plays"/>
    <n v="212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s v="theater/plays"/>
    <n v="173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s v="theater/plays"/>
    <n v="74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s v="theater/plays"/>
    <n v="5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s v="theater/plays"/>
    <n v="70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s v="theater/plays"/>
    <n v="346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s v="theater/plays"/>
    <n v="18"/>
    <n v="30.78"/>
    <x v="1"/>
    <s v="plays"/>
    <x v="3371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s v="theater/plays"/>
    <n v="69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s v="theater/plays"/>
    <n v="134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s v="theater/plays"/>
    <n v="249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s v="theater/plays"/>
    <n v="2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s v="theater/plays"/>
    <n v="552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s v="theater/plays"/>
    <n v="577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s v="theater/plays"/>
    <n v="42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s v="theater/plays"/>
    <n v="148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s v="theater/plays"/>
    <n v="22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s v="theater/plays"/>
    <n v="293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s v="theater/plays"/>
    <n v="255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s v="theater/plays"/>
    <n v="145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s v="theater/plays"/>
    <n v="452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s v="theater/plays"/>
    <n v="154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s v="theater/plays"/>
    <n v="162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s v="theater/plays"/>
    <n v="270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s v="theater/plays"/>
    <n v="120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s v="theater/plays"/>
    <n v="881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s v="theater/plays"/>
    <n v="118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s v="theater/plays"/>
    <n v="86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s v="theater/plays"/>
    <n v="38"/>
    <n v="41.67"/>
    <x v="1"/>
    <s v="plays"/>
    <x v="3392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s v="theater/plays"/>
    <n v="127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s v="theater/plays"/>
    <n v="63"/>
    <n v="29"/>
    <x v="1"/>
    <s v="plays"/>
    <x v="3394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s v="theater/plays"/>
    <n v="7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s v="theater/plays"/>
    <n v="125"/>
    <n v="55.89"/>
    <x v="1"/>
    <s v="plays"/>
    <x v="3396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s v="theater/plays"/>
    <n v="2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s v="theater/plays"/>
    <n v="355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s v="theater/plays"/>
    <n v="100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s v="theater/plays"/>
    <n v="803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s v="theater/plays"/>
    <n v="236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s v="theater/plays"/>
    <n v="1317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s v="theater/plays"/>
    <n v="16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s v="theater/plays"/>
    <n v="51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s v="theater/plays"/>
    <n v="40"/>
    <n v="28.32"/>
    <x v="1"/>
    <s v="plays"/>
    <x v="3405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s v="theater/plays"/>
    <n v="836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s v="theater/plays"/>
    <n v="179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s v="theater/plays"/>
    <n v="88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s v="theater/plays"/>
    <n v="52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s v="theater/plays"/>
    <n v="271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s v="theater/plays"/>
    <n v="1295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s v="theater/plays"/>
    <n v="25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s v="theater/plays"/>
    <n v="54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s v="theater/plays"/>
    <n v="259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s v="theater/plays"/>
    <n v="17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s v="theater/plays"/>
    <n v="399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s v="theater/plays"/>
    <n v="142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s v="theater/plays"/>
    <n v="336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s v="theater/plays"/>
    <n v="244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s v="theater/plays"/>
    <n v="81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s v="theater/plays"/>
    <n v="843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s v="theater/plays"/>
    <n v="273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s v="theater/plays"/>
    <n v="29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s v="theater/plays"/>
    <n v="518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s v="theater/plays"/>
    <n v="2574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s v="theater/plays"/>
    <n v="338"/>
    <n v="46.61"/>
    <x v="1"/>
    <s v="plays"/>
    <x v="3426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s v="theater/plays"/>
    <n v="125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s v="theater/plays"/>
    <n v="171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s v="theater/plays"/>
    <n v="16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s v="theater/plays"/>
    <n v="181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s v="theater/plays"/>
    <n v="167"/>
    <n v="95.24"/>
    <x v="1"/>
    <s v="plays"/>
    <x v="3431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s v="theater/plays"/>
    <n v="183"/>
    <n v="52.21"/>
    <x v="1"/>
    <s v="plays"/>
    <x v="3432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s v="theater/plays"/>
    <n v="794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s v="theater/plays"/>
    <n v="880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s v="theater/plays"/>
    <n v="93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s v="theater/plays"/>
    <n v="441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s v="theater/plays"/>
    <n v="253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s v="theater/plays"/>
    <n v="217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s v="theater/plays"/>
    <n v="438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s v="theater/plays"/>
    <n v="214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s v="theater/plays"/>
    <n v="21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s v="theater/plays"/>
    <n v="155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s v="theater/plays"/>
    <n v="72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s v="theater/plays"/>
    <n v="167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s v="theater/plays"/>
    <n v="94"/>
    <n v="43.28"/>
    <x v="1"/>
    <s v="plays"/>
    <x v="3446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s v="theater/plays"/>
    <n v="94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s v="theater/plays"/>
    <n v="208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s v="theater/plays"/>
    <n v="124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s v="theater/plays"/>
    <n v="69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s v="theater/plays"/>
    <n v="60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s v="theater/plays"/>
    <n v="139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s v="theater/plays"/>
    <n v="35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s v="theater/plays"/>
    <n v="64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s v="theater/plays"/>
    <n v="915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s v="theater/plays"/>
    <n v="522"/>
    <n v="358.69"/>
    <x v="1"/>
    <s v="plays"/>
    <x v="3456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s v="theater/plays"/>
    <n v="255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s v="theater/plays"/>
    <n v="111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s v="theater/plays"/>
    <n v="57"/>
    <n v="17.53"/>
    <x v="1"/>
    <s v="plays"/>
    <x v="3459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s v="theater/plays"/>
    <n v="89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s v="theater/plays"/>
    <n v="66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s v="theater/plays"/>
    <n v="48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s v="theater/plays"/>
    <n v="1024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s v="theater/plays"/>
    <n v="51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s v="theater/plays"/>
    <n v="206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s v="theater/plays"/>
    <n v="445"/>
    <n v="72.95"/>
    <x v="1"/>
    <s v="plays"/>
    <x v="3466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s v="theater/plays"/>
    <n v="303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s v="theater/plays"/>
    <n v="1218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s v="theater/plays"/>
    <n v="318"/>
    <n v="50.4"/>
    <x v="1"/>
    <s v="plays"/>
    <x v="3469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s v="theater/plays"/>
    <n v="38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s v="theater/plays"/>
    <n v="107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s v="theater/plays"/>
    <n v="204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s v="theater/plays"/>
    <n v="49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s v="theater/plays"/>
    <n v="202"/>
    <n v="51.79"/>
    <x v="1"/>
    <s v="plays"/>
    <x v="3474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s v="theater/plays"/>
    <n v="34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s v="theater/plays"/>
    <n v="31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s v="theater/plays"/>
    <n v="208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s v="theater/plays"/>
    <n v="226"/>
    <n v="39.6"/>
    <x v="1"/>
    <s v="plays"/>
    <x v="3478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s v="theater/plays"/>
    <n v="192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s v="theater/plays"/>
    <n v="214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s v="theater/plays"/>
    <n v="1188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s v="theater/plays"/>
    <n v="415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s v="theater/plays"/>
    <n v="536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s v="theater/plays"/>
    <n v="286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s v="theater/plays"/>
    <n v="166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s v="theater/plays"/>
    <n v="466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s v="theater/plays"/>
    <n v="256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s v="theater/plays"/>
    <n v="364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s v="theater/plays"/>
    <n v="564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s v="theater/plays"/>
    <n v="79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s v="theater/plays"/>
    <n v="400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s v="theater/plays"/>
    <n v="15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s v="theater/plays"/>
    <n v="4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s v="theater/plays"/>
    <n v="534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s v="theater/plays"/>
    <n v="373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s v="theater/plays"/>
    <n v="16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s v="theater/plays"/>
    <n v="169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s v="theater/plays"/>
    <n v="211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s v="theater/plays"/>
    <n v="15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s v="theater/plays"/>
    <n v="422"/>
    <n v="136"/>
    <x v="1"/>
    <s v="plays"/>
    <x v="3502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s v="theater/plays"/>
    <n v="269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s v="theater/plays"/>
    <n v="259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s v="theater/plays"/>
    <n v="305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s v="theater/plays"/>
    <n v="104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s v="theater/plays"/>
    <n v="18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s v="theater/plays"/>
    <n v="319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s v="theater/plays"/>
    <n v="91"/>
    <n v="60.33"/>
    <x v="1"/>
    <s v="plays"/>
    <x v="3510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s v="theater/plays"/>
    <n v="152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s v="theater/plays"/>
    <n v="332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s v="theater/plays"/>
    <n v="55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s v="theater/plays"/>
    <n v="308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s v="theater/plays"/>
    <n v="25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s v="theater/plays"/>
    <n v="4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s v="theater/plays"/>
    <n v="165"/>
    <n v="50.02"/>
    <x v="1"/>
    <s v="plays"/>
    <x v="3518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s v="theater/plays"/>
    <n v="203"/>
    <n v="72.39"/>
    <x v="1"/>
    <s v="plays"/>
    <x v="3519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s v="theater/plays"/>
    <n v="202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s v="theater/plays"/>
    <n v="5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s v="theater/plays"/>
    <n v="14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s v="theater/plays"/>
    <n v="455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s v="theater/plays"/>
    <n v="1016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s v="theater/plays"/>
    <n v="53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s v="theater/plays"/>
    <n v="337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s v="theater/plays"/>
    <n v="702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s v="theater/plays"/>
    <n v="167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s v="theater/plays"/>
    <n v="66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s v="theater/plays"/>
    <n v="275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s v="theater/plays"/>
    <n v="114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s v="theater/plays"/>
    <n v="63"/>
    <n v="78.88"/>
    <x v="1"/>
    <s v="plays"/>
    <x v="3533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s v="theater/plays"/>
    <n v="781"/>
    <n v="38.28"/>
    <x v="1"/>
    <s v="plays"/>
    <x v="3534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s v="theater/plays"/>
    <n v="206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s v="theater/plays"/>
    <n v="2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s v="theater/plays"/>
    <n v="257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s v="theater/plays"/>
    <n v="72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s v="theater/plays"/>
    <n v="37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s v="theater/plays"/>
    <n v="56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s v="theater/plays"/>
    <n v="157"/>
    <n v="54.14"/>
    <x v="1"/>
    <s v="plays"/>
    <x v="3543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s v="theater/plays"/>
    <n v="25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s v="theater/plays"/>
    <n v="25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s v="theater/plays"/>
    <n v="113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s v="theater/plays"/>
    <n v="400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s v="theater/plays"/>
    <n v="214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s v="theater/plays"/>
    <n v="262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s v="theater/plays"/>
    <n v="153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s v="theater/plays"/>
    <n v="77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s v="theater/plays"/>
    <n v="585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s v="theater/plays"/>
    <n v="567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s v="theater/plays"/>
    <n v="24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s v="theater/plays"/>
    <n v="221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s v="theater/plays"/>
    <n v="10004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s v="theater/plays"/>
    <n v="50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s v="theater/plays"/>
    <n v="347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s v="theater/plays"/>
    <n v="256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s v="theater/plays"/>
    <n v="47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s v="theater/plays"/>
    <n v="53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s v="theater/plays"/>
    <n v="210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s v="theater/plays"/>
    <n v="502"/>
    <n v="122.54"/>
    <x v="1"/>
    <s v="plays"/>
    <x v="3569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s v="theater/plays"/>
    <n v="229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s v="theater/plays"/>
    <n v="183"/>
    <n v="73.239999999999995"/>
    <x v="1"/>
    <s v="plays"/>
    <x v="3571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s v="theater/plays"/>
    <n v="50"/>
    <n v="55.56"/>
    <x v="1"/>
    <s v="plays"/>
    <x v="3572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s v="theater/plays"/>
    <n v="308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s v="theater/plays"/>
    <n v="61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s v="theater/plays"/>
    <n v="1013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s v="theater/plays"/>
    <n v="1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s v="theater/plays"/>
    <n v="78"/>
    <n v="28.89"/>
    <x v="1"/>
    <s v="plays"/>
    <x v="3577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s v="theater/plays"/>
    <n v="15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s v="theater/plays"/>
    <n v="50"/>
    <n v="35.71"/>
    <x v="1"/>
    <s v="plays"/>
    <x v="3579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s v="theater/plays"/>
    <n v="15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s v="theater/plays"/>
    <n v="326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s v="theater/plays"/>
    <n v="347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s v="theater/plays"/>
    <n v="405"/>
    <n v="176.09"/>
    <x v="1"/>
    <s v="plays"/>
    <x v="3585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s v="theater/plays"/>
    <n v="821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s v="theater/plays"/>
    <n v="63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s v="theater/plays"/>
    <n v="20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s v="theater/plays"/>
    <n v="510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s v="theater/plays"/>
    <n v="5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s v="theater/plays"/>
    <n v="123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s v="theater/plays"/>
    <n v="255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s v="theater/plays"/>
    <n v="332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s v="theater/plays"/>
    <n v="202"/>
    <n v="55.97"/>
    <x v="1"/>
    <s v="plays"/>
    <x v="3594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s v="theater/plays"/>
    <n v="308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s v="theater/plays"/>
    <n v="257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s v="theater/plays"/>
    <n v="101"/>
    <n v="59.41"/>
    <x v="1"/>
    <s v="plays"/>
    <x v="3599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s v="theater/plays"/>
    <n v="209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s v="theater/plays"/>
    <n v="4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s v="theater/plays"/>
    <n v="256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s v="theater/plays"/>
    <n v="339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s v="theater/plays"/>
    <n v="46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s v="theater/plays"/>
    <n v="391"/>
    <n v="61.06"/>
    <x v="1"/>
    <s v="plays"/>
    <x v="3606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s v="theater/plays"/>
    <n v="58"/>
    <n v="29"/>
    <x v="1"/>
    <s v="plays"/>
    <x v="3607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s v="theater/plays"/>
    <n v="8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s v="theater/plays"/>
    <n v="301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s v="theater/plays"/>
    <n v="340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s v="theater/plays"/>
    <n v="722"/>
    <n v="126.67"/>
    <x v="1"/>
    <s v="plays"/>
    <x v="3612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s v="theater/plays"/>
    <n v="125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s v="theater/plays"/>
    <n v="252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s v="theater/plays"/>
    <n v="26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s v="theater/plays"/>
    <n v="312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s v="theater/plays"/>
    <n v="88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s v="theater/plays"/>
    <n v="202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s v="theater/plays"/>
    <n v="1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s v="theater/plays"/>
    <n v="329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s v="theater/plays"/>
    <n v="30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s v="theater/plays"/>
    <n v="31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s v="theater/plays"/>
    <n v="308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s v="theater/plays"/>
    <n v="407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s v="theater/plays"/>
    <n v="2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s v="theater/musical"/>
    <n v="873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s v="theater/musical"/>
    <n v="1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s v="theater/musical"/>
    <n v="176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s v="theater/musical"/>
    <n v="319"/>
    <n v="176.94"/>
    <x v="1"/>
    <s v="musical"/>
    <x v="3634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s v="theater/musical"/>
    <n v="128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s v="theater/musical"/>
    <n v="93"/>
    <n v="66.14"/>
    <x v="1"/>
    <s v="musical"/>
    <x v="3637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s v="theater/musical"/>
    <n v="22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s v="theater/musical"/>
    <n v="82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s v="theater/musical"/>
    <n v="48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s v="theater/musical"/>
    <n v="3"/>
    <n v="15"/>
    <x v="1"/>
    <s v="musical"/>
    <x v="3647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s v="theater/plays"/>
    <n v="4015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s v="theater/plays"/>
    <n v="78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s v="theater/plays"/>
    <n v="5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s v="theater/plays"/>
    <n v="52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s v="theater/plays"/>
    <n v="75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s v="theater/plays"/>
    <n v="2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s v="theater/plays"/>
    <n v="262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s v="theater/plays"/>
    <n v="594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s v="theater/plays"/>
    <n v="551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s v="theater/plays"/>
    <n v="238"/>
    <n v="110.75"/>
    <x v="1"/>
    <s v="plays"/>
    <x v="3657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s v="theater/plays"/>
    <n v="166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s v="theater/plays"/>
    <n v="340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s v="theater/plays"/>
    <n v="28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s v="theater/plays"/>
    <n v="370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s v="theater/plays"/>
    <n v="902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s v="theater/plays"/>
    <n v="26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s v="theater/plays"/>
    <n v="97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s v="theater/plays"/>
    <n v="79"/>
    <n v="51"/>
    <x v="1"/>
    <s v="plays"/>
    <x v="3665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s v="theater/plays"/>
    <n v="344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s v="theater/plays"/>
    <n v="154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s v="theater/plays"/>
    <n v="27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s v="theater/plays"/>
    <n v="415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s v="theater/plays"/>
    <n v="358"/>
    <n v="53.44"/>
    <x v="1"/>
    <s v="plays"/>
    <x v="3672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s v="theater/plays"/>
    <n v="535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s v="theater/plays"/>
    <n v="529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s v="theater/plays"/>
    <n v="8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s v="theater/plays"/>
    <n v="121"/>
    <n v="64.38"/>
    <x v="1"/>
    <s v="plays"/>
    <x v="3676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s v="theater/plays"/>
    <n v="1453"/>
    <n v="62.05"/>
    <x v="1"/>
    <s v="plays"/>
    <x v="3677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s v="theater/plays"/>
    <n v="241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s v="theater/plays"/>
    <n v="262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s v="theater/plays"/>
    <n v="42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s v="theater/plays"/>
    <n v="140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s v="theater/plays"/>
    <n v="522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s v="theater/plays"/>
    <n v="485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s v="theater/plays"/>
    <n v="130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s v="theater/plays"/>
    <n v="661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s v="theater/plays"/>
    <n v="44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s v="theater/plays"/>
    <n v="627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s v="theater/plays"/>
    <n v="4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s v="theater/plays"/>
    <n v="444"/>
    <n v="57.26"/>
    <x v="1"/>
    <s v="plays"/>
    <x v="3689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s v="theater/plays"/>
    <n v="225"/>
    <n v="58.06"/>
    <x v="1"/>
    <s v="plays"/>
    <x v="3690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s v="theater/plays"/>
    <n v="6398"/>
    <n v="186.8"/>
    <x v="1"/>
    <s v="plays"/>
    <x v="3691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s v="theater/plays"/>
    <n v="158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s v="theater/plays"/>
    <n v="54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s v="theater/plays"/>
    <n v="470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s v="theater/plays"/>
    <n v="501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s v="theater/plays"/>
    <n v="388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s v="theater/plays"/>
    <n v="270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s v="theater/plays"/>
    <n v="69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s v="theater/plays"/>
    <n v="315"/>
    <n v="63"/>
    <x v="1"/>
    <s v="plays"/>
    <x v="3699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s v="theater/plays"/>
    <n v="76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s v="theater/plays"/>
    <n v="188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s v="theater/plays"/>
    <n v="4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s v="theater/plays"/>
    <n v="162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s v="theater/plays"/>
    <n v="51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s v="theater/plays"/>
    <n v="366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s v="theater/plays"/>
    <n v="233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s v="theater/plays"/>
    <n v="239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s v="theater/plays"/>
    <n v="272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s v="theater/plays"/>
    <n v="144"/>
    <n v="30.93"/>
    <x v="1"/>
    <s v="plays"/>
    <x v="3709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s v="theater/plays"/>
    <n v="245"/>
    <n v="67.959999999999994"/>
    <x v="1"/>
    <s v="plays"/>
    <x v="3710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s v="theater/plays"/>
    <n v="76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s v="theater/plays"/>
    <n v="1537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s v="theater/plays"/>
    <n v="271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s v="theater/plays"/>
    <n v="1365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s v="theater/plays"/>
    <n v="479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s v="theater/plays"/>
    <n v="16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s v="theater/plays"/>
    <n v="537"/>
    <n v="310"/>
    <x v="1"/>
    <s v="plays"/>
    <x v="3717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s v="theater/plays"/>
    <n v="160"/>
    <n v="26.02"/>
    <x v="1"/>
    <s v="plays"/>
    <x v="3718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s v="theater/plays"/>
    <n v="56"/>
    <n v="105"/>
    <x v="1"/>
    <s v="plays"/>
    <x v="3719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s v="theater/plays"/>
    <n v="460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s v="theater/plays"/>
    <n v="672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s v="theater/plays"/>
    <n v="222"/>
    <n v="47.66"/>
    <x v="1"/>
    <s v="plays"/>
    <x v="3722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s v="theater/plays"/>
    <n v="61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s v="theater/plays"/>
    <n v="588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s v="theater/plays"/>
    <n v="51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s v="theater/plays"/>
    <n v="384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s v="theater/plays"/>
    <n v="269"/>
    <n v="61.06"/>
    <x v="1"/>
    <s v="plays"/>
    <x v="3727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s v="theater/plays"/>
    <n v="248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s v="theater/plays"/>
    <n v="48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s v="theater/plays"/>
    <n v="13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s v="theater/plays"/>
    <n v="83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s v="theater/plays"/>
    <n v="17"/>
    <n v="32.75"/>
    <x v="1"/>
    <s v="plays"/>
    <x v="3732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s v="theater/plays"/>
    <n v="57"/>
    <n v="61"/>
    <x v="1"/>
    <s v="plays"/>
    <x v="3734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s v="theater/plays"/>
    <n v="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s v="theater/plays"/>
    <n v="20"/>
    <n v="37.5"/>
    <x v="1"/>
    <s v="plays"/>
    <x v="3737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s v="theater/plays"/>
    <n v="36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s v="theater/plays"/>
    <n v="109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s v="theater/plays"/>
    <n v="51"/>
    <n v="25.57"/>
    <x v="1"/>
    <s v="plays"/>
    <x v="3740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s v="theater/plays"/>
    <n v="14"/>
    <n v="25"/>
    <x v="1"/>
    <s v="plays"/>
    <x v="3742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s v="theater/plays"/>
    <n v="1"/>
    <n v="10"/>
    <x v="1"/>
    <s v="plays"/>
    <x v="3745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s v="theater/plays"/>
    <n v="29"/>
    <n v="202"/>
    <x v="1"/>
    <s v="plays"/>
    <x v="3746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s v="theater/plays"/>
    <n v="4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s v="theater/musical"/>
    <n v="739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s v="theater/musical"/>
    <n v="7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s v="theater/musical"/>
    <n v="861"/>
    <n v="215.25"/>
    <x v="1"/>
    <s v="musical"/>
    <x v="3750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s v="theater/musical"/>
    <n v="189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s v="theater/musical"/>
    <n v="81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s v="theater/musical"/>
    <n v="738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s v="theater/musical"/>
    <n v="429"/>
    <n v="111.11"/>
    <x v="1"/>
    <s v="musical"/>
    <x v="3754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s v="theater/musical"/>
    <n v="102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s v="theater/musical"/>
    <n v="650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s v="theater/musical"/>
    <n v="543"/>
    <n v="75.959999999999994"/>
    <x v="1"/>
    <s v="musical"/>
    <x v="3757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s v="theater/musical"/>
    <n v="219"/>
    <n v="59.04"/>
    <x v="1"/>
    <s v="musical"/>
    <x v="3758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s v="theater/musical"/>
    <n v="63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s v="theater/musical"/>
    <n v="745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s v="theater/musical"/>
    <n v="74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s v="theater/musical"/>
    <n v="199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s v="theater/musical"/>
    <n v="758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s v="theater/musical"/>
    <n v="231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s v="theater/musical"/>
    <n v="1222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s v="theater/musical"/>
    <n v="1579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s v="theater/musical"/>
    <n v="359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s v="theater/musical"/>
    <n v="662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s v="theater/musical"/>
    <n v="169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s v="theater/musical"/>
    <n v="308"/>
    <n v="100"/>
    <x v="1"/>
    <s v="musical"/>
    <x v="377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s v="theater/musical"/>
    <n v="235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s v="theater/musical"/>
    <n v="889"/>
    <n v="166.97"/>
    <x v="1"/>
    <s v="musical"/>
    <x v="3772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s v="theater/musical"/>
    <n v="902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s v="theater/musical"/>
    <n v="417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s v="theater/musical"/>
    <n v="334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s v="theater/musical"/>
    <n v="1423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s v="theater/musical"/>
    <n v="477"/>
    <n v="48.54"/>
    <x v="1"/>
    <s v="musical"/>
    <x v="3777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s v="theater/musical"/>
    <n v="420"/>
    <n v="70.03"/>
    <x v="1"/>
    <s v="musical"/>
    <x v="3778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s v="theater/musical"/>
    <n v="2600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s v="theater/musical"/>
    <n v="823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s v="theater/musical"/>
    <n v="339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s v="theater/musical"/>
    <n v="258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s v="theater/musical"/>
    <n v="192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s v="theater/musical"/>
    <n v="503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s v="theater/musical"/>
    <n v="1110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s v="theater/musical"/>
    <n v="59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s v="theater/musical"/>
    <n v="83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s v="theater/musical"/>
    <n v="19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s v="theater/musical"/>
    <n v="6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s v="theater/musical"/>
    <n v="696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s v="theater/musical"/>
    <n v="8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s v="theater/musical"/>
    <n v="897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s v="theater/musical"/>
    <n v="171"/>
    <n v="205"/>
    <x v="1"/>
    <s v="musical"/>
    <x v="3798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s v="theater/musical"/>
    <n v="67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s v="theater/musical"/>
    <n v="147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s v="theater/musical"/>
    <n v="71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s v="theater/musical"/>
    <n v="393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s v="theater/musical"/>
    <n v="1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s v="theater/musical"/>
    <n v="1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s v="theater/musical"/>
    <n v="83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s v="theater/plays"/>
    <n v="182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s v="theater/plays"/>
    <n v="368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s v="theater/plays"/>
    <n v="33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s v="theater/plays"/>
    <n v="15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s v="theater/plays"/>
    <n v="398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s v="theater/plays"/>
    <n v="385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s v="theater/plays"/>
    <n v="382"/>
    <n v="61.82"/>
    <x v="1"/>
    <s v="plays"/>
    <x v="3814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s v="theater/plays"/>
    <n v="182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s v="theater/plays"/>
    <n v="325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s v="theater/plays"/>
    <n v="405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s v="theater/plays"/>
    <n v="109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s v="theater/plays"/>
    <n v="2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s v="theater/plays"/>
    <n v="8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s v="theater/plays"/>
    <n v="71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s v="theater/plays"/>
    <n v="1100"/>
    <n v="72.38"/>
    <x v="1"/>
    <s v="plays"/>
    <x v="3822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s v="theater/plays"/>
    <n v="530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s v="theater/plays"/>
    <n v="54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s v="theater/plays"/>
    <n v="1054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s v="theater/plays"/>
    <n v="143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s v="theater/plays"/>
    <n v="916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s v="theater/plays"/>
    <n v="10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s v="theater/plays"/>
    <n v="4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s v="theater/plays"/>
    <n v="251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s v="theater/plays"/>
    <n v="280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s v="theater/plays"/>
    <n v="654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s v="theater/plays"/>
    <n v="64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s v="theater/plays"/>
    <n v="180"/>
    <n v="64.290000000000006"/>
    <x v="1"/>
    <s v="plays"/>
    <x v="3836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s v="theater/plays"/>
    <n v="408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s v="theater/plays"/>
    <n v="20165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s v="theater/plays"/>
    <n v="405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s v="theater/plays"/>
    <n v="13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s v="theater/plays"/>
    <n v="174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s v="theater/plays"/>
    <n v="219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s v="theater/plays"/>
    <n v="213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s v="theater/plays"/>
    <n v="813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s v="theater/plays"/>
    <n v="168"/>
    <n v="70.17"/>
    <x v="1"/>
    <s v="plays"/>
    <x v="3845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s v="theater/plays"/>
    <n v="38"/>
    <n v="23.63"/>
    <x v="1"/>
    <s v="plays"/>
    <x v="3846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s v="theater/plays"/>
    <n v="339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s v="theater/plays"/>
    <n v="42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s v="theater/plays"/>
    <n v="423"/>
    <n v="75.459999999999994"/>
    <x v="1"/>
    <s v="plays"/>
    <x v="3849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s v="theater/plays"/>
    <n v="8"/>
    <n v="9.5"/>
    <x v="1"/>
    <s v="plays"/>
    <x v="3850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s v="theater/plays"/>
    <n v="170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s v="theater/plays"/>
    <n v="4"/>
    <n v="10"/>
    <x v="1"/>
    <s v="plays"/>
    <x v="3852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s v="theater/plays"/>
    <n v="5"/>
    <n v="13"/>
    <x v="1"/>
    <s v="plays"/>
    <x v="3853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s v="theater/plays"/>
    <n v="358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s v="theater/plays"/>
    <n v="5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s v="theater/plays"/>
    <n v="52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s v="theater/plays"/>
    <n v="212"/>
    <n v="81.540000000000006"/>
    <x v="1"/>
    <s v="plays"/>
    <x v="3860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s v="theater/plays"/>
    <n v="20"/>
    <n v="100"/>
    <x v="1"/>
    <s v="plays"/>
    <x v="3861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s v="theater/plays"/>
    <n v="12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s v="theater/plays"/>
    <n v="130"/>
    <n v="46.43"/>
    <x v="1"/>
    <s v="plays"/>
    <x v="3865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s v="theater/plays"/>
    <n v="2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s v="theater/plays"/>
    <n v="50"/>
    <n v="50.2"/>
    <x v="1"/>
    <s v="plays"/>
    <x v="3867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s v="theater/musical"/>
    <n v="2"/>
    <n v="10"/>
    <x v="1"/>
    <s v="musical"/>
    <x v="3868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s v="theater/musical"/>
    <n v="90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s v="theater/musical"/>
    <n v="300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s v="theater/musical"/>
    <n v="8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s v="theater/musical"/>
    <n v="412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s v="theater/musical"/>
    <n v="248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s v="theater/musical"/>
    <n v="2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s v="theater/musical"/>
    <n v="196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s v="theater/musical"/>
    <n v="7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s v="theater/plays"/>
    <n v="108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s v="theater/plays"/>
    <n v="24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s v="theater/plays"/>
    <n v="505"/>
    <n v="315.5"/>
    <x v="1"/>
    <s v="plays"/>
    <x v="3890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s v="theater/plays"/>
    <n v="52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s v="theater/plays"/>
    <n v="2155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s v="theater/plays"/>
    <n v="10"/>
    <n v="50"/>
    <x v="1"/>
    <s v="plays"/>
    <x v="3895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s v="theater/plays"/>
    <n v="34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s v="theater/plays"/>
    <n v="8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s v="theater/plays"/>
    <n v="16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s v="theater/plays"/>
    <n v="25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s v="theater/plays"/>
    <n v="27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s v="theater/plays"/>
    <n v="5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s v="theater/plays"/>
    <n v="293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s v="theater/plays"/>
    <n v="1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s v="theater/plays"/>
    <n v="35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s v="theater/plays"/>
    <n v="31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s v="theater/plays"/>
    <n v="13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s v="theater/plays"/>
    <n v="27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s v="theater/plays"/>
    <n v="37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s v="theater/plays"/>
    <n v="599"/>
    <n v="83.14"/>
    <x v="1"/>
    <s v="plays"/>
    <x v="3911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s v="theater/plays"/>
    <n v="20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s v="theater/plays"/>
    <n v="182"/>
    <n v="33.67"/>
    <x v="1"/>
    <s v="plays"/>
    <x v="3914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s v="theater/plays"/>
    <n v="1"/>
    <n v="5"/>
    <x v="1"/>
    <s v="plays"/>
    <x v="3915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s v="theater/plays"/>
    <n v="2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s v="theater/plays"/>
    <n v="24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s v="theater/plays"/>
    <n v="18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s v="theater/plays"/>
    <n v="27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s v="theater/plays"/>
    <n v="12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s v="theater/plays"/>
    <n v="277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s v="theater/plays"/>
    <n v="458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s v="theater/plays"/>
    <n v="3"/>
    <n v="5"/>
    <x v="1"/>
    <s v="plays"/>
    <x v="3925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s v="theater/plays"/>
    <n v="3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s v="theater/plays"/>
    <n v="5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s v="theater/plays"/>
    <n v="130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s v="theater/plays"/>
    <n v="91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s v="theater/plays"/>
    <n v="220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s v="theater/plays"/>
    <n v="263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s v="theater/plays"/>
    <n v="497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s v="theater/plays"/>
    <n v="79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s v="theater/plays"/>
    <n v="1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s v="theater/plays"/>
    <n v="2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s v="theater/plays"/>
    <n v="10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s v="theater/plays"/>
    <n v="395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s v="theater/plays"/>
    <n v="1"/>
    <n v="5"/>
    <x v="1"/>
    <s v="plays"/>
    <x v="3945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s v="theater/plays"/>
    <n v="4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s v="theater/plays"/>
    <n v="22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s v="theater/plays"/>
    <n v="375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s v="theater/plays"/>
    <n v="6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s v="theater/plays"/>
    <n v="6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s v="theater/plays"/>
    <n v="106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s v="theater/plays"/>
    <n v="2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s v="theater/plays"/>
    <n v="160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s v="theater/plays"/>
    <n v="73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s v="theater/plays"/>
    <n v="11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s v="theater/plays"/>
    <n v="5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s v="theater/plays"/>
    <n v="11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s v="theater/plays"/>
    <n v="32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s v="theater/plays"/>
    <n v="71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s v="theater/plays"/>
    <n v="1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s v="theater/plays"/>
    <n v="103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s v="theater/plays"/>
    <n v="132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s v="theater/plays"/>
    <n v="60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s v="theater/plays"/>
    <n v="3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s v="theater/plays"/>
    <n v="39"/>
    <n v="22.67"/>
    <x v="1"/>
    <s v="plays"/>
    <x v="3971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s v="theater/plays"/>
    <n v="60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s v="theater/plays"/>
    <n v="1116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s v="theater/plays"/>
    <n v="91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s v="theater/plays"/>
    <n v="177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s v="theater/plays"/>
    <n v="373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s v="theater/plays"/>
    <n v="6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s v="theater/plays"/>
    <n v="31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s v="theater/plays"/>
    <n v="129"/>
    <n v="64.290000000000006"/>
    <x v="1"/>
    <s v="plays"/>
    <x v="3980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s v="theater/plays"/>
    <n v="350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s v="theater/plays"/>
    <n v="49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s v="theater/plays"/>
    <n v="1164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s v="theater/plays"/>
    <n v="30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s v="theater/plays"/>
    <n v="214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s v="theater/plays"/>
    <n v="163"/>
    <n v="37.54"/>
    <x v="1"/>
    <s v="plays"/>
    <x v="3986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s v="theater/plays"/>
    <n v="50"/>
    <n v="11.62"/>
    <x v="1"/>
    <s v="plays"/>
    <x v="3987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s v="theater/plays"/>
    <n v="11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s v="theater/plays"/>
    <n v="23"/>
    <n v="23"/>
    <x v="1"/>
    <s v="plays"/>
    <x v="3990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s v="theater/plays"/>
    <n v="33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s v="theater/plays"/>
    <n v="180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s v="theater/plays"/>
    <n v="1"/>
    <n v="3"/>
    <x v="1"/>
    <s v="plays"/>
    <x v="3993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s v="theater/plays"/>
    <n v="2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s v="theater/plays"/>
    <n v="23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s v="theater/plays"/>
    <n v="166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s v="theater/plays"/>
    <n v="238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s v="theater/plays"/>
    <n v="385"/>
    <n v="82.57"/>
    <x v="1"/>
    <s v="plays"/>
    <x v="3999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s v="theater/plays"/>
    <n v="3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s v="theater/plays"/>
    <n v="151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s v="theater/plays"/>
    <n v="8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s v="theater/plays"/>
    <n v="67"/>
    <n v="100.5"/>
    <x v="1"/>
    <s v="plays"/>
    <x v="4003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s v="theater/plays"/>
    <n v="13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s v="theater/plays"/>
    <n v="1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s v="theater/plays"/>
    <n v="2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s v="theater/plays"/>
    <n v="20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s v="theater/plays"/>
    <n v="25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s v="theater/plays"/>
    <n v="581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s v="theater/plays"/>
    <n v="6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s v="theater/plays"/>
    <n v="9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s v="theater/plays"/>
    <n v="23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s v="theater/plays"/>
    <n v="35"/>
    <n v="52.5"/>
    <x v="1"/>
    <s v="plays"/>
    <x v="4017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s v="theater/plays"/>
    <n v="43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s v="theater/plays"/>
    <n v="10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s v="theater/plays"/>
    <n v="37"/>
    <n v="33.33"/>
    <x v="1"/>
    <s v="plays"/>
    <x v="4020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s v="theater/plays"/>
    <n v="50"/>
    <n v="62.5"/>
    <x v="1"/>
    <s v="plays"/>
    <x v="4021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s v="theater/plays"/>
    <n v="5008"/>
    <n v="63.56"/>
    <x v="1"/>
    <s v="plays"/>
    <x v="4022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s v="theater/plays"/>
    <n v="4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s v="theater/plays"/>
    <n v="100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s v="theater/plays"/>
    <n v="86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s v="theater/plays"/>
    <n v="224"/>
    <n v="51"/>
    <x v="1"/>
    <s v="plays"/>
    <x v="4028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s v="theater/plays"/>
    <n v="160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s v="theater/plays"/>
    <n v="165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s v="theater/plays"/>
    <n v="2457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s v="theater/plays"/>
    <n v="80"/>
    <n v="100"/>
    <x v="1"/>
    <s v="plays"/>
    <x v="4034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s v="theater/plays"/>
    <n v="1474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s v="theater/plays"/>
    <n v="1129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s v="theater/plays"/>
    <n v="32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s v="theater/plays"/>
    <n v="120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s v="theater/plays"/>
    <n v="12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s v="theater/plays"/>
    <n v="1000"/>
    <n v="1250"/>
    <x v="1"/>
    <s v="plays"/>
    <x v="4040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s v="theater/plays"/>
    <n v="8"/>
    <n v="10.5"/>
    <x v="1"/>
    <s v="plays"/>
    <x v="4041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s v="theater/plays"/>
    <n v="8"/>
    <n v="7"/>
    <x v="1"/>
    <s v="plays"/>
    <x v="4042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s v="theater/plays"/>
    <n v="90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s v="theater/plays"/>
    <n v="209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s v="theater/plays"/>
    <n v="55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s v="theater/plays"/>
    <n v="1501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s v="theater/plays"/>
    <n v="8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s v="theater/plays"/>
    <n v="1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s v="theater/plays"/>
    <n v="563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s v="theater/plays"/>
    <n v="55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s v="theater/plays"/>
    <n v="441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s v="theater/plays"/>
    <n v="398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s v="theater/plays"/>
    <n v="388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s v="theater/plays"/>
    <n v="48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s v="theater/plays"/>
    <n v="125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s v="theater/plays"/>
    <n v="143"/>
    <n v="57"/>
    <x v="1"/>
    <s v="plays"/>
    <x v="4060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s v="theater/plays"/>
    <n v="245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s v="theater/plays"/>
    <n v="68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s v="theater/plays"/>
    <n v="193"/>
    <n v="64.17"/>
    <x v="1"/>
    <s v="plays"/>
    <x v="4064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s v="theater/plays"/>
    <n v="18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s v="theater/plays"/>
    <n v="17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s v="theater/plays"/>
    <n v="2030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s v="theater/plays"/>
    <n v="23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s v="theater/plays"/>
    <n v="287"/>
    <n v="33.08"/>
    <x v="1"/>
    <s v="plays"/>
    <x v="4069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s v="theater/plays"/>
    <n v="110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s v="theater/plays"/>
    <n v="3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s v="theater/plays"/>
    <n v="25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s v="theater/plays"/>
    <n v="574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s v="theater/plays"/>
    <n v="461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s v="theater/plays"/>
    <n v="1214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s v="theater/plays"/>
    <n v="5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s v="theater/plays"/>
    <n v="350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s v="theater/plays"/>
    <n v="3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s v="theater/plays"/>
    <n v="759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s v="theater/plays"/>
    <n v="1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s v="theater/plays"/>
    <n v="1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s v="theater/plays"/>
    <n v="47"/>
    <n v="9.4"/>
    <x v="1"/>
    <s v="plays"/>
    <x v="4086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s v="theater/plays"/>
    <n v="216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s v="theater/plays"/>
    <n v="240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s v="theater/plays"/>
    <n v="32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s v="theater/plays"/>
    <n v="255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s v="theater/plays"/>
    <n v="29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s v="theater/plays"/>
    <n v="86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s v="theater/plays"/>
    <n v="1217"/>
    <n v="91.25"/>
    <x v="1"/>
    <s v="plays"/>
    <x v="4094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s v="theater/plays"/>
    <n v="1600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s v="theater/plays"/>
    <n v="800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s v="theater/plays"/>
    <n v="125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s v="theater/plays"/>
    <n v="548"/>
    <n v="22.83"/>
    <x v="1"/>
    <s v="plays"/>
    <x v="4102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s v="theater/plays"/>
    <n v="40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s v="theater/plays"/>
    <n v="3205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s v="theater/plays"/>
    <n v="17692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s v="theater/plays"/>
    <n v="35300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s v="theater/plays"/>
    <n v="410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s v="theater/plays"/>
    <n v="590"/>
    <n v="59"/>
    <x v="1"/>
    <s v="plays"/>
    <x v="4108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s v="theater/plays"/>
    <n v="4300"/>
    <n v="14.33"/>
    <x v="1"/>
    <s v="plays"/>
    <x v="4110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s v="theater/plays"/>
    <n v="9400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s v="theater/plays"/>
    <n v="10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s v="theater/plays"/>
    <n v="30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x v="0"/>
    <b v="0"/>
    <n v="182"/>
    <b v="1"/>
    <s v="film &amp; video/television"/>
    <n v="0"/>
    <n v="63.92"/>
    <x v="0"/>
    <s v="television"/>
    <x v="0"/>
    <x v="0"/>
  </r>
  <r>
    <n v="1"/>
    <s v="FannibalFest Fan Convention"/>
    <s v="A Hannibal TV Show Fan Convention and Art Collective"/>
    <n v="30000000"/>
    <n v="14653"/>
    <x v="0"/>
    <s v="US"/>
    <s v="USD"/>
    <n v="1488464683"/>
    <x v="1"/>
    <b v="0"/>
    <n v="79"/>
    <b v="1"/>
    <s v="film &amp; video/television"/>
    <n v="0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x v="2"/>
    <b v="0"/>
    <n v="35"/>
    <b v="1"/>
    <s v="film &amp; video/television"/>
    <n v="0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x v="3"/>
    <b v="0"/>
    <n v="150"/>
    <b v="1"/>
    <s v="film &amp; video/television"/>
    <n v="0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x v="4"/>
    <b v="0"/>
    <n v="284"/>
    <b v="1"/>
    <s v="film &amp; video/television"/>
    <n v="1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x v="5"/>
    <b v="0"/>
    <n v="47"/>
    <b v="1"/>
    <s v="film &amp; video/television"/>
    <n v="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x v="6"/>
    <b v="0"/>
    <n v="58"/>
    <b v="1"/>
    <s v="film &amp; video/television"/>
    <n v="0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x v="7"/>
    <b v="0"/>
    <n v="57"/>
    <b v="1"/>
    <s v="film &amp; video/television"/>
    <n v="0"/>
    <n v="159.82"/>
    <x v="0"/>
    <s v="television"/>
    <x v="7"/>
    <x v="2"/>
  </r>
  <r>
    <n v="8"/>
    <s v="Sizzling in the Kitchen Flynn Style"/>
    <s v="Help us raise the funds to film our pilot episode!"/>
    <n v="2800000"/>
    <n v="3501.52"/>
    <x v="0"/>
    <s v="US"/>
    <s v="USD"/>
    <n v="1460754000"/>
    <x v="8"/>
    <b v="0"/>
    <n v="12"/>
    <b v="1"/>
    <s v="film &amp; video/television"/>
    <n v="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x v="9"/>
    <b v="0"/>
    <n v="20"/>
    <b v="1"/>
    <s v="film &amp; video/television"/>
    <n v="0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x v="10"/>
    <b v="0"/>
    <n v="19"/>
    <b v="1"/>
    <s v="film &amp; video/television"/>
    <n v="0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x v="11"/>
    <b v="0"/>
    <n v="75"/>
    <b v="1"/>
    <s v="film &amp; video/television"/>
    <n v="0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x v="12"/>
    <b v="0"/>
    <n v="827"/>
    <b v="1"/>
    <s v="film &amp; video/television"/>
    <n v="2"/>
    <n v="59.96"/>
    <x v="0"/>
    <s v="television"/>
    <x v="12"/>
    <x v="3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x v="13"/>
    <b v="0"/>
    <n v="51"/>
    <b v="1"/>
    <s v="film &amp; video/television"/>
    <n v="0"/>
    <n v="109.78"/>
    <x v="0"/>
    <s v="television"/>
    <x v="13"/>
    <x v="2"/>
  </r>
  <r>
    <n v="14"/>
    <s v="3010 | Sci-fi Series"/>
    <s v="A highly charged post apocalyptic sci fi series that pulls no punches!"/>
    <n v="1500000"/>
    <n v="6056"/>
    <x v="0"/>
    <s v="AU"/>
    <s v="AUD"/>
    <n v="1405259940"/>
    <x v="14"/>
    <b v="0"/>
    <n v="41"/>
    <b v="1"/>
    <s v="film &amp; video/television"/>
    <n v="0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x v="15"/>
    <b v="0"/>
    <n v="98"/>
    <b v="1"/>
    <s v="film &amp; video/television"/>
    <n v="0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x v="16"/>
    <b v="0"/>
    <n v="70"/>
    <b v="1"/>
    <s v="film &amp; video/television"/>
    <n v="1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x v="17"/>
    <b v="0"/>
    <n v="36"/>
    <b v="1"/>
    <s v="film &amp; video/television"/>
    <n v="0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x v="18"/>
    <b v="0"/>
    <n v="342"/>
    <b v="1"/>
    <s v="film &amp; video/television"/>
    <n v="2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x v="19"/>
    <b v="0"/>
    <n v="22"/>
    <b v="1"/>
    <s v="film &amp; video/television"/>
    <n v="0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x v="20"/>
    <b v="0"/>
    <n v="25"/>
    <b v="1"/>
    <s v="film &amp; video/television"/>
    <n v="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x v="21"/>
    <b v="0"/>
    <n v="101"/>
    <b v="1"/>
    <s v="film &amp; video/television"/>
    <n v="2"/>
    <n v="199.9"/>
    <x v="0"/>
    <s v="television"/>
    <x v="21"/>
    <x v="3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x v="22"/>
    <b v="0"/>
    <n v="8"/>
    <b v="1"/>
    <s v="film &amp; video/television"/>
    <n v="0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x v="23"/>
    <b v="0"/>
    <n v="23"/>
    <b v="1"/>
    <s v="film &amp; video/television"/>
    <n v="0"/>
    <n v="103.04"/>
    <x v="0"/>
    <s v="television"/>
    <x v="23"/>
    <x v="0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x v="24"/>
    <b v="0"/>
    <n v="574"/>
    <b v="1"/>
    <s v="film &amp; video/television"/>
    <n v="4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x v="25"/>
    <b v="0"/>
    <n v="14"/>
    <b v="1"/>
    <s v="film &amp; video/television"/>
    <n v="0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x v="26"/>
    <b v="0"/>
    <n v="19"/>
    <b v="1"/>
    <s v="film &amp; video/television"/>
    <n v="0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x v="27"/>
    <b v="0"/>
    <n v="150"/>
    <b v="1"/>
    <s v="film &amp; video/television"/>
    <n v="3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x v="28"/>
    <b v="0"/>
    <n v="71"/>
    <b v="1"/>
    <s v="film &amp; video/television"/>
    <n v="2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x v="29"/>
    <b v="0"/>
    <n v="117"/>
    <b v="1"/>
    <s v="film &amp; video/television"/>
    <n v="1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x v="30"/>
    <b v="0"/>
    <n v="53"/>
    <b v="1"/>
    <s v="film &amp; video/television"/>
    <n v="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x v="31"/>
    <b v="0"/>
    <n v="1"/>
    <b v="1"/>
    <s v="film &amp; video/television"/>
    <n v="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x v="32"/>
    <b v="0"/>
    <n v="89"/>
    <b v="1"/>
    <s v="film &amp; video/television"/>
    <n v="6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x v="33"/>
    <b v="0"/>
    <n v="64"/>
    <b v="1"/>
    <s v="film &amp; video/television"/>
    <n v="1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x v="34"/>
    <b v="0"/>
    <n v="68"/>
    <b v="1"/>
    <s v="film &amp; video/television"/>
    <n v="1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x v="35"/>
    <b v="0"/>
    <n v="28"/>
    <b v="1"/>
    <s v="film &amp; video/television"/>
    <n v="0"/>
    <n v="59.46"/>
    <x v="0"/>
    <s v="television"/>
    <x v="35"/>
    <x v="0"/>
  </r>
  <r>
    <n v="36"/>
    <s v="THE LISTENING BOX"/>
    <s v="A modern day priest makes an unusual discovery, setting off a chain of events."/>
    <n v="500000"/>
    <n v="8529"/>
    <x v="0"/>
    <s v="US"/>
    <s v="USD"/>
    <n v="1428128525"/>
    <x v="36"/>
    <b v="0"/>
    <n v="44"/>
    <b v="1"/>
    <s v="film &amp; video/television"/>
    <n v="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x v="37"/>
    <b v="0"/>
    <n v="253"/>
    <b v="1"/>
    <s v="film &amp; video/television"/>
    <n v="8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x v="38"/>
    <b v="0"/>
    <n v="66"/>
    <b v="1"/>
    <s v="film &amp; video/television"/>
    <n v="1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x v="39"/>
    <b v="0"/>
    <n v="217"/>
    <b v="1"/>
    <s v="film &amp; video/television"/>
    <n v="7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x v="40"/>
    <b v="0"/>
    <n v="16"/>
    <b v="1"/>
    <s v="film &amp; video/television"/>
    <n v="0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x v="41"/>
    <b v="0"/>
    <n v="19"/>
    <b v="1"/>
    <s v="film &amp; video/television"/>
    <n v="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x v="42"/>
    <b v="0"/>
    <n v="169"/>
    <b v="1"/>
    <s v="film &amp; video/television"/>
    <n v="4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x v="43"/>
    <b v="0"/>
    <n v="263"/>
    <b v="1"/>
    <s v="film &amp; video/television"/>
    <n v="6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x v="44"/>
    <b v="0"/>
    <n v="15"/>
    <b v="1"/>
    <s v="film &amp; video/television"/>
    <n v="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x v="45"/>
    <b v="0"/>
    <n v="61"/>
    <b v="1"/>
    <s v="film &amp; video/television"/>
    <n v="1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x v="46"/>
    <b v="0"/>
    <n v="45"/>
    <b v="1"/>
    <s v="film &amp; video/television"/>
    <n v="2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x v="47"/>
    <b v="0"/>
    <n v="70"/>
    <b v="1"/>
    <s v="film &amp; video/television"/>
    <n v="1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x v="48"/>
    <b v="0"/>
    <n v="38"/>
    <b v="1"/>
    <s v="film &amp; video/television"/>
    <n v="1"/>
    <n v="56.82"/>
    <x v="0"/>
    <s v="television"/>
    <x v="48"/>
    <x v="0"/>
  </r>
  <r>
    <n v="49"/>
    <s v="Driving Jersey - Season Five"/>
    <s v="Driving Jersey is real people telling real stories."/>
    <n v="390000"/>
    <n v="12000"/>
    <x v="0"/>
    <s v="US"/>
    <s v="USD"/>
    <n v="1445660045"/>
    <x v="49"/>
    <b v="0"/>
    <n v="87"/>
    <b v="1"/>
    <s v="film &amp; video/television"/>
    <n v="3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x v="50"/>
    <b v="0"/>
    <n v="22"/>
    <b v="1"/>
    <s v="film &amp; video/television"/>
    <n v="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x v="51"/>
    <b v="0"/>
    <n v="119"/>
    <b v="1"/>
    <s v="film &amp; video/television"/>
    <n v="4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x v="52"/>
    <b v="0"/>
    <n v="52"/>
    <b v="1"/>
    <s v="film &amp; video/television"/>
    <n v="3"/>
    <n v="223.48"/>
    <x v="0"/>
    <s v="television"/>
    <x v="52"/>
    <x v="3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x v="53"/>
    <b v="0"/>
    <n v="117"/>
    <b v="1"/>
    <s v="film &amp; video/television"/>
    <n v="1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x v="54"/>
    <b v="0"/>
    <n v="52"/>
    <b v="1"/>
    <s v="film &amp; video/television"/>
    <n v="3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x v="55"/>
    <b v="0"/>
    <n v="86"/>
    <b v="1"/>
    <s v="film &amp; video/television"/>
    <n v="3"/>
    <n v="128.94999999999999"/>
    <x v="0"/>
    <s v="television"/>
    <x v="55"/>
    <x v="2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x v="56"/>
    <b v="0"/>
    <n v="174"/>
    <b v="1"/>
    <s v="film &amp; video/television"/>
    <n v="3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x v="57"/>
    <b v="0"/>
    <n v="69"/>
    <b v="1"/>
    <s v="film &amp; video/television"/>
    <n v="5"/>
    <n v="221.52"/>
    <x v="0"/>
    <s v="television"/>
    <x v="57"/>
    <x v="0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x v="58"/>
    <b v="0"/>
    <n v="75"/>
    <b v="1"/>
    <s v="film &amp; video/television"/>
    <n v="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x v="59"/>
    <b v="0"/>
    <n v="33"/>
    <b v="1"/>
    <s v="film &amp; video/television"/>
    <n v="7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x v="60"/>
    <b v="0"/>
    <n v="108"/>
    <b v="1"/>
    <s v="film &amp; video/shorts"/>
    <n v="2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x v="61"/>
    <b v="0"/>
    <n v="23"/>
    <b v="1"/>
    <s v="film &amp; video/shorts"/>
    <n v="2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x v="62"/>
    <b v="0"/>
    <n v="48"/>
    <b v="1"/>
    <s v="film &amp; video/shorts"/>
    <n v="2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x v="63"/>
    <b v="0"/>
    <n v="64"/>
    <b v="1"/>
    <s v="film &amp; video/shorts"/>
    <n v="1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x v="64"/>
    <b v="0"/>
    <n v="24"/>
    <b v="1"/>
    <s v="film &amp; video/shorts"/>
    <n v="1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x v="65"/>
    <b v="0"/>
    <n v="57"/>
    <b v="1"/>
    <s v="film &amp; video/shorts"/>
    <n v="3"/>
    <n v="132.05000000000001"/>
    <x v="0"/>
    <s v="shorts"/>
    <x v="65"/>
    <x v="3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x v="66"/>
    <b v="0"/>
    <n v="26"/>
    <b v="1"/>
    <s v="film &amp; video/shorts"/>
    <n v="1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x v="67"/>
    <b v="0"/>
    <n v="20"/>
    <b v="1"/>
    <s v="film &amp; video/shorts"/>
    <n v="1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x v="68"/>
    <b v="0"/>
    <n v="36"/>
    <b v="1"/>
    <s v="film &amp; video/shorts"/>
    <n v="0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x v="69"/>
    <b v="0"/>
    <n v="178"/>
    <b v="1"/>
    <s v="film &amp; video/shorts"/>
    <n v="4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x v="70"/>
    <b v="0"/>
    <n v="17"/>
    <b v="1"/>
    <s v="film &amp; video/shorts"/>
    <n v="0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x v="71"/>
    <b v="0"/>
    <n v="32"/>
    <b v="1"/>
    <s v="film &amp; video/shorts"/>
    <n v="1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x v="72"/>
    <b v="0"/>
    <n v="41"/>
    <b v="1"/>
    <s v="film &amp; video/shorts"/>
    <n v="1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x v="73"/>
    <b v="0"/>
    <n v="18"/>
    <b v="1"/>
    <s v="film &amp; video/shorts"/>
    <n v="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x v="74"/>
    <b v="0"/>
    <n v="29"/>
    <b v="1"/>
    <s v="film &amp; video/shorts"/>
    <n v="0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x v="75"/>
    <b v="0"/>
    <n v="47"/>
    <b v="1"/>
    <s v="film &amp; video/shorts"/>
    <n v="2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x v="76"/>
    <b v="0"/>
    <n v="15"/>
    <b v="1"/>
    <s v="film &amp; video/shorts"/>
    <n v="0"/>
    <n v="30.67"/>
    <x v="0"/>
    <s v="shorts"/>
    <x v="76"/>
    <x v="6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x v="77"/>
    <b v="0"/>
    <n v="26"/>
    <b v="1"/>
    <s v="film &amp; video/shorts"/>
    <n v="1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x v="78"/>
    <b v="0"/>
    <n v="35"/>
    <b v="1"/>
    <s v="film &amp; video/shorts"/>
    <n v="1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x v="79"/>
    <b v="0"/>
    <n v="41"/>
    <b v="1"/>
    <s v="film &amp; video/shorts"/>
    <n v="1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x v="80"/>
    <b v="0"/>
    <n v="47"/>
    <b v="1"/>
    <s v="film &amp; video/shorts"/>
    <n v="6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x v="81"/>
    <b v="0"/>
    <n v="28"/>
    <b v="1"/>
    <s v="film &amp; video/shorts"/>
    <n v="1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x v="82"/>
    <b v="0"/>
    <n v="100"/>
    <b v="1"/>
    <s v="film &amp; video/shorts"/>
    <n v="2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x v="83"/>
    <b v="0"/>
    <n v="13"/>
    <b v="1"/>
    <s v="film &amp; video/shorts"/>
    <n v="0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x v="84"/>
    <b v="0"/>
    <n v="7"/>
    <b v="1"/>
    <s v="film &amp; video/shorts"/>
    <n v="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x v="85"/>
    <b v="0"/>
    <n v="21"/>
    <b v="1"/>
    <s v="film &amp; video/shorts"/>
    <n v="1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x v="86"/>
    <b v="0"/>
    <n v="17"/>
    <b v="1"/>
    <s v="film &amp; video/shorts"/>
    <n v="3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x v="87"/>
    <b v="0"/>
    <n v="25"/>
    <b v="1"/>
    <s v="film &amp; video/shorts"/>
    <n v="1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x v="88"/>
    <b v="0"/>
    <n v="60"/>
    <b v="1"/>
    <s v="film &amp; video/shorts"/>
    <n v="2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x v="89"/>
    <b v="0"/>
    <n v="56"/>
    <b v="1"/>
    <s v="film &amp; video/shorts"/>
    <n v="3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x v="90"/>
    <b v="0"/>
    <n v="16"/>
    <b v="1"/>
    <s v="film &amp; video/shorts"/>
    <n v="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x v="91"/>
    <b v="0"/>
    <n v="46"/>
    <b v="1"/>
    <s v="film &amp; video/shorts"/>
    <n v="2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x v="92"/>
    <b v="0"/>
    <n v="43"/>
    <b v="1"/>
    <s v="film &amp; video/shorts"/>
    <n v="3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x v="93"/>
    <b v="0"/>
    <n v="15"/>
    <b v="1"/>
    <s v="film &amp; video/shorts"/>
    <n v="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x v="94"/>
    <b v="0"/>
    <n v="12"/>
    <b v="1"/>
    <s v="film &amp; video/shorts"/>
    <n v="0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x v="95"/>
    <b v="0"/>
    <n v="21"/>
    <b v="1"/>
    <s v="film &amp; video/shorts"/>
    <n v="0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x v="96"/>
    <b v="0"/>
    <n v="34"/>
    <b v="1"/>
    <s v="film &amp; video/shorts"/>
    <n v="1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x v="97"/>
    <b v="0"/>
    <n v="8"/>
    <b v="1"/>
    <s v="film &amp; video/shorts"/>
    <n v="0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x v="98"/>
    <b v="0"/>
    <n v="60"/>
    <b v="1"/>
    <s v="film &amp; video/shorts"/>
    <n v="2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x v="99"/>
    <b v="0"/>
    <n v="39"/>
    <b v="1"/>
    <s v="film &amp; video/shorts"/>
    <n v="1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x v="100"/>
    <b v="0"/>
    <n v="26"/>
    <b v="1"/>
    <s v="film &amp; video/shorts"/>
    <n v="3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x v="101"/>
    <b v="0"/>
    <n v="35"/>
    <b v="1"/>
    <s v="film &amp; video/shorts"/>
    <n v="2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x v="102"/>
    <b v="0"/>
    <n v="65"/>
    <b v="1"/>
    <s v="film &amp; video/shorts"/>
    <n v="4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x v="103"/>
    <b v="0"/>
    <n v="49"/>
    <b v="1"/>
    <s v="film &amp; video/shorts"/>
    <n v="1"/>
    <n v="27.9"/>
    <x v="0"/>
    <s v="shorts"/>
    <x v="103"/>
    <x v="3"/>
  </r>
  <r>
    <n v="104"/>
    <s v="Good 'Ol Trumpet"/>
    <s v="UCF short film about an old man, his love for music, and his misplaced trumpet.  "/>
    <n v="175000"/>
    <n v="600"/>
    <x v="0"/>
    <s v="US"/>
    <s v="USD"/>
    <n v="1301792400"/>
    <x v="104"/>
    <b v="0"/>
    <n v="10"/>
    <b v="1"/>
    <s v="film &amp; video/shorts"/>
    <n v="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x v="105"/>
    <b v="0"/>
    <n v="60"/>
    <b v="1"/>
    <s v="film &amp; video/shorts"/>
    <n v="1"/>
    <n v="39.380000000000003"/>
    <x v="0"/>
    <s v="shorts"/>
    <x v="105"/>
    <x v="2"/>
  </r>
  <r>
    <n v="106"/>
    <s v="LOST WEEKEND"/>
    <s v="A Boy. A Girl. A Car. A Serial Killer."/>
    <n v="160000"/>
    <n v="5025"/>
    <x v="0"/>
    <s v="US"/>
    <s v="USD"/>
    <n v="1333391901"/>
    <x v="106"/>
    <b v="0"/>
    <n v="27"/>
    <b v="1"/>
    <s v="film &amp; video/shorts"/>
    <n v="3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x v="107"/>
    <b v="0"/>
    <n v="69"/>
    <b v="1"/>
    <s v="film &amp; video/shorts"/>
    <n v="5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x v="108"/>
    <b v="0"/>
    <n v="47"/>
    <b v="1"/>
    <s v="film &amp; video/shorts"/>
    <n v="2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x v="109"/>
    <b v="0"/>
    <n v="47"/>
    <b v="1"/>
    <s v="film &amp; video/shorts"/>
    <n v="1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x v="110"/>
    <b v="0"/>
    <n v="26"/>
    <b v="1"/>
    <s v="film &amp; video/shorts"/>
    <n v="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x v="111"/>
    <b v="0"/>
    <n v="53"/>
    <b v="1"/>
    <s v="film &amp; video/shorts"/>
    <n v="4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x v="112"/>
    <b v="0"/>
    <n v="81"/>
    <b v="1"/>
    <s v="film &amp; video/shorts"/>
    <n v="3"/>
    <n v="64.2"/>
    <x v="0"/>
    <s v="shorts"/>
    <x v="112"/>
    <x v="3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x v="113"/>
    <b v="0"/>
    <n v="78"/>
    <b v="1"/>
    <s v="film &amp; video/shorts"/>
    <n v="5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x v="114"/>
    <b v="0"/>
    <n v="35"/>
    <b v="1"/>
    <s v="film &amp; video/shorts"/>
    <n v="2"/>
    <n v="88.57"/>
    <x v="0"/>
    <s v="shorts"/>
    <x v="114"/>
    <x v="6"/>
  </r>
  <r>
    <n v="115"/>
    <s v="The World's Greatest Lover"/>
    <s v="Never judge a book (or a lover) by their cover."/>
    <n v="150000"/>
    <n v="632"/>
    <x v="0"/>
    <s v="US"/>
    <s v="USD"/>
    <n v="1328377444"/>
    <x v="115"/>
    <b v="0"/>
    <n v="22"/>
    <b v="1"/>
    <s v="film &amp; video/shorts"/>
    <n v="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x v="116"/>
    <b v="0"/>
    <n v="57"/>
    <b v="1"/>
    <s v="film &amp; video/shorts"/>
    <n v="3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x v="117"/>
    <b v="0"/>
    <n v="27"/>
    <b v="1"/>
    <s v="film &amp; video/shorts"/>
    <n v="3"/>
    <n v="167.49"/>
    <x v="0"/>
    <s v="shorts"/>
    <x v="117"/>
    <x v="7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x v="118"/>
    <b v="0"/>
    <n v="39"/>
    <b v="1"/>
    <s v="film &amp; video/shorts"/>
    <n v="4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x v="119"/>
    <b v="0"/>
    <n v="37"/>
    <b v="1"/>
    <s v="film &amp; video/shorts"/>
    <n v="2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x v="125"/>
    <b v="0"/>
    <n v="6"/>
    <b v="0"/>
    <s v="film &amp; video/science fiction"/>
    <n v="0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x v="126"/>
    <b v="0"/>
    <n v="13"/>
    <b v="0"/>
    <s v="film &amp; video/science fiction"/>
    <n v="1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x v="127"/>
    <b v="0"/>
    <n v="4"/>
    <b v="0"/>
    <s v="film &amp; video/science fiction"/>
    <n v="0"/>
    <n v="47.5"/>
    <x v="0"/>
    <s v="science fiction"/>
    <x v="127"/>
    <x v="0"/>
  </r>
  <r>
    <n v="128"/>
    <s v="Ralphi3 (Canceled)"/>
    <s v="A Science Fiction film filled with entertainment and Excitement"/>
    <n v="133000"/>
    <n v="1867"/>
    <x v="1"/>
    <s v="US"/>
    <s v="USD"/>
    <n v="1476941293"/>
    <x v="128"/>
    <b v="0"/>
    <n v="6"/>
    <b v="0"/>
    <s v="film &amp; video/science fiction"/>
    <n v="1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300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x v="132"/>
    <b v="0"/>
    <n v="81"/>
    <b v="0"/>
    <s v="film &amp; video/science fiction"/>
    <n v="6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12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x v="135"/>
    <b v="0"/>
    <n v="5"/>
    <b v="0"/>
    <s v="film &amp; video/science fiction"/>
    <n v="0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x v="138"/>
    <b v="0"/>
    <n v="58"/>
    <b v="0"/>
    <s v="film &amp; video/science fiction"/>
    <n v="4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x v="139"/>
    <b v="0"/>
    <n v="1"/>
    <b v="0"/>
    <s v="film &amp; video/science fiction"/>
    <n v="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x v="141"/>
    <b v="0"/>
    <n v="28"/>
    <b v="0"/>
    <s v="film &amp; video/science fiction"/>
    <n v="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x v="144"/>
    <b v="0"/>
    <n v="37"/>
    <b v="0"/>
    <s v="film &amp; video/science fiction"/>
    <n v="2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x v="145"/>
    <b v="0"/>
    <n v="9"/>
    <b v="0"/>
    <s v="film &amp; video/science fiction"/>
    <n v="0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x v="146"/>
    <b v="0"/>
    <n v="3"/>
    <b v="0"/>
    <s v="film &amp; video/science fiction"/>
    <n v="0"/>
    <n v="38.33"/>
    <x v="0"/>
    <s v="science fiction"/>
    <x v="146"/>
    <x v="2"/>
  </r>
  <r>
    <n v="147"/>
    <s v="Consumed (Static Air) (Canceled)"/>
    <s v="Film makers catch live footage beyond their wildest dreams."/>
    <n v="110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x v="149"/>
    <b v="0"/>
    <n v="6"/>
    <b v="0"/>
    <s v="film &amp; video/science fiction"/>
    <n v="0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x v="150"/>
    <b v="0"/>
    <n v="67"/>
    <b v="0"/>
    <s v="film &amp; video/science fiction"/>
    <n v="27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11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x v="153"/>
    <b v="0"/>
    <n v="10"/>
    <b v="0"/>
    <s v="film &amp; video/science fiction"/>
    <n v="0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x v="154"/>
    <b v="0"/>
    <n v="3"/>
    <b v="0"/>
    <s v="film &amp; video/science fiction"/>
    <n v="0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x v="156"/>
    <b v="0"/>
    <n v="15"/>
    <b v="0"/>
    <s v="film &amp; video/science fiction"/>
    <n v="2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x v="162"/>
    <b v="0"/>
    <n v="10"/>
    <b v="0"/>
    <s v="film &amp; video/drama"/>
    <n v="0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00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x v="166"/>
    <b v="0"/>
    <n v="1"/>
    <b v="0"/>
    <s v="film &amp; video/drama"/>
    <n v="3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x v="168"/>
    <b v="0"/>
    <n v="3"/>
    <b v="0"/>
    <s v="film &amp; video/drama"/>
    <n v="0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x v="169"/>
    <b v="0"/>
    <n v="10"/>
    <b v="0"/>
    <s v="film &amp; video/drama"/>
    <n v="1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x v="170"/>
    <b v="0"/>
    <n v="10"/>
    <b v="0"/>
    <s v="film &amp; video/drama"/>
    <n v="0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x v="175"/>
    <b v="0"/>
    <n v="26"/>
    <b v="0"/>
    <s v="film &amp; video/drama"/>
    <n v="1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100000"/>
    <n v="180"/>
    <x v="2"/>
    <s v="US"/>
    <s v="USD"/>
    <n v="1427155726"/>
    <x v="177"/>
    <b v="0"/>
    <n v="7"/>
    <b v="0"/>
    <s v="film &amp; video/drama"/>
    <n v="0"/>
    <n v="25.71"/>
    <x v="0"/>
    <s v="drama"/>
    <x v="177"/>
    <x v="0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00"/>
    <n v="200"/>
    <x v="2"/>
    <s v="US"/>
    <s v="USD"/>
    <n v="1457056555"/>
    <x v="179"/>
    <b v="0"/>
    <n v="2"/>
    <b v="0"/>
    <s v="film &amp; video/drama"/>
    <n v="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x v="180"/>
    <b v="0"/>
    <n v="13"/>
    <b v="0"/>
    <s v="film &amp; video/drama"/>
    <n v="0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x v="181"/>
    <b v="0"/>
    <n v="4"/>
    <b v="0"/>
    <s v="film &amp; video/drama"/>
    <n v="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00000"/>
    <n v="4482"/>
    <x v="2"/>
    <s v="GB"/>
    <s v="GBP"/>
    <n v="1417033610"/>
    <x v="183"/>
    <b v="0"/>
    <n v="12"/>
    <b v="0"/>
    <s v="film &amp; video/drama"/>
    <n v="4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x v="184"/>
    <b v="0"/>
    <n v="2"/>
    <b v="0"/>
    <s v="film &amp; video/drama"/>
    <n v="0"/>
    <n v="25.5"/>
    <x v="0"/>
    <s v="drama"/>
    <x v="184"/>
    <x v="3"/>
  </r>
  <r>
    <n v="185"/>
    <s v="BLANK Short Movie"/>
    <s v="Love has no boundaries!"/>
    <n v="100000"/>
    <n v="2200"/>
    <x v="2"/>
    <s v="NO"/>
    <s v="NOK"/>
    <n v="1471557139"/>
    <x v="185"/>
    <b v="0"/>
    <n v="10"/>
    <b v="0"/>
    <s v="film &amp; video/drama"/>
    <n v="2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x v="187"/>
    <b v="0"/>
    <n v="5"/>
    <b v="0"/>
    <s v="film &amp; video/drama"/>
    <n v="1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00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x v="191"/>
    <b v="0"/>
    <n v="3"/>
    <b v="0"/>
    <s v="film &amp; video/drama"/>
    <n v="0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x v="196"/>
    <b v="0"/>
    <n v="19"/>
    <b v="0"/>
    <s v="film &amp; video/drama"/>
    <n v="1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x v="197"/>
    <b v="0"/>
    <n v="8"/>
    <b v="0"/>
    <s v="film &amp; video/drama"/>
    <n v="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x v="198"/>
    <b v="0"/>
    <n v="6"/>
    <b v="0"/>
    <s v="film &amp; video/drama"/>
    <n v="0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x v="200"/>
    <b v="0"/>
    <n v="18"/>
    <b v="0"/>
    <s v="film &amp; video/drama"/>
    <n v="2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x v="201"/>
    <b v="0"/>
    <n v="7"/>
    <b v="0"/>
    <s v="film &amp; video/drama"/>
    <n v="0"/>
    <n v="54.29"/>
    <x v="0"/>
    <s v="drama"/>
    <x v="201"/>
    <x v="0"/>
  </r>
  <r>
    <n v="202"/>
    <s v="Modern Gangsters"/>
    <s v="new web series created by jonney terry"/>
    <n v="100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x v="203"/>
    <b v="0"/>
    <n v="8"/>
    <b v="0"/>
    <s v="film &amp; video/drama"/>
    <n v="1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x v="204"/>
    <b v="0"/>
    <n v="1293"/>
    <b v="0"/>
    <s v="film &amp; video/drama"/>
    <n v="152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x v="205"/>
    <b v="0"/>
    <n v="17"/>
    <b v="0"/>
    <s v="film &amp; video/drama"/>
    <n v="1"/>
    <n v="76.47"/>
    <x v="0"/>
    <s v="drama"/>
    <x v="205"/>
    <x v="0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x v="207"/>
    <b v="0"/>
    <n v="13"/>
    <b v="0"/>
    <s v="film &amp; video/drama"/>
    <n v="2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x v="210"/>
    <b v="0"/>
    <n v="33"/>
    <b v="0"/>
    <s v="film &amp; video/drama"/>
    <n v="3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x v="211"/>
    <b v="0"/>
    <n v="12"/>
    <b v="0"/>
    <s v="film &amp; video/drama"/>
    <n v="2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x v="216"/>
    <b v="0"/>
    <n v="84"/>
    <b v="0"/>
    <s v="film &amp; video/drama"/>
    <n v="28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x v="218"/>
    <b v="0"/>
    <n v="1"/>
    <b v="0"/>
    <s v="film &amp; video/drama"/>
    <n v="0"/>
    <n v="100"/>
    <x v="0"/>
    <s v="drama"/>
    <x v="218"/>
    <x v="0"/>
  </r>
  <r>
    <n v="219"/>
    <s v="True Colors"/>
    <s v="An hour-long pilot about a group of suburban LGBT teens coming of age in the early 90's."/>
    <n v="98000"/>
    <n v="8815"/>
    <x v="2"/>
    <s v="US"/>
    <s v="USD"/>
    <n v="1459493940"/>
    <x v="219"/>
    <b v="0"/>
    <n v="76"/>
    <b v="0"/>
    <s v="film &amp; video/drama"/>
    <n v="9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x v="220"/>
    <b v="0"/>
    <n v="3"/>
    <b v="0"/>
    <s v="film &amp; video/drama"/>
    <n v="0"/>
    <n v="120"/>
    <x v="0"/>
    <s v="drama"/>
    <x v="220"/>
    <x v="0"/>
  </r>
  <r>
    <n v="221"/>
    <s v="Archetypes"/>
    <s v="Film about Schizophrenia with Surreal Twists!"/>
    <n v="97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x v="222"/>
    <b v="0"/>
    <n v="2"/>
    <b v="0"/>
    <s v="film &amp; video/drama"/>
    <n v="0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93500"/>
    <n v="250"/>
    <x v="2"/>
    <s v="GB"/>
    <s v="GBP"/>
    <n v="1433064540"/>
    <x v="226"/>
    <b v="0"/>
    <n v="2"/>
    <b v="0"/>
    <s v="film &amp; video/drama"/>
    <n v="0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90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x v="232"/>
    <b v="0"/>
    <n v="7"/>
    <b v="0"/>
    <s v="film &amp; video/drama"/>
    <n v="0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x v="234"/>
    <b v="0"/>
    <n v="5"/>
    <b v="0"/>
    <s v="film &amp; video/drama"/>
    <n v="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8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x v="239"/>
    <b v="0"/>
    <n v="5"/>
    <b v="0"/>
    <s v="film &amp; video/drama"/>
    <n v="0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x v="240"/>
    <b v="1"/>
    <n v="137"/>
    <b v="1"/>
    <s v="film &amp; video/documentary"/>
    <n v="19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x v="241"/>
    <b v="1"/>
    <n v="376"/>
    <b v="1"/>
    <s v="film &amp; video/documentary"/>
    <n v="48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x v="242"/>
    <b v="1"/>
    <n v="202"/>
    <b v="1"/>
    <s v="film &amp; video/documentary"/>
    <n v="17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x v="243"/>
    <b v="1"/>
    <n v="328"/>
    <b v="1"/>
    <s v="film &amp; video/documentary"/>
    <n v="31"/>
    <n v="78.2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n v="80000"/>
    <n v="3981.5"/>
    <x v="0"/>
    <s v="US"/>
    <s v="USD"/>
    <n v="1268723160"/>
    <x v="244"/>
    <b v="1"/>
    <n v="84"/>
    <b v="1"/>
    <s v="film &amp; video/documentary"/>
    <n v="5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x v="245"/>
    <b v="1"/>
    <n v="96"/>
    <b v="1"/>
    <s v="film &amp; video/documentary"/>
    <n v="6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x v="246"/>
    <b v="1"/>
    <n v="223"/>
    <b v="1"/>
    <s v="film &amp; video/documentary"/>
    <n v="19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x v="247"/>
    <b v="1"/>
    <n v="62"/>
    <b v="1"/>
    <s v="film &amp; video/documentary"/>
    <n v="8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x v="248"/>
    <b v="1"/>
    <n v="146"/>
    <b v="1"/>
    <s v="film &amp; video/documentary"/>
    <n v="108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x v="249"/>
    <b v="1"/>
    <n v="235"/>
    <b v="1"/>
    <s v="film &amp; video/documentary"/>
    <n v="14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x v="250"/>
    <b v="1"/>
    <n v="437"/>
    <b v="1"/>
    <s v="film &amp; video/documentary"/>
    <n v="40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x v="251"/>
    <b v="1"/>
    <n v="77"/>
    <b v="1"/>
    <s v="film &amp; video/documentary"/>
    <n v="5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x v="252"/>
    <b v="1"/>
    <n v="108"/>
    <b v="1"/>
    <s v="film &amp; video/documentary"/>
    <n v="12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x v="253"/>
    <b v="1"/>
    <n v="7"/>
    <b v="1"/>
    <s v="film &amp; video/documentary"/>
    <n v="2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x v="254"/>
    <b v="1"/>
    <n v="314"/>
    <b v="1"/>
    <s v="film &amp; video/documentary"/>
    <n v="35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x v="255"/>
    <b v="1"/>
    <n v="188"/>
    <b v="1"/>
    <s v="film &amp; video/documentary"/>
    <n v="11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x v="256"/>
    <b v="1"/>
    <n v="275"/>
    <b v="1"/>
    <s v="film &amp; video/documentary"/>
    <n v="23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x v="257"/>
    <b v="1"/>
    <n v="560"/>
    <b v="1"/>
    <s v="film &amp; video/documentary"/>
    <n v="50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x v="258"/>
    <b v="1"/>
    <n v="688"/>
    <b v="1"/>
    <s v="film &amp; video/documentary"/>
    <n v="76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x v="260"/>
    <b v="1"/>
    <n v="88"/>
    <b v="1"/>
    <s v="film &amp; video/documentary"/>
    <n v="14"/>
    <n v="120.91"/>
    <x v="0"/>
    <s v="documentary"/>
    <x v="260"/>
    <x v="7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x v="261"/>
    <b v="1"/>
    <n v="220"/>
    <b v="1"/>
    <s v="film &amp; video/documentary"/>
    <n v="29"/>
    <n v="97.64"/>
    <x v="0"/>
    <s v="documentary"/>
    <x v="261"/>
    <x v="5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x v="262"/>
    <b v="1"/>
    <n v="145"/>
    <b v="1"/>
    <s v="film &amp; video/documentary"/>
    <n v="8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x v="263"/>
    <b v="1"/>
    <n v="963"/>
    <b v="1"/>
    <s v="film &amp; video/documentary"/>
    <n v="39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x v="264"/>
    <b v="1"/>
    <n v="91"/>
    <b v="1"/>
    <s v="film &amp; video/documentary"/>
    <n v="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x v="265"/>
    <b v="1"/>
    <n v="58"/>
    <b v="1"/>
    <s v="film &amp; video/documentary"/>
    <n v="7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x v="266"/>
    <b v="1"/>
    <n v="36"/>
    <b v="1"/>
    <s v="film &amp; video/documentary"/>
    <n v="2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x v="267"/>
    <b v="1"/>
    <n v="165"/>
    <b v="1"/>
    <s v="film &amp; video/documentary"/>
    <n v="17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x v="268"/>
    <b v="1"/>
    <n v="111"/>
    <b v="1"/>
    <s v="film &amp; video/documentary"/>
    <n v="7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x v="269"/>
    <b v="1"/>
    <n v="1596"/>
    <b v="1"/>
    <s v="film &amp; video/documentary"/>
    <n v="196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x v="270"/>
    <b v="1"/>
    <n v="61"/>
    <b v="1"/>
    <s v="film &amp; video/documentary"/>
    <n v="5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x v="271"/>
    <b v="1"/>
    <n v="287"/>
    <b v="1"/>
    <s v="film &amp; video/documentary"/>
    <n v="42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x v="272"/>
    <b v="1"/>
    <n v="65"/>
    <b v="1"/>
    <s v="film &amp; video/documentary"/>
    <n v="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x v="273"/>
    <b v="1"/>
    <n v="118"/>
    <b v="1"/>
    <s v="film &amp; video/documentary"/>
    <n v="7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x v="274"/>
    <b v="1"/>
    <n v="113"/>
    <b v="1"/>
    <s v="film &amp; video/documentary"/>
    <n v="8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x v="275"/>
    <b v="1"/>
    <n v="332"/>
    <b v="1"/>
    <s v="film &amp; video/documentary"/>
    <n v="29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x v="276"/>
    <b v="1"/>
    <n v="62"/>
    <b v="1"/>
    <s v="film &amp; video/documentary"/>
    <n v="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x v="277"/>
    <b v="1"/>
    <n v="951"/>
    <b v="1"/>
    <s v="film &amp; video/documentary"/>
    <n v="96"/>
    <n v="75.44"/>
    <x v="0"/>
    <s v="documentary"/>
    <x v="277"/>
    <x v="0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x v="278"/>
    <b v="1"/>
    <n v="415"/>
    <b v="1"/>
    <s v="film &amp; video/documentary"/>
    <n v="57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x v="279"/>
    <b v="1"/>
    <n v="305"/>
    <b v="1"/>
    <s v="film &amp; video/documentary"/>
    <n v="3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x v="280"/>
    <b v="1"/>
    <n v="2139"/>
    <b v="1"/>
    <s v="film &amp; video/documentary"/>
    <n v="167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x v="281"/>
    <b v="1"/>
    <n v="79"/>
    <b v="1"/>
    <s v="film &amp; video/documentary"/>
    <n v="9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x v="282"/>
    <b v="1"/>
    <n v="179"/>
    <b v="1"/>
    <s v="film &amp; video/documentary"/>
    <n v="65"/>
    <n v="254.39"/>
    <x v="0"/>
    <s v="documentary"/>
    <x v="282"/>
    <x v="7"/>
  </r>
  <r>
    <n v="283"/>
    <s v="SOLE SURVIVOR"/>
    <s v="What is the impact of survivorship on the human condition?"/>
    <n v="70000"/>
    <n v="20569.05"/>
    <x v="0"/>
    <s v="US"/>
    <s v="USD"/>
    <n v="1306904340"/>
    <x v="283"/>
    <b v="1"/>
    <n v="202"/>
    <b v="1"/>
    <s v="film &amp; video/documentary"/>
    <n v="29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x v="284"/>
    <b v="1"/>
    <n v="760"/>
    <b v="1"/>
    <s v="film &amp; video/documentary"/>
    <n v="60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x v="285"/>
    <b v="1"/>
    <n v="563"/>
    <b v="1"/>
    <s v="film &amp; video/documentary"/>
    <n v="46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x v="286"/>
    <b v="1"/>
    <n v="135"/>
    <b v="1"/>
    <s v="film &amp; video/documentary"/>
    <n v="23"/>
    <n v="121.28"/>
    <x v="0"/>
    <s v="documentary"/>
    <x v="286"/>
    <x v="4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x v="287"/>
    <b v="1"/>
    <n v="290"/>
    <b v="1"/>
    <s v="film &amp; video/documentary"/>
    <n v="38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x v="288"/>
    <b v="1"/>
    <n v="447"/>
    <b v="1"/>
    <s v="film &amp; video/documentary"/>
    <n v="76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x v="289"/>
    <b v="1"/>
    <n v="232"/>
    <b v="1"/>
    <s v="film &amp; video/documentary"/>
    <n v="23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x v="290"/>
    <b v="1"/>
    <n v="168"/>
    <b v="1"/>
    <s v="film &amp; video/documentary"/>
    <n v="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x v="291"/>
    <b v="1"/>
    <n v="128"/>
    <b v="1"/>
    <s v="film &amp; video/documentary"/>
    <n v="9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x v="292"/>
    <b v="1"/>
    <n v="493"/>
    <b v="1"/>
    <s v="film &amp; video/documentary"/>
    <n v="117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x v="293"/>
    <b v="1"/>
    <n v="131"/>
    <b v="1"/>
    <s v="film &amp; video/documentary"/>
    <n v="4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x v="294"/>
    <b v="1"/>
    <n v="50"/>
    <b v="1"/>
    <s v="film &amp; video/documentary"/>
    <n v="8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x v="295"/>
    <b v="1"/>
    <n v="665"/>
    <b v="1"/>
    <s v="film &amp; video/documentary"/>
    <n v="102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x v="296"/>
    <b v="1"/>
    <n v="129"/>
    <b v="1"/>
    <s v="film &amp; video/documentary"/>
    <n v="46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x v="297"/>
    <b v="1"/>
    <n v="142"/>
    <b v="1"/>
    <s v="film &amp; video/documentary"/>
    <n v="31"/>
    <n v="141.75"/>
    <x v="0"/>
    <s v="documentary"/>
    <x v="297"/>
    <x v="0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x v="298"/>
    <b v="1"/>
    <n v="2436"/>
    <b v="1"/>
    <s v="film &amp; video/documentary"/>
    <n v="211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x v="299"/>
    <b v="1"/>
    <n v="244"/>
    <b v="1"/>
    <s v="film &amp; video/documentary"/>
    <n v="28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x v="300"/>
    <b v="1"/>
    <n v="298"/>
    <b v="1"/>
    <s v="film &amp; video/documentary"/>
    <n v="4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x v="301"/>
    <b v="1"/>
    <n v="251"/>
    <b v="1"/>
    <s v="film &amp; video/documentary"/>
    <n v="26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x v="302"/>
    <b v="1"/>
    <n v="108"/>
    <b v="1"/>
    <s v="film &amp; video/documentary"/>
    <n v="17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x v="303"/>
    <b v="1"/>
    <n v="82"/>
    <b v="1"/>
    <s v="film &amp; video/documentary"/>
    <n v="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x v="304"/>
    <b v="1"/>
    <n v="74"/>
    <b v="1"/>
    <s v="film &amp; video/documentary"/>
    <n v="13"/>
    <n v="106.43"/>
    <x v="0"/>
    <s v="documentary"/>
    <x v="304"/>
    <x v="5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x v="305"/>
    <b v="1"/>
    <n v="189"/>
    <b v="1"/>
    <s v="film &amp; video/documentary"/>
    <n v="16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x v="306"/>
    <b v="1"/>
    <n v="80"/>
    <b v="1"/>
    <s v="film &amp; video/documentary"/>
    <n v="5"/>
    <n v="36.61"/>
    <x v="0"/>
    <s v="documentary"/>
    <x v="306"/>
    <x v="4"/>
  </r>
  <r>
    <n v="307"/>
    <s v="Grammar Revolution"/>
    <s v="Why is grammar important?"/>
    <n v="60000"/>
    <n v="24490"/>
    <x v="0"/>
    <s v="US"/>
    <s v="USD"/>
    <n v="1360276801"/>
    <x v="307"/>
    <b v="1"/>
    <n v="576"/>
    <b v="1"/>
    <s v="film &amp; video/documentary"/>
    <n v="4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x v="308"/>
    <b v="1"/>
    <n v="202"/>
    <b v="1"/>
    <s v="film &amp; video/documentary"/>
    <n v="21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x v="309"/>
    <b v="1"/>
    <n v="238"/>
    <b v="1"/>
    <s v="film &amp; video/documentary"/>
    <n v="36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x v="310"/>
    <b v="1"/>
    <n v="36"/>
    <b v="1"/>
    <s v="film &amp; video/documentary"/>
    <n v="2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x v="311"/>
    <b v="1"/>
    <n v="150"/>
    <b v="1"/>
    <s v="film &amp; video/documentary"/>
    <n v="35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x v="312"/>
    <b v="1"/>
    <n v="146"/>
    <b v="1"/>
    <s v="film &amp; video/documentary"/>
    <n v="15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x v="313"/>
    <b v="1"/>
    <n v="222"/>
    <b v="1"/>
    <s v="film &amp; video/documentary"/>
    <n v="30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x v="314"/>
    <b v="1"/>
    <n v="120"/>
    <b v="1"/>
    <s v="film &amp; video/documentary"/>
    <n v="6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x v="315"/>
    <b v="1"/>
    <n v="126"/>
    <b v="1"/>
    <s v="film &amp; video/documentary"/>
    <n v="42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x v="316"/>
    <b v="1"/>
    <n v="158"/>
    <b v="1"/>
    <s v="film &amp; video/documentary"/>
    <n v="28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x v="317"/>
    <b v="1"/>
    <n v="316"/>
    <b v="1"/>
    <s v="film &amp; video/documentary"/>
    <n v="50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x v="318"/>
    <b v="1"/>
    <n v="284"/>
    <b v="1"/>
    <s v="film &amp; video/documentary"/>
    <n v="24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x v="319"/>
    <b v="1"/>
    <n v="51"/>
    <b v="1"/>
    <s v="film &amp; video/documentary"/>
    <n v="9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x v="320"/>
    <b v="1"/>
    <n v="158"/>
    <b v="1"/>
    <s v="film &amp; video/documentary"/>
    <n v="36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x v="321"/>
    <b v="1"/>
    <n v="337"/>
    <b v="1"/>
    <s v="film &amp; video/documentary"/>
    <n v="60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x v="322"/>
    <b v="1"/>
    <n v="186"/>
    <b v="1"/>
    <s v="film &amp; video/documentary"/>
    <n v="45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x v="323"/>
    <b v="1"/>
    <n v="58"/>
    <b v="1"/>
    <s v="film &amp; video/documentary"/>
    <n v="11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x v="324"/>
    <b v="1"/>
    <n v="82"/>
    <b v="1"/>
    <s v="film &amp; video/documentary"/>
    <n v="15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x v="325"/>
    <b v="1"/>
    <n v="736"/>
    <b v="1"/>
    <s v="film &amp; video/documentary"/>
    <n v="93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x v="326"/>
    <b v="1"/>
    <n v="1151"/>
    <b v="1"/>
    <s v="film &amp; video/documentary"/>
    <n v="304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x v="327"/>
    <b v="1"/>
    <n v="34"/>
    <b v="1"/>
    <s v="film &amp; video/documentary"/>
    <n v="10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x v="328"/>
    <b v="1"/>
    <n v="498"/>
    <b v="1"/>
    <s v="film &amp; video/documentary"/>
    <n v="141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x v="329"/>
    <b v="1"/>
    <n v="167"/>
    <b v="1"/>
    <s v="film &amp; video/documentary"/>
    <n v="19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x v="330"/>
    <b v="1"/>
    <n v="340"/>
    <b v="1"/>
    <s v="film &amp; video/documentary"/>
    <n v="65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x v="331"/>
    <b v="1"/>
    <n v="438"/>
    <b v="1"/>
    <s v="film &amp; video/documentary"/>
    <n v="78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x v="332"/>
    <b v="1"/>
    <n v="555"/>
    <b v="1"/>
    <s v="film &amp; video/documentary"/>
    <n v="205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x v="333"/>
    <b v="1"/>
    <n v="266"/>
    <b v="1"/>
    <s v="film &amp; video/documentary"/>
    <n v="91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x v="334"/>
    <b v="1"/>
    <n v="69"/>
    <b v="1"/>
    <s v="film &amp; video/documentary"/>
    <n v="18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x v="335"/>
    <b v="1"/>
    <n v="80"/>
    <b v="1"/>
    <s v="film &amp; video/documentary"/>
    <n v="16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x v="336"/>
    <b v="1"/>
    <n v="493"/>
    <b v="1"/>
    <s v="film &amp; video/documentary"/>
    <n v="54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x v="337"/>
    <b v="1"/>
    <n v="31"/>
    <b v="1"/>
    <s v="film &amp; video/documentary"/>
    <n v="6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x v="338"/>
    <b v="1"/>
    <n v="236"/>
    <b v="1"/>
    <s v="film &amp; video/documentary"/>
    <n v="32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x v="339"/>
    <b v="1"/>
    <n v="89"/>
    <b v="1"/>
    <s v="film &amp; video/documentary"/>
    <n v="13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x v="340"/>
    <b v="1"/>
    <n v="299"/>
    <b v="1"/>
    <s v="film &amp; video/documentary"/>
    <n v="88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x v="341"/>
    <b v="1"/>
    <n v="55"/>
    <b v="1"/>
    <s v="film &amp; video/documentary"/>
    <n v="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x v="342"/>
    <b v="1"/>
    <n v="325"/>
    <b v="1"/>
    <s v="film &amp; video/documentary"/>
    <n v="11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x v="343"/>
    <b v="1"/>
    <n v="524"/>
    <b v="1"/>
    <s v="film &amp; video/documentary"/>
    <n v="61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x v="344"/>
    <b v="1"/>
    <n v="285"/>
    <b v="1"/>
    <s v="film &amp; video/documentary"/>
    <n v="68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x v="345"/>
    <b v="1"/>
    <n v="179"/>
    <b v="1"/>
    <s v="film &amp; video/documentary"/>
    <n v="36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x v="346"/>
    <b v="1"/>
    <n v="188"/>
    <b v="1"/>
    <s v="film &amp; video/documentary"/>
    <n v="34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x v="347"/>
    <b v="1"/>
    <n v="379"/>
    <b v="1"/>
    <s v="film &amp; video/documentary"/>
    <n v="89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x v="348"/>
    <b v="1"/>
    <n v="119"/>
    <b v="1"/>
    <s v="film &amp; video/documentary"/>
    <n v="21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x v="349"/>
    <b v="1"/>
    <n v="167"/>
    <b v="1"/>
    <s v="film &amp; video/documentary"/>
    <n v="24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x v="350"/>
    <b v="1"/>
    <n v="221"/>
    <b v="1"/>
    <s v="film &amp; video/documentary"/>
    <n v="57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x v="351"/>
    <b v="1"/>
    <n v="964"/>
    <b v="1"/>
    <s v="film &amp; video/documentary"/>
    <n v="8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x v="352"/>
    <b v="1"/>
    <n v="286"/>
    <b v="1"/>
    <s v="film &amp; video/documentary"/>
    <n v="23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x v="353"/>
    <b v="1"/>
    <n v="613"/>
    <b v="1"/>
    <s v="film &amp; video/documentary"/>
    <n v="127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x v="354"/>
    <b v="1"/>
    <n v="29"/>
    <b v="1"/>
    <s v="film &amp; video/documentary"/>
    <n v="7"/>
    <n v="125.45"/>
    <x v="0"/>
    <s v="documentary"/>
    <x v="354"/>
    <x v="2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x v="355"/>
    <b v="1"/>
    <n v="165"/>
    <b v="1"/>
    <s v="film &amp; video/documentary"/>
    <n v="81"/>
    <n v="246.61"/>
    <x v="0"/>
    <s v="documentary"/>
    <x v="355"/>
    <x v="3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x v="356"/>
    <b v="1"/>
    <n v="97"/>
    <b v="1"/>
    <s v="film &amp; video/documentary"/>
    <n v="15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x v="357"/>
    <b v="1"/>
    <n v="303"/>
    <b v="1"/>
    <s v="film &amp; video/documentary"/>
    <n v="52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x v="359"/>
    <b v="1"/>
    <n v="302"/>
    <b v="1"/>
    <s v="film &amp; video/documentary"/>
    <n v="51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x v="360"/>
    <b v="0"/>
    <n v="87"/>
    <b v="1"/>
    <s v="film &amp; video/documentary"/>
    <n v="24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x v="361"/>
    <b v="0"/>
    <n v="354"/>
    <b v="1"/>
    <s v="film &amp; video/documentary"/>
    <n v="78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x v="362"/>
    <b v="0"/>
    <n v="86"/>
    <b v="1"/>
    <s v="film &amp; video/documentary"/>
    <n v="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x v="363"/>
    <b v="0"/>
    <n v="26"/>
    <b v="1"/>
    <s v="film &amp; video/documentary"/>
    <n v="18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x v="364"/>
    <b v="0"/>
    <n v="113"/>
    <b v="1"/>
    <s v="film &amp; video/documentary"/>
    <n v="15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x v="365"/>
    <b v="0"/>
    <n v="65"/>
    <b v="1"/>
    <s v="film &amp; video/documentary"/>
    <n v="31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x v="366"/>
    <b v="0"/>
    <n v="134"/>
    <b v="1"/>
    <s v="film &amp; video/documentary"/>
    <n v="77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x v="367"/>
    <b v="0"/>
    <n v="119"/>
    <b v="1"/>
    <s v="film &amp; video/documentary"/>
    <n v="21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x v="368"/>
    <b v="0"/>
    <n v="159"/>
    <b v="1"/>
    <s v="film &amp; video/documentary"/>
    <n v="26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x v="369"/>
    <b v="0"/>
    <n v="167"/>
    <b v="1"/>
    <s v="film &amp; video/documentary"/>
    <n v="14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x v="370"/>
    <b v="0"/>
    <n v="43"/>
    <b v="1"/>
    <s v="film &amp; video/documentary"/>
    <n v="61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x v="371"/>
    <b v="0"/>
    <n v="1062"/>
    <b v="1"/>
    <s v="film &amp; video/documentary"/>
    <n v="343"/>
    <n v="161.26"/>
    <x v="0"/>
    <s v="documentary"/>
    <x v="371"/>
    <x v="5"/>
  </r>
  <r>
    <n v="372"/>
    <s v="Wild Equus"/>
    <s v="A short documentary exploring the uses of 'Natural Horsemanship' across Europe"/>
    <n v="50000"/>
    <n v="376"/>
    <x v="0"/>
    <s v="GB"/>
    <s v="GBP"/>
    <n v="1459872000"/>
    <x v="372"/>
    <b v="0"/>
    <n v="9"/>
    <b v="1"/>
    <s v="film &amp; video/documentary"/>
    <n v="1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x v="373"/>
    <b v="0"/>
    <n v="89"/>
    <b v="1"/>
    <s v="film &amp; video/documentary"/>
    <n v="16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x v="374"/>
    <b v="0"/>
    <n v="174"/>
    <b v="1"/>
    <s v="film &amp; video/documentary"/>
    <n v="16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x v="375"/>
    <b v="0"/>
    <n v="14"/>
    <b v="1"/>
    <s v="film &amp; video/documentary"/>
    <n v="1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x v="376"/>
    <b v="0"/>
    <n v="48"/>
    <b v="1"/>
    <s v="film &amp; video/documentary"/>
    <n v="5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x v="377"/>
    <b v="0"/>
    <n v="133"/>
    <b v="1"/>
    <s v="film &amp; video/documentary"/>
    <n v="27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x v="378"/>
    <b v="0"/>
    <n v="83"/>
    <b v="1"/>
    <s v="film &amp; video/documentary"/>
    <n v="7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x v="379"/>
    <b v="0"/>
    <n v="149"/>
    <b v="1"/>
    <s v="film &amp; video/documentary"/>
    <n v="35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x v="380"/>
    <b v="0"/>
    <n v="49"/>
    <b v="1"/>
    <s v="film &amp; video/documentary"/>
    <n v="11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x v="381"/>
    <b v="0"/>
    <n v="251"/>
    <b v="1"/>
    <s v="film &amp; video/documentary"/>
    <n v="52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x v="382"/>
    <b v="0"/>
    <n v="22"/>
    <b v="1"/>
    <s v="film &amp; video/documentary"/>
    <n v="3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x v="383"/>
    <b v="0"/>
    <n v="48"/>
    <b v="1"/>
    <s v="film &amp; video/documentary"/>
    <n v="4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x v="384"/>
    <b v="0"/>
    <n v="383"/>
    <b v="1"/>
    <s v="film &amp; video/documentary"/>
    <n v="45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x v="385"/>
    <b v="0"/>
    <n v="237"/>
    <b v="1"/>
    <s v="film &amp; video/documentary"/>
    <n v="53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x v="386"/>
    <b v="0"/>
    <n v="13"/>
    <b v="1"/>
    <s v="film &amp; video/documentary"/>
    <n v="1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x v="387"/>
    <b v="0"/>
    <n v="562"/>
    <b v="1"/>
    <s v="film &amp; video/documentary"/>
    <n v="163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x v="388"/>
    <b v="0"/>
    <n v="71"/>
    <b v="1"/>
    <s v="film &amp; video/documentary"/>
    <n v="13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x v="389"/>
    <b v="0"/>
    <n v="1510"/>
    <b v="1"/>
    <s v="film &amp; video/documentary"/>
    <n v="247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x v="390"/>
    <b v="0"/>
    <n v="14"/>
    <b v="1"/>
    <s v="film &amp; video/documentary"/>
    <n v="2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x v="391"/>
    <b v="0"/>
    <n v="193"/>
    <b v="1"/>
    <s v="film &amp; video/documentary"/>
    <n v="40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x v="392"/>
    <b v="0"/>
    <n v="206"/>
    <b v="1"/>
    <s v="film &amp; video/documentary"/>
    <n v="37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x v="394"/>
    <b v="0"/>
    <n v="50"/>
    <b v="1"/>
    <s v="film &amp; video/documentary"/>
    <n v="11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x v="395"/>
    <b v="0"/>
    <n v="184"/>
    <b v="1"/>
    <s v="film &amp; video/documentary"/>
    <n v="22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x v="396"/>
    <b v="0"/>
    <n v="196"/>
    <b v="1"/>
    <s v="film &amp; video/documentary"/>
    <n v="32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x v="397"/>
    <b v="0"/>
    <n v="229"/>
    <b v="1"/>
    <s v="film &amp; video/documentary"/>
    <n v="26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x v="398"/>
    <b v="0"/>
    <n v="67"/>
    <b v="1"/>
    <s v="film &amp; video/documentary"/>
    <n v="19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x v="399"/>
    <b v="0"/>
    <n v="95"/>
    <b v="1"/>
    <s v="film &amp; video/documentary"/>
    <n v="43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x v="400"/>
    <b v="0"/>
    <n v="62"/>
    <b v="1"/>
    <s v="film &amp; video/documentary"/>
    <n v="2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x v="402"/>
    <b v="0"/>
    <n v="43"/>
    <b v="1"/>
    <s v="film &amp; video/documentary"/>
    <n v="6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x v="403"/>
    <b v="0"/>
    <n v="70"/>
    <b v="1"/>
    <s v="film &amp; video/documentary"/>
    <n v="11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x v="404"/>
    <b v="0"/>
    <n v="271"/>
    <b v="1"/>
    <s v="film &amp; video/documentary"/>
    <n v="72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x v="405"/>
    <b v="0"/>
    <n v="55"/>
    <b v="1"/>
    <s v="film &amp; video/documentary"/>
    <n v="6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x v="406"/>
    <b v="0"/>
    <n v="35"/>
    <b v="1"/>
    <s v="film &amp; video/documentary"/>
    <n v="6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x v="407"/>
    <b v="0"/>
    <n v="22"/>
    <b v="1"/>
    <s v="film &amp; video/documentary"/>
    <n v="4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x v="408"/>
    <b v="0"/>
    <n v="38"/>
    <b v="1"/>
    <s v="film &amp; video/documentary"/>
    <n v="12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x v="409"/>
    <b v="0"/>
    <n v="15"/>
    <b v="1"/>
    <s v="film &amp; video/documentary"/>
    <n v="1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x v="410"/>
    <b v="0"/>
    <n v="7"/>
    <b v="1"/>
    <s v="film &amp; video/documentary"/>
    <n v="3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x v="411"/>
    <b v="0"/>
    <n v="241"/>
    <b v="1"/>
    <s v="film &amp; video/documentary"/>
    <n v="6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x v="412"/>
    <b v="0"/>
    <n v="55"/>
    <b v="1"/>
    <s v="film &amp; video/documentary"/>
    <n v="6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x v="413"/>
    <b v="0"/>
    <n v="171"/>
    <b v="1"/>
    <s v="film &amp; video/documentary"/>
    <n v="27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x v="414"/>
    <b v="0"/>
    <n v="208"/>
    <b v="1"/>
    <s v="film &amp; video/documentary"/>
    <n v="38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x v="415"/>
    <b v="0"/>
    <n v="21"/>
    <b v="1"/>
    <s v="film &amp; video/documentary"/>
    <n v="3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x v="416"/>
    <b v="0"/>
    <n v="25"/>
    <b v="1"/>
    <s v="film &amp; video/documentary"/>
    <n v="2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x v="417"/>
    <b v="0"/>
    <n v="52"/>
    <b v="1"/>
    <s v="film &amp; video/documentary"/>
    <n v="21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x v="418"/>
    <b v="0"/>
    <n v="104"/>
    <b v="1"/>
    <s v="film &amp; video/documentary"/>
    <n v="45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x v="419"/>
    <b v="0"/>
    <n v="73"/>
    <b v="1"/>
    <s v="film &amp; video/documentary"/>
    <n v="16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x v="421"/>
    <b v="0"/>
    <n v="6"/>
    <b v="0"/>
    <s v="film &amp; video/animation"/>
    <n v="1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x v="423"/>
    <b v="0"/>
    <n v="13"/>
    <b v="0"/>
    <s v="film &amp; video/animation"/>
    <n v="0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x v="424"/>
    <b v="0"/>
    <n v="5"/>
    <b v="0"/>
    <s v="film &amp; video/animation"/>
    <n v="0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x v="426"/>
    <b v="0"/>
    <n v="8"/>
    <b v="0"/>
    <s v="film &amp; video/animation"/>
    <n v="0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50000"/>
    <n v="676"/>
    <x v="2"/>
    <s v="US"/>
    <s v="USD"/>
    <n v="1402956000"/>
    <x v="428"/>
    <b v="0"/>
    <n v="13"/>
    <b v="0"/>
    <s v="film &amp; video/animation"/>
    <n v="1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x v="430"/>
    <b v="0"/>
    <n v="5"/>
    <b v="0"/>
    <s v="film &amp; video/animation"/>
    <n v="0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x v="431"/>
    <b v="0"/>
    <n v="8"/>
    <b v="0"/>
    <s v="film &amp; video/animation"/>
    <n v="1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x v="432"/>
    <b v="0"/>
    <n v="8"/>
    <b v="0"/>
    <s v="film &amp; video/animation"/>
    <n v="1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x v="434"/>
    <b v="0"/>
    <n v="2"/>
    <b v="0"/>
    <s v="film &amp; video/animation"/>
    <n v="0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x v="438"/>
    <b v="0"/>
    <n v="11"/>
    <b v="0"/>
    <s v="film &amp; video/animation"/>
    <n v="4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50000"/>
    <n v="6691"/>
    <x v="2"/>
    <s v="US"/>
    <s v="USD"/>
    <n v="1424380783"/>
    <x v="442"/>
    <b v="0"/>
    <n v="17"/>
    <b v="0"/>
    <s v="film &amp; video/animation"/>
    <n v="13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x v="444"/>
    <b v="0"/>
    <n v="1"/>
    <b v="0"/>
    <s v="film &amp; video/animation"/>
    <n v="0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x v="446"/>
    <b v="0"/>
    <n v="16"/>
    <b v="0"/>
    <s v="film &amp; video/animation"/>
    <n v="2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x v="448"/>
    <b v="0"/>
    <n v="4"/>
    <b v="0"/>
    <s v="film &amp; video/animation"/>
    <n v="0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x v="449"/>
    <b v="0"/>
    <n v="5"/>
    <b v="0"/>
    <s v="film &amp; video/animation"/>
    <n v="0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x v="452"/>
    <b v="0"/>
    <n v="12"/>
    <b v="0"/>
    <s v="film &amp; video/animation"/>
    <n v="1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x v="454"/>
    <b v="0"/>
    <n v="5"/>
    <b v="0"/>
    <s v="film &amp; video/animation"/>
    <n v="0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x v="456"/>
    <b v="0"/>
    <n v="3"/>
    <b v="0"/>
    <s v="film &amp; video/animation"/>
    <n v="0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x v="458"/>
    <b v="0"/>
    <n v="49"/>
    <b v="0"/>
    <s v="film &amp; video/animation"/>
    <n v="2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450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x v="463"/>
    <b v="0"/>
    <n v="11"/>
    <b v="0"/>
    <s v="film &amp; video/animation"/>
    <n v="3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45000"/>
    <n v="138"/>
    <x v="2"/>
    <s v="US"/>
    <s v="USD"/>
    <n v="1403837574"/>
    <x v="465"/>
    <b v="0"/>
    <n v="8"/>
    <b v="0"/>
    <s v="film &amp; video/animation"/>
    <n v="0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x v="466"/>
    <b v="0"/>
    <n v="5"/>
    <b v="0"/>
    <s v="film &amp; video/animation"/>
    <n v="0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x v="467"/>
    <b v="0"/>
    <n v="39"/>
    <b v="0"/>
    <s v="film &amp; video/animation"/>
    <n v="10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x v="470"/>
    <b v="0"/>
    <n v="2"/>
    <b v="0"/>
    <s v="film &amp; video/animation"/>
    <n v="0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x v="471"/>
    <b v="0"/>
    <n v="170"/>
    <b v="0"/>
    <s v="film &amp; video/animation"/>
    <n v="15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x v="472"/>
    <b v="0"/>
    <n v="5"/>
    <b v="0"/>
    <s v="film &amp; video/animation"/>
    <n v="0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x v="473"/>
    <b v="0"/>
    <n v="14"/>
    <b v="0"/>
    <s v="film &amp; video/animation"/>
    <n v="2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42000"/>
    <n v="4906.59"/>
    <x v="2"/>
    <s v="US"/>
    <s v="USD"/>
    <n v="1401767940"/>
    <x v="476"/>
    <b v="0"/>
    <n v="124"/>
    <b v="0"/>
    <s v="film &amp; video/animation"/>
    <n v="1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x v="479"/>
    <b v="0"/>
    <n v="55"/>
    <b v="0"/>
    <s v="film &amp; video/animation"/>
    <n v="12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x v="481"/>
    <b v="0"/>
    <n v="21"/>
    <b v="0"/>
    <s v="film &amp; video/animation"/>
    <n v="5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x v="483"/>
    <b v="0"/>
    <n v="147"/>
    <b v="0"/>
    <s v="film &amp; video/animation"/>
    <n v="19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x v="485"/>
    <b v="0"/>
    <n v="125"/>
    <b v="0"/>
    <s v="film &amp; video/animation"/>
    <n v="21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x v="489"/>
    <b v="0"/>
    <n v="3"/>
    <b v="0"/>
    <s v="film &amp; video/animation"/>
    <n v="1"/>
    <n v="71.67"/>
    <x v="0"/>
    <s v="animation"/>
    <x v="489"/>
    <x v="6"/>
  </r>
  <r>
    <n v="490"/>
    <s v="PROJECT IS CANCELLED"/>
    <s v="Cancelled"/>
    <n v="40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0000"/>
    <n v="30"/>
    <x v="2"/>
    <s v="US"/>
    <s v="USD"/>
    <n v="1419483600"/>
    <x v="497"/>
    <b v="0"/>
    <n v="3"/>
    <b v="0"/>
    <s v="film &amp; video/animation"/>
    <n v="0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x v="498"/>
    <b v="0"/>
    <n v="22"/>
    <b v="0"/>
    <s v="film &amp; video/animation"/>
    <n v="7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x v="499"/>
    <b v="0"/>
    <n v="26"/>
    <b v="0"/>
    <s v="film &amp; video/animation"/>
    <n v="5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x v="500"/>
    <b v="0"/>
    <n v="4"/>
    <b v="0"/>
    <s v="film &amp; video/animation"/>
    <n v="1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x v="503"/>
    <b v="0"/>
    <n v="9"/>
    <b v="0"/>
    <s v="film &amp; video/animation"/>
    <n v="0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x v="506"/>
    <b v="0"/>
    <n v="1"/>
    <b v="0"/>
    <s v="film &amp; video/animation"/>
    <n v="1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x v="507"/>
    <b v="0"/>
    <n v="10"/>
    <b v="0"/>
    <s v="film &amp; video/animation"/>
    <n v="2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x v="511"/>
    <b v="0"/>
    <n v="5"/>
    <b v="0"/>
    <s v="film &amp; video/animation"/>
    <n v="0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x v="513"/>
    <b v="0"/>
    <n v="68"/>
    <b v="0"/>
    <s v="film &amp; video/animation"/>
    <n v="17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x v="514"/>
    <b v="0"/>
    <n v="3"/>
    <b v="0"/>
    <s v="film &amp; video/animation"/>
    <n v="0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x v="515"/>
    <b v="0"/>
    <n v="34"/>
    <b v="0"/>
    <s v="film &amp; video/animation"/>
    <n v="63"/>
    <n v="725.03"/>
    <x v="0"/>
    <s v="animation"/>
    <x v="515"/>
    <x v="0"/>
  </r>
  <r>
    <n v="516"/>
    <s v="Shipmates"/>
    <s v="A big brother style comedy animation series starring famous seafarers"/>
    <n v="39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x v="519"/>
    <b v="0"/>
    <n v="70"/>
    <b v="0"/>
    <s v="film &amp; video/animation"/>
    <n v="7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x v="520"/>
    <b v="0"/>
    <n v="34"/>
    <b v="1"/>
    <s v="theater/plays"/>
    <n v="13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x v="521"/>
    <b v="0"/>
    <n v="56"/>
    <b v="1"/>
    <s v="theater/plays"/>
    <n v="14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x v="522"/>
    <b v="0"/>
    <n v="31"/>
    <b v="1"/>
    <s v="theater/plays"/>
    <n v="9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x v="523"/>
    <b v="0"/>
    <n v="84"/>
    <b v="1"/>
    <s v="theater/plays"/>
    <n v="16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x v="524"/>
    <b v="0"/>
    <n v="130"/>
    <b v="1"/>
    <s v="theater/plays"/>
    <n v="10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x v="525"/>
    <b v="0"/>
    <n v="12"/>
    <b v="1"/>
    <s v="theater/plays"/>
    <n v="32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x v="526"/>
    <b v="0"/>
    <n v="23"/>
    <b v="1"/>
    <s v="theater/plays"/>
    <n v="5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x v="527"/>
    <b v="0"/>
    <n v="158"/>
    <b v="1"/>
    <s v="theater/plays"/>
    <n v="28"/>
    <n v="63.83"/>
    <x v="1"/>
    <s v="plays"/>
    <x v="527"/>
    <x v="1"/>
  </r>
  <r>
    <n v="528"/>
    <s v="Devastated No Matter What"/>
    <s v="A Festival Backed Production of a Full-Length Play."/>
    <n v="35000"/>
    <n v="1330"/>
    <x v="0"/>
    <s v="US"/>
    <s v="USD"/>
    <n v="1434921600"/>
    <x v="528"/>
    <b v="0"/>
    <n v="30"/>
    <b v="1"/>
    <s v="theater/plays"/>
    <n v="4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x v="529"/>
    <b v="0"/>
    <n v="18"/>
    <b v="1"/>
    <s v="theater/plays"/>
    <n v="4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x v="530"/>
    <b v="0"/>
    <n v="29"/>
    <b v="1"/>
    <s v="theater/plays"/>
    <n v="10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x v="531"/>
    <b v="0"/>
    <n v="31"/>
    <b v="1"/>
    <s v="theater/plays"/>
    <n v="11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x v="532"/>
    <b v="0"/>
    <n v="173"/>
    <b v="1"/>
    <s v="theater/plays"/>
    <n v="35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x v="533"/>
    <b v="0"/>
    <n v="17"/>
    <b v="1"/>
    <s v="theater/plays"/>
    <n v="6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x v="534"/>
    <b v="0"/>
    <n v="48"/>
    <b v="1"/>
    <s v="theater/plays"/>
    <n v="4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x v="535"/>
    <b v="0"/>
    <n v="59"/>
    <b v="1"/>
    <s v="theater/plays"/>
    <n v="6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x v="536"/>
    <b v="0"/>
    <n v="39"/>
    <b v="1"/>
    <s v="theater/plays"/>
    <n v="11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x v="537"/>
    <b v="0"/>
    <n v="59"/>
    <b v="1"/>
    <s v="theater/plays"/>
    <n v="7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x v="538"/>
    <b v="0"/>
    <n v="60"/>
    <b v="1"/>
    <s v="theater/plays"/>
    <n v="43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x v="539"/>
    <b v="0"/>
    <n v="20"/>
    <b v="1"/>
    <s v="theater/plays"/>
    <n v="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x v="540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x v="541"/>
    <b v="0"/>
    <n v="1"/>
    <b v="0"/>
    <s v="technology/web"/>
    <n v="0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x v="542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x v="543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x v="544"/>
    <b v="0"/>
    <n v="2"/>
    <b v="0"/>
    <s v="technology/web"/>
    <n v="0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x v="545"/>
    <b v="0"/>
    <n v="34"/>
    <b v="0"/>
    <s v="technology/web"/>
    <n v="39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x v="546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x v="547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x v="5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x v="549"/>
    <b v="0"/>
    <n v="8"/>
    <b v="0"/>
    <s v="technology/web"/>
    <n v="0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x v="550"/>
    <b v="0"/>
    <n v="4"/>
    <b v="0"/>
    <s v="technology/web"/>
    <n v="0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x v="551"/>
    <b v="0"/>
    <n v="28"/>
    <b v="0"/>
    <s v="technology/web"/>
    <n v="11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x v="552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x v="553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x v="554"/>
    <b v="0"/>
    <n v="22"/>
    <b v="0"/>
    <s v="technology/web"/>
    <n v="4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x v="555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35000"/>
    <n v="200"/>
    <x v="2"/>
    <s v="US"/>
    <s v="USD"/>
    <n v="1452112717"/>
    <x v="556"/>
    <b v="0"/>
    <n v="1"/>
    <b v="0"/>
    <s v="technology/web"/>
    <n v="1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x v="557"/>
    <b v="0"/>
    <n v="20"/>
    <b v="0"/>
    <s v="technology/web"/>
    <n v="4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x v="558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x v="559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x v="560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x v="561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x v="562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x v="563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x v="564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x v="565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x v="566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x v="567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x v="568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x v="569"/>
    <b v="0"/>
    <n v="1"/>
    <b v="0"/>
    <s v="technology/web"/>
    <n v="0"/>
    <n v="20"/>
    <x v="2"/>
    <s v="web"/>
    <x v="569"/>
    <x v="0"/>
  </r>
  <r>
    <n v="570"/>
    <s v="Relaunching in May"/>
    <s v="Humans have AM/FM/Satellite radio, kids have radio Disney, pets have DogCatRadio."/>
    <n v="33500"/>
    <n v="142"/>
    <x v="2"/>
    <s v="US"/>
    <s v="USD"/>
    <n v="1455822569"/>
    <x v="570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x v="571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x v="572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x v="573"/>
    <b v="0"/>
    <n v="9"/>
    <b v="0"/>
    <s v="technology/web"/>
    <n v="1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x v="574"/>
    <b v="0"/>
    <n v="4"/>
    <b v="0"/>
    <s v="technology/web"/>
    <n v="0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x v="575"/>
    <b v="0"/>
    <n v="4"/>
    <b v="0"/>
    <s v="technology/web"/>
    <n v="1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x v="576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x v="577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32000"/>
    <n v="14"/>
    <x v="2"/>
    <s v="GB"/>
    <s v="GBP"/>
    <n v="1441633993"/>
    <x v="578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x v="579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x v="580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x v="581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x v="582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x v="583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x v="584"/>
    <b v="0"/>
    <n v="2"/>
    <b v="0"/>
    <s v="technology/web"/>
    <n v="0"/>
    <n v="5"/>
    <x v="2"/>
    <s v="web"/>
    <x v="584"/>
    <x v="0"/>
  </r>
  <r>
    <n v="585"/>
    <s v="Link Card"/>
    <s v="SAVE UP TO 40% WHEN YOU SPEND!_x000a__x000a_PRE-ORDER YOUR LINK CARD TODAY"/>
    <n v="30000"/>
    <n v="0"/>
    <x v="2"/>
    <s v="GB"/>
    <s v="GBP"/>
    <n v="1448928000"/>
    <x v="585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x v="586"/>
    <b v="0"/>
    <n v="4"/>
    <b v="0"/>
    <s v="technology/web"/>
    <n v="0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x v="588"/>
    <b v="0"/>
    <n v="2"/>
    <b v="0"/>
    <s v="technology/web"/>
    <n v="1"/>
    <n v="150.5"/>
    <x v="2"/>
    <s v="web"/>
    <x v="588"/>
    <x v="2"/>
  </r>
  <r>
    <n v="589"/>
    <s v="Get Neighborly"/>
    <s v="Services closer than you think..."/>
    <n v="30000"/>
    <n v="1"/>
    <x v="2"/>
    <s v="US"/>
    <s v="USD"/>
    <n v="1436366699"/>
    <x v="58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x v="590"/>
    <b v="0"/>
    <n v="9"/>
    <b v="0"/>
    <s v="technology/web"/>
    <n v="1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x v="591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x v="592"/>
    <b v="0"/>
    <n v="1"/>
    <b v="0"/>
    <s v="technology/web"/>
    <n v="1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x v="593"/>
    <b v="0"/>
    <n v="7"/>
    <b v="0"/>
    <s v="technology/web"/>
    <n v="0"/>
    <n v="16.43"/>
    <x v="2"/>
    <s v="web"/>
    <x v="593"/>
    <x v="0"/>
  </r>
  <r>
    <n v="594"/>
    <s v="Unleashed Fitness"/>
    <s v="Creating a fitness site that will change the fitness game forever!"/>
    <n v="30000"/>
    <n v="26"/>
    <x v="2"/>
    <s v="US"/>
    <s v="USD"/>
    <n v="1460832206"/>
    <x v="594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x v="595"/>
    <b v="0"/>
    <n v="8"/>
    <b v="0"/>
    <s v="technology/web"/>
    <n v="1"/>
    <n v="53.25"/>
    <x v="2"/>
    <s v="web"/>
    <x v="595"/>
    <x v="0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x v="596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x v="597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30000"/>
    <n v="850"/>
    <x v="2"/>
    <s v="US"/>
    <s v="USD"/>
    <n v="1417737781"/>
    <x v="598"/>
    <b v="0"/>
    <n v="7"/>
    <b v="0"/>
    <s v="technology/web"/>
    <n v="3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x v="599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x v="600"/>
    <b v="0"/>
    <n v="1"/>
    <b v="0"/>
    <s v="technology/web"/>
    <n v="0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x v="601"/>
    <b v="0"/>
    <n v="6"/>
    <b v="0"/>
    <s v="technology/web"/>
    <n v="0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x v="602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x v="603"/>
    <b v="0"/>
    <n v="13"/>
    <b v="0"/>
    <s v="technology/web"/>
    <n v="2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x v="604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30000"/>
    <n v="131"/>
    <x v="1"/>
    <s v="US"/>
    <s v="USD"/>
    <n v="1440318908"/>
    <x v="605"/>
    <b v="0"/>
    <n v="8"/>
    <b v="0"/>
    <s v="technology/web"/>
    <n v="0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x v="606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x v="607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x v="608"/>
    <b v="0"/>
    <n v="5"/>
    <b v="0"/>
    <s v="technology/web"/>
    <n v="5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x v="609"/>
    <b v="0"/>
    <n v="1"/>
    <b v="0"/>
    <s v="technology/web"/>
    <n v="0"/>
    <n v="5"/>
    <x v="2"/>
    <s v="web"/>
    <x v="609"/>
    <x v="0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x v="610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x v="611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30000"/>
    <n v="0"/>
    <x v="1"/>
    <s v="IT"/>
    <s v="EUR"/>
    <n v="1472777146"/>
    <x v="612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x v="613"/>
    <b v="0"/>
    <n v="121"/>
    <b v="0"/>
    <s v="technology/web"/>
    <n v="43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x v="614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x v="615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x v="616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x v="617"/>
    <b v="0"/>
    <n v="3"/>
    <b v="0"/>
    <s v="technology/web"/>
    <n v="0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x v="618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30000"/>
    <n v="1"/>
    <x v="1"/>
    <s v="US"/>
    <s v="USD"/>
    <n v="1416933390"/>
    <x v="619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x v="621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x v="622"/>
    <b v="0"/>
    <n v="9"/>
    <b v="0"/>
    <s v="technology/web"/>
    <n v="1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x v="623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x v="624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x v="625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x v="626"/>
    <b v="0"/>
    <n v="39"/>
    <b v="0"/>
    <s v="technology/web"/>
    <n v="14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x v="627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x v="628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x v="629"/>
    <b v="0"/>
    <n v="3"/>
    <b v="0"/>
    <s v="technology/web"/>
    <n v="1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x v="630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x v="631"/>
    <b v="0"/>
    <n v="9"/>
    <b v="0"/>
    <s v="technology/web"/>
    <n v="2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x v="632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x v="633"/>
    <b v="0"/>
    <n v="25"/>
    <b v="0"/>
    <s v="technology/web"/>
    <n v="4"/>
    <n v="49.8"/>
    <x v="2"/>
    <s v="web"/>
    <x v="633"/>
    <x v="2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x v="634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x v="635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x v="636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x v="637"/>
    <b v="0"/>
    <n v="0"/>
    <b v="0"/>
    <s v="technology/web"/>
    <n v="0"/>
    <n v="0"/>
    <x v="2"/>
    <s v="web"/>
    <x v="637"/>
    <x v="1"/>
  </r>
  <r>
    <n v="638"/>
    <s v="W (Canceled)"/>
    <s v="O0"/>
    <n v="30000"/>
    <n v="18"/>
    <x v="1"/>
    <s v="DE"/>
    <s v="EUR"/>
    <n v="1490447662"/>
    <x v="638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x v="639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x v="640"/>
    <b v="0"/>
    <n v="2"/>
    <b v="1"/>
    <s v="technology/wearables"/>
    <n v="0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x v="641"/>
    <b v="0"/>
    <n v="315"/>
    <b v="1"/>
    <s v="technology/wearables"/>
    <n v="15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x v="642"/>
    <b v="0"/>
    <n v="2174"/>
    <b v="1"/>
    <s v="technology/wearables"/>
    <n v="974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x v="643"/>
    <b v="0"/>
    <n v="152"/>
    <b v="1"/>
    <s v="technology/wearables"/>
    <n v="88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x v="644"/>
    <b v="0"/>
    <n v="1021"/>
    <b v="1"/>
    <s v="technology/wearables"/>
    <n v="250"/>
    <n v="73.489999999999995"/>
    <x v="2"/>
    <s v="wearables"/>
    <x v="644"/>
    <x v="3"/>
  </r>
  <r>
    <n v="645"/>
    <s v="Carbon Fiber Collar Stays"/>
    <s v="Ever wanted to own something made out of carbon fiber? Now you can!"/>
    <n v="30000"/>
    <n v="5574"/>
    <x v="0"/>
    <s v="US"/>
    <s v="USD"/>
    <n v="1470962274"/>
    <x v="645"/>
    <b v="0"/>
    <n v="237"/>
    <b v="1"/>
    <s v="technology/wearables"/>
    <n v="1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x v="646"/>
    <b v="0"/>
    <n v="27"/>
    <b v="1"/>
    <s v="technology/wearables"/>
    <n v="4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x v="647"/>
    <b v="0"/>
    <n v="17"/>
    <b v="1"/>
    <s v="technology/wearables"/>
    <n v="7"/>
    <n v="125.94"/>
    <x v="2"/>
    <s v="wearables"/>
    <x v="647"/>
    <x v="2"/>
  </r>
  <r>
    <n v="648"/>
    <s v="Audio Jacket"/>
    <s v="Get ready for the next product that you canâ€™t live without"/>
    <n v="30000"/>
    <n v="44388"/>
    <x v="0"/>
    <s v="US"/>
    <s v="USD"/>
    <n v="1413304708"/>
    <x v="648"/>
    <b v="0"/>
    <n v="27"/>
    <b v="1"/>
    <s v="technology/wearables"/>
    <n v="148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x v="649"/>
    <b v="0"/>
    <n v="82"/>
    <b v="1"/>
    <s v="technology/wearables"/>
    <n v="12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x v="650"/>
    <b v="0"/>
    <n v="48"/>
    <b v="1"/>
    <s v="technology/wearables"/>
    <n v="6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x v="651"/>
    <b v="0"/>
    <n v="105"/>
    <b v="1"/>
    <s v="technology/wearables"/>
    <n v="84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x v="652"/>
    <b v="0"/>
    <n v="28"/>
    <b v="1"/>
    <s v="technology/wearables"/>
    <n v="1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x v="653"/>
    <b v="0"/>
    <n v="1107"/>
    <b v="1"/>
    <s v="technology/wearables"/>
    <n v="366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x v="654"/>
    <b v="0"/>
    <n v="1013"/>
    <b v="1"/>
    <s v="technology/wearables"/>
    <n v="111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x v="655"/>
    <b v="0"/>
    <n v="274"/>
    <b v="1"/>
    <s v="technology/wearables"/>
    <n v="41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x v="656"/>
    <b v="0"/>
    <n v="87"/>
    <b v="1"/>
    <s v="technology/wearables"/>
    <n v="38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x v="657"/>
    <b v="0"/>
    <n v="99"/>
    <b v="1"/>
    <s v="technology/wearables"/>
    <n v="67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x v="658"/>
    <b v="0"/>
    <n v="276"/>
    <b v="1"/>
    <s v="technology/wearables"/>
    <n v="108"/>
    <n v="109.34"/>
    <x v="2"/>
    <s v="wearables"/>
    <x v="658"/>
    <x v="0"/>
  </r>
  <r>
    <n v="659"/>
    <s v="Lulu Watch Designs - Apple Watch"/>
    <s v="Sync up your lifestyle"/>
    <n v="28000"/>
    <n v="3017"/>
    <x v="0"/>
    <s v="US"/>
    <s v="USD"/>
    <n v="1440339295"/>
    <x v="659"/>
    <b v="0"/>
    <n v="21"/>
    <b v="1"/>
    <s v="technology/wearables"/>
    <n v="1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x v="660"/>
    <b v="0"/>
    <n v="18"/>
    <b v="0"/>
    <s v="technology/wearables"/>
    <n v="5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x v="661"/>
    <b v="0"/>
    <n v="9"/>
    <b v="0"/>
    <s v="technology/wearables"/>
    <n v="0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x v="662"/>
    <b v="0"/>
    <n v="4"/>
    <b v="0"/>
    <s v="technology/wearables"/>
    <n v="1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x v="663"/>
    <b v="0"/>
    <n v="7"/>
    <b v="0"/>
    <s v="technology/wearables"/>
    <n v="3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x v="664"/>
    <b v="0"/>
    <n v="29"/>
    <b v="0"/>
    <s v="technology/wearables"/>
    <n v="3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x v="665"/>
    <b v="0"/>
    <n v="12"/>
    <b v="0"/>
    <s v="technology/wearables"/>
    <n v="7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x v="667"/>
    <b v="0"/>
    <n v="28"/>
    <b v="0"/>
    <s v="technology/wearables"/>
    <n v="19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x v="668"/>
    <b v="0"/>
    <n v="25"/>
    <b v="0"/>
    <s v="technology/wearables"/>
    <n v="3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x v="669"/>
    <b v="0"/>
    <n v="28"/>
    <b v="0"/>
    <s v="technology/wearables"/>
    <n v="159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x v="670"/>
    <b v="0"/>
    <n v="310"/>
    <b v="0"/>
    <s v="technology/wearables"/>
    <n v="9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x v="671"/>
    <b v="0"/>
    <n v="15"/>
    <b v="0"/>
    <s v="technology/wearables"/>
    <n v="45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x v="672"/>
    <b v="0"/>
    <n v="215"/>
    <b v="0"/>
    <s v="technology/wearables"/>
    <n v="4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x v="673"/>
    <b v="0"/>
    <n v="3"/>
    <b v="0"/>
    <s v="technology/wearables"/>
    <n v="1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x v="675"/>
    <b v="0"/>
    <n v="26"/>
    <b v="0"/>
    <s v="technology/wearables"/>
    <n v="3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x v="676"/>
    <b v="0"/>
    <n v="24"/>
    <b v="0"/>
    <s v="technology/wearables"/>
    <n v="6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x v="677"/>
    <b v="0"/>
    <n v="96"/>
    <b v="0"/>
    <s v="technology/wearables"/>
    <n v="51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x v="679"/>
    <b v="0"/>
    <n v="94"/>
    <b v="0"/>
    <s v="technology/wearables"/>
    <n v="3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x v="680"/>
    <b v="0"/>
    <n v="129"/>
    <b v="0"/>
    <s v="technology/wearables"/>
    <n v="78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25000"/>
    <n v="23948"/>
    <x v="2"/>
    <s v="US"/>
    <s v="USD"/>
    <n v="1406257200"/>
    <x v="684"/>
    <b v="0"/>
    <n v="135"/>
    <b v="0"/>
    <s v="technology/wearables"/>
    <n v="96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x v="685"/>
    <b v="0"/>
    <n v="10"/>
    <b v="0"/>
    <s v="technology/wearables"/>
    <n v="2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x v="687"/>
    <b v="0"/>
    <n v="6"/>
    <b v="0"/>
    <s v="technology/wearables"/>
    <n v="1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x v="688"/>
    <b v="0"/>
    <n v="36"/>
    <b v="0"/>
    <s v="technology/wearables"/>
    <n v="58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x v="689"/>
    <b v="0"/>
    <n v="336"/>
    <b v="0"/>
    <s v="technology/wearables"/>
    <n v="461"/>
    <n v="343.15"/>
    <x v="2"/>
    <s v="wearables"/>
    <x v="689"/>
    <x v="2"/>
  </r>
  <r>
    <n v="690"/>
    <s v="BLOXSHIELD"/>
    <s v="A radiation shield for your fitness tracker, smartwatch or other wearable smart device"/>
    <n v="25000"/>
    <n v="2468"/>
    <x v="2"/>
    <s v="US"/>
    <s v="USD"/>
    <n v="1473400800"/>
    <x v="690"/>
    <b v="0"/>
    <n v="34"/>
    <b v="0"/>
    <s v="technology/wearables"/>
    <n v="10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x v="692"/>
    <b v="0"/>
    <n v="201"/>
    <b v="0"/>
    <s v="technology/wearables"/>
    <n v="5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x v="693"/>
    <b v="0"/>
    <n v="296"/>
    <b v="0"/>
    <s v="technology/wearables"/>
    <n v="141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x v="694"/>
    <b v="0"/>
    <n v="7"/>
    <b v="0"/>
    <s v="technology/wearables"/>
    <n v="2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x v="695"/>
    <b v="0"/>
    <n v="7"/>
    <b v="0"/>
    <s v="technology/wearables"/>
    <n v="3"/>
    <n v="90.86"/>
    <x v="2"/>
    <s v="wearables"/>
    <x v="695"/>
    <x v="3"/>
  </r>
  <r>
    <n v="696"/>
    <s v="trustee"/>
    <s v="Show your fidelity by wearing the Trustee rings! Show where you are (at)!"/>
    <n v="2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x v="697"/>
    <b v="0"/>
    <n v="114"/>
    <b v="0"/>
    <s v="technology/wearables"/>
    <n v="9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x v="698"/>
    <b v="0"/>
    <n v="29"/>
    <b v="0"/>
    <s v="technology/wearables"/>
    <n v="62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x v="699"/>
    <b v="0"/>
    <n v="890"/>
    <b v="0"/>
    <s v="technology/wearables"/>
    <n v="429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x v="700"/>
    <b v="0"/>
    <n v="31"/>
    <b v="0"/>
    <s v="technology/wearables"/>
    <n v="2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x v="701"/>
    <b v="0"/>
    <n v="21"/>
    <b v="0"/>
    <s v="technology/wearables"/>
    <n v="24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x v="702"/>
    <b v="0"/>
    <n v="37"/>
    <b v="0"/>
    <s v="technology/wearables"/>
    <n v="18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x v="703"/>
    <b v="0"/>
    <n v="7"/>
    <b v="0"/>
    <s v="technology/wearables"/>
    <n v="3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x v="704"/>
    <b v="0"/>
    <n v="4"/>
    <b v="0"/>
    <s v="technology/wearables"/>
    <n v="2"/>
    <n v="120.25"/>
    <x v="2"/>
    <s v="wearables"/>
    <x v="704"/>
    <x v="2"/>
  </r>
  <r>
    <n v="705"/>
    <s v="SomnoScope"/>
    <s v="The closest thing ever to the Holy Grail of wearables technology"/>
    <n v="25000"/>
    <n v="977"/>
    <x v="2"/>
    <s v="NL"/>
    <s v="EUR"/>
    <n v="1484999278"/>
    <x v="705"/>
    <b v="0"/>
    <n v="5"/>
    <b v="0"/>
    <s v="technology/wearables"/>
    <n v="4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x v="707"/>
    <b v="0"/>
    <n v="456"/>
    <b v="0"/>
    <s v="technology/wearables"/>
    <n v="215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x v="708"/>
    <b v="0"/>
    <n v="369"/>
    <b v="0"/>
    <s v="technology/wearables"/>
    <n v="35"/>
    <n v="23.95"/>
    <x v="2"/>
    <s v="wearables"/>
    <x v="708"/>
    <x v="3"/>
  </r>
  <r>
    <n v="709"/>
    <s v="lumiglove"/>
    <s v="A &quot;handheld&quot; light, which eases the way you illuminate objects and/or paths."/>
    <n v="2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x v="711"/>
    <b v="0"/>
    <n v="338"/>
    <b v="0"/>
    <s v="technology/wearables"/>
    <n v="135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x v="714"/>
    <b v="0"/>
    <n v="28"/>
    <b v="0"/>
    <s v="technology/wearables"/>
    <n v="9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x v="715"/>
    <b v="0"/>
    <n v="12"/>
    <b v="0"/>
    <s v="technology/wearables"/>
    <n v="6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x v="716"/>
    <b v="0"/>
    <n v="16"/>
    <b v="0"/>
    <s v="technology/wearables"/>
    <n v="3"/>
    <n v="44.69"/>
    <x v="2"/>
    <s v="wearables"/>
    <x v="716"/>
    <x v="3"/>
  </r>
  <r>
    <n v="717"/>
    <s v="cool air belt"/>
    <s v="Cool air flowing under clothing keeps you cool."/>
    <n v="25000"/>
    <n v="305"/>
    <x v="2"/>
    <s v="US"/>
    <s v="USD"/>
    <n v="1409949002"/>
    <x v="717"/>
    <b v="0"/>
    <n v="4"/>
    <b v="0"/>
    <s v="technology/wearables"/>
    <n v="1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x v="718"/>
    <b v="0"/>
    <n v="4"/>
    <b v="0"/>
    <s v="technology/wearables"/>
    <n v="0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x v="720"/>
    <b v="0"/>
    <n v="41"/>
    <b v="1"/>
    <s v="publishing/nonfiction"/>
    <n v="11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x v="721"/>
    <b v="0"/>
    <n v="119"/>
    <b v="1"/>
    <s v="publishing/nonfiction"/>
    <n v="40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x v="723"/>
    <b v="0"/>
    <n v="100"/>
    <b v="1"/>
    <s v="publishing/nonfiction"/>
    <n v="22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x v="724"/>
    <b v="0"/>
    <n v="143"/>
    <b v="1"/>
    <s v="publishing/nonfiction"/>
    <n v="30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x v="725"/>
    <b v="0"/>
    <n v="140"/>
    <b v="1"/>
    <s v="publishing/nonfiction"/>
    <n v="8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x v="726"/>
    <b v="0"/>
    <n v="35"/>
    <b v="1"/>
    <s v="publishing/nonfiction"/>
    <n v="10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x v="727"/>
    <b v="0"/>
    <n v="149"/>
    <b v="1"/>
    <s v="publishing/nonfiction"/>
    <n v="22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x v="728"/>
    <b v="0"/>
    <n v="130"/>
    <b v="1"/>
    <s v="publishing/nonfiction"/>
    <n v="32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x v="729"/>
    <b v="0"/>
    <n v="120"/>
    <b v="1"/>
    <s v="publishing/nonfiction"/>
    <n v="21"/>
    <n v="43.55"/>
    <x v="3"/>
    <s v="nonfiction"/>
    <x v="729"/>
    <x v="5"/>
  </r>
  <r>
    <n v="730"/>
    <s v="Encyclopedia of Surfing"/>
    <s v="A Massive but Cheerful Online Digital Archive of Surfing"/>
    <n v="25000"/>
    <n v="26438"/>
    <x v="0"/>
    <s v="US"/>
    <s v="USD"/>
    <n v="1323280391"/>
    <x v="730"/>
    <b v="0"/>
    <n v="265"/>
    <b v="1"/>
    <s v="publishing/nonfiction"/>
    <n v="106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x v="731"/>
    <b v="0"/>
    <n v="71"/>
    <b v="1"/>
    <s v="publishing/nonfiction"/>
    <n v="25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x v="732"/>
    <b v="0"/>
    <n v="13"/>
    <b v="1"/>
    <s v="publishing/nonfiction"/>
    <n v="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x v="733"/>
    <b v="0"/>
    <n v="169"/>
    <b v="1"/>
    <s v="publishing/nonfiction"/>
    <n v="12"/>
    <n v="17.82"/>
    <x v="3"/>
    <s v="nonfiction"/>
    <x v="733"/>
    <x v="4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x v="734"/>
    <b v="0"/>
    <n v="57"/>
    <b v="1"/>
    <s v="publishing/nonfiction"/>
    <n v="43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x v="735"/>
    <b v="0"/>
    <n v="229"/>
    <b v="1"/>
    <s v="publishing/nonfiction"/>
    <n v="215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x v="736"/>
    <b v="0"/>
    <n v="108"/>
    <b v="1"/>
    <s v="publishing/nonfiction"/>
    <n v="4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x v="737"/>
    <b v="0"/>
    <n v="108"/>
    <b v="1"/>
    <s v="publishing/nonfiction"/>
    <n v="24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x v="738"/>
    <b v="0"/>
    <n v="41"/>
    <b v="1"/>
    <s v="publishing/nonfiction"/>
    <n v="6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x v="739"/>
    <b v="0"/>
    <n v="139"/>
    <b v="1"/>
    <s v="publishing/nonfiction"/>
    <n v="3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x v="740"/>
    <b v="0"/>
    <n v="19"/>
    <b v="1"/>
    <s v="publishing/nonfiction"/>
    <n v="13"/>
    <n v="169.58"/>
    <x v="3"/>
    <s v="nonfiction"/>
    <x v="740"/>
    <x v="0"/>
  </r>
  <r>
    <n v="741"/>
    <s v="reVILNA: the vilna ghetto project"/>
    <s v="A revolutionary digital mapping project of the Vilna Ghetto"/>
    <n v="25000"/>
    <n v="13293.8"/>
    <x v="0"/>
    <s v="US"/>
    <s v="USD"/>
    <n v="1370964806"/>
    <x v="741"/>
    <b v="0"/>
    <n v="94"/>
    <b v="1"/>
    <s v="publishing/nonfiction"/>
    <n v="53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x v="742"/>
    <b v="0"/>
    <n v="23"/>
    <b v="1"/>
    <s v="publishing/nonfiction"/>
    <n v="6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x v="743"/>
    <b v="0"/>
    <n v="15"/>
    <b v="1"/>
    <s v="publishing/nonfiction"/>
    <n v="3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x v="744"/>
    <b v="0"/>
    <n v="62"/>
    <b v="1"/>
    <s v="publishing/nonfiction"/>
    <n v="20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x v="745"/>
    <b v="0"/>
    <n v="74"/>
    <b v="1"/>
    <s v="publishing/nonfiction"/>
    <n v="16"/>
    <n v="53.73"/>
    <x v="3"/>
    <s v="nonfiction"/>
    <x v="745"/>
    <x v="4"/>
  </r>
  <r>
    <n v="746"/>
    <s v="Attention: People With Body Parts"/>
    <s v="This is a book of letters. Letters to our body parts."/>
    <n v="25000"/>
    <n v="3318"/>
    <x v="0"/>
    <s v="US"/>
    <s v="USD"/>
    <n v="1348372740"/>
    <x v="746"/>
    <b v="0"/>
    <n v="97"/>
    <b v="1"/>
    <s v="publishing/nonfiction"/>
    <n v="13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x v="747"/>
    <b v="0"/>
    <n v="55"/>
    <b v="1"/>
    <s v="publishing/nonfiction"/>
    <n v="28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x v="748"/>
    <b v="0"/>
    <n v="44"/>
    <b v="1"/>
    <s v="publishing/nonfiction"/>
    <n v="8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x v="749"/>
    <b v="0"/>
    <n v="110"/>
    <b v="1"/>
    <s v="publishing/nonfiction"/>
    <n v="42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x v="750"/>
    <b v="0"/>
    <n v="59"/>
    <b v="1"/>
    <s v="publishing/nonfiction"/>
    <n v="18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x v="751"/>
    <b v="0"/>
    <n v="62"/>
    <b v="1"/>
    <s v="publishing/nonfiction"/>
    <n v="14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x v="752"/>
    <b v="0"/>
    <n v="105"/>
    <b v="1"/>
    <s v="publishing/nonfiction"/>
    <n v="2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x v="753"/>
    <b v="0"/>
    <n v="26"/>
    <b v="1"/>
    <s v="publishing/nonfiction"/>
    <n v="51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x v="754"/>
    <b v="0"/>
    <n v="49"/>
    <b v="1"/>
    <s v="publishing/nonfiction"/>
    <n v="8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x v="755"/>
    <b v="0"/>
    <n v="68"/>
    <b v="1"/>
    <s v="publishing/nonfiction"/>
    <n v="10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x v="756"/>
    <b v="0"/>
    <n v="22"/>
    <b v="1"/>
    <s v="publishing/nonfiction"/>
    <n v="3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x v="757"/>
    <b v="0"/>
    <n v="18"/>
    <b v="1"/>
    <s v="publishing/nonfiction"/>
    <n v="2"/>
    <n v="33.06"/>
    <x v="3"/>
    <s v="nonfiction"/>
    <x v="757"/>
    <x v="5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x v="758"/>
    <b v="0"/>
    <n v="19"/>
    <b v="1"/>
    <s v="publishing/nonfiction"/>
    <n v="10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x v="759"/>
    <b v="0"/>
    <n v="99"/>
    <b v="1"/>
    <s v="publishing/nonfiction"/>
    <n v="20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x v="761"/>
    <b v="0"/>
    <n v="6"/>
    <b v="0"/>
    <s v="publishing/fiction"/>
    <n v="1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x v="763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x v="765"/>
    <b v="0"/>
    <n v="44"/>
    <b v="0"/>
    <s v="publishing/fiction"/>
    <n v="10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x v="767"/>
    <b v="0"/>
    <n v="3"/>
    <b v="0"/>
    <s v="publishing/fiction"/>
    <n v="1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x v="769"/>
    <b v="0"/>
    <n v="52"/>
    <b v="0"/>
    <s v="publishing/fiction"/>
    <n v="7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x v="772"/>
    <b v="0"/>
    <n v="1"/>
    <b v="0"/>
    <s v="publishing/fiction"/>
    <n v="0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x v="773"/>
    <b v="0"/>
    <n v="2"/>
    <b v="0"/>
    <s v="publishing/fiction"/>
    <n v="0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x v="774"/>
    <b v="0"/>
    <n v="9"/>
    <b v="0"/>
    <s v="publishing/fiction"/>
    <n v="1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x v="775"/>
    <b v="0"/>
    <n v="5"/>
    <b v="0"/>
    <s v="publishing/fiction"/>
    <n v="1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x v="776"/>
    <b v="0"/>
    <n v="57"/>
    <b v="0"/>
    <s v="publishing/fiction"/>
    <n v="14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x v="777"/>
    <b v="0"/>
    <n v="3"/>
    <b v="0"/>
    <s v="publishing/fiction"/>
    <n v="0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x v="779"/>
    <b v="0"/>
    <n v="6"/>
    <b v="0"/>
    <s v="publishing/fiction"/>
    <n v="2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x v="780"/>
    <b v="0"/>
    <n v="27"/>
    <b v="1"/>
    <s v="music/rock"/>
    <n v="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x v="781"/>
    <b v="0"/>
    <n v="25"/>
    <b v="1"/>
    <s v="music/rock"/>
    <n v="4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x v="782"/>
    <b v="0"/>
    <n v="14"/>
    <b v="1"/>
    <s v="music/rock"/>
    <n v="3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x v="783"/>
    <b v="0"/>
    <n v="35"/>
    <b v="1"/>
    <s v="music/rock"/>
    <n v="9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x v="784"/>
    <b v="0"/>
    <n v="10"/>
    <b v="1"/>
    <s v="music/rock"/>
    <n v="4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x v="785"/>
    <b v="0"/>
    <n v="29"/>
    <b v="1"/>
    <s v="music/rock"/>
    <n v="4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x v="786"/>
    <b v="0"/>
    <n v="44"/>
    <b v="1"/>
    <s v="music/rock"/>
    <n v="29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x v="787"/>
    <b v="0"/>
    <n v="17"/>
    <b v="1"/>
    <s v="music/rock"/>
    <n v="5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x v="788"/>
    <b v="0"/>
    <n v="34"/>
    <b v="1"/>
    <s v="music/rock"/>
    <n v="8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x v="789"/>
    <b v="0"/>
    <n v="14"/>
    <b v="1"/>
    <s v="music/rock"/>
    <n v="7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x v="790"/>
    <b v="0"/>
    <n v="156"/>
    <b v="1"/>
    <s v="music/rock"/>
    <n v="58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x v="791"/>
    <b v="0"/>
    <n v="128"/>
    <b v="1"/>
    <s v="music/rock"/>
    <n v="32"/>
    <n v="60.86"/>
    <x v="4"/>
    <s v="rock"/>
    <x v="791"/>
    <x v="4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x v="792"/>
    <b v="0"/>
    <n v="60"/>
    <b v="1"/>
    <s v="music/rock"/>
    <n v="1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x v="793"/>
    <b v="0"/>
    <n v="32"/>
    <b v="1"/>
    <s v="music/rock"/>
    <n v="12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x v="794"/>
    <b v="0"/>
    <n v="53"/>
    <b v="1"/>
    <s v="music/rock"/>
    <n v="3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x v="795"/>
    <b v="0"/>
    <n v="184"/>
    <b v="1"/>
    <s v="music/rock"/>
    <n v="65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x v="796"/>
    <b v="0"/>
    <n v="90"/>
    <b v="1"/>
    <s v="music/rock"/>
    <n v="42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x v="797"/>
    <b v="0"/>
    <n v="71"/>
    <b v="1"/>
    <s v="music/rock"/>
    <n v="13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x v="798"/>
    <b v="0"/>
    <n v="87"/>
    <b v="1"/>
    <s v="music/rock"/>
    <n v="17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x v="799"/>
    <b v="0"/>
    <n v="28"/>
    <b v="1"/>
    <s v="music/rock"/>
    <n v="22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x v="800"/>
    <b v="0"/>
    <n v="56"/>
    <b v="1"/>
    <s v="music/rock"/>
    <n v="10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x v="801"/>
    <b v="0"/>
    <n v="51"/>
    <b v="1"/>
    <s v="music/rock"/>
    <n v="10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x v="802"/>
    <b v="0"/>
    <n v="75"/>
    <b v="1"/>
    <s v="music/rock"/>
    <n v="26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x v="803"/>
    <b v="0"/>
    <n v="38"/>
    <b v="1"/>
    <s v="music/rock"/>
    <n v="12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x v="804"/>
    <b v="0"/>
    <n v="18"/>
    <b v="1"/>
    <s v="music/rock"/>
    <n v="24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x v="805"/>
    <b v="0"/>
    <n v="54"/>
    <b v="1"/>
    <s v="music/rock"/>
    <n v="14"/>
    <n v="58.33"/>
    <x v="4"/>
    <s v="rock"/>
    <x v="805"/>
    <x v="6"/>
  </r>
  <r>
    <n v="806"/>
    <s v="Golden Animals NEW Album!"/>
    <s v="Help Golden Animals finish their NEW Album!"/>
    <n v="22500"/>
    <n v="8355"/>
    <x v="0"/>
    <s v="US"/>
    <s v="USD"/>
    <n v="1315413339"/>
    <x v="806"/>
    <b v="0"/>
    <n v="71"/>
    <b v="1"/>
    <s v="music/rock"/>
    <n v="37"/>
    <n v="117.68"/>
    <x v="4"/>
    <s v="rock"/>
    <x v="806"/>
    <x v="6"/>
  </r>
  <r>
    <n v="807"/>
    <s v="Sic Vita - New EP Release - 2017"/>
    <s v="Join the Sic Vita family and lend a hand as we create a new album!"/>
    <n v="22500"/>
    <n v="4205"/>
    <x v="0"/>
    <s v="US"/>
    <s v="USD"/>
    <n v="1488333600"/>
    <x v="807"/>
    <b v="0"/>
    <n v="57"/>
    <b v="1"/>
    <s v="music/rock"/>
    <n v="19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x v="808"/>
    <b v="0"/>
    <n v="43"/>
    <b v="1"/>
    <s v="music/rock"/>
    <n v="20"/>
    <n v="104.65"/>
    <x v="4"/>
    <s v="rock"/>
    <x v="808"/>
    <x v="3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x v="809"/>
    <b v="0"/>
    <n v="52"/>
    <b v="1"/>
    <s v="music/rock"/>
    <n v="19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x v="810"/>
    <b v="0"/>
    <n v="27"/>
    <b v="1"/>
    <s v="music/rock"/>
    <n v="7"/>
    <n v="58.33"/>
    <x v="4"/>
    <s v="rock"/>
    <x v="810"/>
    <x v="5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x v="811"/>
    <b v="0"/>
    <n v="12"/>
    <b v="1"/>
    <s v="music/rock"/>
    <n v="5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x v="812"/>
    <b v="0"/>
    <n v="33"/>
    <b v="1"/>
    <s v="music/rock"/>
    <n v="4"/>
    <n v="27.61"/>
    <x v="4"/>
    <s v="rock"/>
    <x v="812"/>
    <x v="4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x v="813"/>
    <b v="0"/>
    <n v="96"/>
    <b v="1"/>
    <s v="music/rock"/>
    <n v="11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x v="814"/>
    <b v="0"/>
    <n v="28"/>
    <b v="1"/>
    <s v="music/rock"/>
    <n v="6"/>
    <n v="45.46"/>
    <x v="4"/>
    <s v="rock"/>
    <x v="814"/>
    <x v="6"/>
  </r>
  <r>
    <n v="815"/>
    <s v="Some Late Help for The Early Reset"/>
    <s v="Be a part of helping The Early Reset finish their new 7 song EP."/>
    <n v="22000"/>
    <n v="4280"/>
    <x v="0"/>
    <s v="US"/>
    <s v="USD"/>
    <n v="1414879303"/>
    <x v="815"/>
    <b v="0"/>
    <n v="43"/>
    <b v="1"/>
    <s v="music/rock"/>
    <n v="19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x v="816"/>
    <b v="0"/>
    <n v="205"/>
    <b v="1"/>
    <s v="music/rock"/>
    <n v="37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x v="817"/>
    <b v="0"/>
    <n v="23"/>
    <b v="1"/>
    <s v="music/rock"/>
    <n v="9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x v="818"/>
    <b v="0"/>
    <n v="19"/>
    <b v="1"/>
    <s v="music/rock"/>
    <n v="2"/>
    <n v="28.68"/>
    <x v="4"/>
    <s v="rock"/>
    <x v="818"/>
    <x v="5"/>
  </r>
  <r>
    <n v="819"/>
    <s v="Winter Tour"/>
    <s v="We are touring the Southeast in support of our new EP"/>
    <n v="22000"/>
    <n v="435"/>
    <x v="0"/>
    <s v="US"/>
    <s v="USD"/>
    <n v="1387601040"/>
    <x v="819"/>
    <b v="0"/>
    <n v="14"/>
    <b v="1"/>
    <s v="music/rock"/>
    <n v="2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x v="820"/>
    <b v="0"/>
    <n v="38"/>
    <b v="1"/>
    <s v="music/rock"/>
    <n v="12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x v="821"/>
    <b v="0"/>
    <n v="78"/>
    <b v="1"/>
    <s v="music/rock"/>
    <n v="79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x v="822"/>
    <b v="0"/>
    <n v="69"/>
    <b v="1"/>
    <s v="music/rock"/>
    <n v="17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x v="823"/>
    <b v="0"/>
    <n v="33"/>
    <b v="1"/>
    <s v="music/rock"/>
    <n v="7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x v="824"/>
    <b v="0"/>
    <n v="54"/>
    <b v="1"/>
    <s v="music/rock"/>
    <n v="10"/>
    <n v="39.82"/>
    <x v="4"/>
    <s v="rock"/>
    <x v="824"/>
    <x v="7"/>
  </r>
  <r>
    <n v="825"/>
    <s v="KILL FREEMAN"/>
    <s v="Kickstarting Kill Freeman independently. Help fund the New Record, Video and Live Shows."/>
    <n v="21000"/>
    <n v="12554"/>
    <x v="0"/>
    <s v="US"/>
    <s v="USD"/>
    <n v="1351495284"/>
    <x v="825"/>
    <b v="0"/>
    <n v="99"/>
    <b v="1"/>
    <s v="music/rock"/>
    <n v="6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x v="826"/>
    <b v="0"/>
    <n v="49"/>
    <b v="1"/>
    <s v="music/rock"/>
    <n v="28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x v="827"/>
    <b v="0"/>
    <n v="11"/>
    <b v="1"/>
    <s v="music/rock"/>
    <n v="2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x v="828"/>
    <b v="0"/>
    <n v="38"/>
    <b v="1"/>
    <s v="music/rock"/>
    <n v="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x v="829"/>
    <b v="0"/>
    <n v="16"/>
    <b v="1"/>
    <s v="music/rock"/>
    <n v="3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x v="830"/>
    <b v="0"/>
    <n v="32"/>
    <b v="1"/>
    <s v="music/rock"/>
    <n v="10"/>
    <n v="60.66"/>
    <x v="4"/>
    <s v="rock"/>
    <x v="830"/>
    <x v="4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x v="831"/>
    <b v="0"/>
    <n v="20"/>
    <b v="1"/>
    <s v="music/rock"/>
    <n v="18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x v="832"/>
    <b v="0"/>
    <n v="154"/>
    <b v="1"/>
    <s v="music/rock"/>
    <n v="75"/>
    <n v="97.99"/>
    <x v="4"/>
    <s v="rock"/>
    <x v="832"/>
    <x v="6"/>
  </r>
  <r>
    <n v="833"/>
    <s v="Ragman Rolls"/>
    <s v="This is an American rock album."/>
    <n v="20000"/>
    <n v="6100"/>
    <x v="0"/>
    <s v="US"/>
    <s v="USD"/>
    <n v="1397941475"/>
    <x v="833"/>
    <b v="0"/>
    <n v="41"/>
    <b v="1"/>
    <s v="music/rock"/>
    <n v="31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x v="834"/>
    <b v="0"/>
    <n v="75"/>
    <b v="1"/>
    <s v="music/rock"/>
    <n v="36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x v="835"/>
    <b v="0"/>
    <n v="40"/>
    <b v="1"/>
    <s v="music/rock"/>
    <n v="12"/>
    <n v="58.63"/>
    <x v="4"/>
    <s v="rock"/>
    <x v="835"/>
    <x v="5"/>
  </r>
  <r>
    <n v="836"/>
    <s v="DESMADRE Full Album + Press Kit"/>
    <s v="An album you can bring home to mom."/>
    <n v="20000"/>
    <n v="5046.5200000000004"/>
    <x v="0"/>
    <s v="US"/>
    <s v="USD"/>
    <n v="1381108918"/>
    <x v="836"/>
    <b v="0"/>
    <n v="46"/>
    <b v="1"/>
    <s v="music/rock"/>
    <n v="25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x v="837"/>
    <b v="0"/>
    <n v="62"/>
    <b v="1"/>
    <s v="music/rock"/>
    <n v="15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x v="838"/>
    <b v="0"/>
    <n v="61"/>
    <b v="1"/>
    <s v="music/rock"/>
    <n v="1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x v="839"/>
    <b v="0"/>
    <n v="96"/>
    <b v="1"/>
    <s v="music/rock"/>
    <n v="29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x v="840"/>
    <b v="0"/>
    <n v="190"/>
    <b v="1"/>
    <s v="music/metal"/>
    <n v="6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x v="841"/>
    <b v="1"/>
    <n v="94"/>
    <b v="1"/>
    <s v="music/metal"/>
    <n v="25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x v="842"/>
    <b v="1"/>
    <n v="39"/>
    <b v="1"/>
    <s v="music/metal"/>
    <n v="13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x v="843"/>
    <b v="0"/>
    <n v="127"/>
    <b v="1"/>
    <s v="music/metal"/>
    <n v="40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x v="844"/>
    <b v="1"/>
    <n v="159"/>
    <b v="1"/>
    <s v="music/metal"/>
    <n v="29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x v="845"/>
    <b v="0"/>
    <n v="177"/>
    <b v="1"/>
    <s v="music/metal"/>
    <n v="3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x v="846"/>
    <b v="0"/>
    <n v="47"/>
    <b v="1"/>
    <s v="music/metal"/>
    <n v="7"/>
    <n v="28.55"/>
    <x v="4"/>
    <s v="metal"/>
    <x v="846"/>
    <x v="3"/>
  </r>
  <r>
    <n v="847"/>
    <s v="CENTROPYMUSIC"/>
    <s v="MUSIC WITH MEANING!  MUSIC THAT MATTERS!!!"/>
    <n v="20000"/>
    <n v="10"/>
    <x v="0"/>
    <s v="US"/>
    <s v="USD"/>
    <n v="1436555376"/>
    <x v="847"/>
    <b v="0"/>
    <n v="1"/>
    <b v="1"/>
    <s v="music/metal"/>
    <n v="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x v="848"/>
    <b v="0"/>
    <n v="16"/>
    <b v="1"/>
    <s v="music/metal"/>
    <n v="2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x v="849"/>
    <b v="0"/>
    <n v="115"/>
    <b v="1"/>
    <s v="music/metal"/>
    <n v="24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x v="850"/>
    <b v="0"/>
    <n v="133"/>
    <b v="1"/>
    <s v="music/metal"/>
    <n v="31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x v="851"/>
    <b v="0"/>
    <n v="70"/>
    <b v="1"/>
    <s v="music/metal"/>
    <n v="13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x v="852"/>
    <b v="0"/>
    <n v="62"/>
    <b v="1"/>
    <s v="music/metal"/>
    <n v="18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x v="853"/>
    <b v="0"/>
    <n v="10"/>
    <b v="1"/>
    <s v="music/metal"/>
    <n v="2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x v="854"/>
    <b v="0"/>
    <n v="499"/>
    <b v="1"/>
    <s v="music/metal"/>
    <n v="164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x v="855"/>
    <b v="0"/>
    <n v="47"/>
    <b v="1"/>
    <s v="music/metal"/>
    <n v="8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x v="856"/>
    <b v="0"/>
    <n v="28"/>
    <b v="1"/>
    <s v="music/metal"/>
    <n v="3"/>
    <n v="19.46"/>
    <x v="4"/>
    <s v="metal"/>
    <x v="856"/>
    <x v="2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x v="857"/>
    <b v="0"/>
    <n v="24"/>
    <b v="1"/>
    <s v="music/metal"/>
    <n v="6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x v="858"/>
    <b v="0"/>
    <n v="76"/>
    <b v="1"/>
    <s v="music/metal"/>
    <n v="9"/>
    <n v="22.74"/>
    <x v="4"/>
    <s v="metal"/>
    <x v="858"/>
    <x v="0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x v="859"/>
    <b v="0"/>
    <n v="98"/>
    <b v="1"/>
    <s v="music/metal"/>
    <n v="21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x v="860"/>
    <b v="0"/>
    <n v="48"/>
    <b v="0"/>
    <s v="music/jazz"/>
    <n v="13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x v="861"/>
    <b v="0"/>
    <n v="2"/>
    <b v="0"/>
    <s v="music/jazz"/>
    <n v="1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x v="862"/>
    <b v="0"/>
    <n v="4"/>
    <b v="0"/>
    <s v="music/jazz"/>
    <n v="1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x v="863"/>
    <b v="0"/>
    <n v="5"/>
    <b v="0"/>
    <s v="music/jazz"/>
    <n v="0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x v="864"/>
    <b v="0"/>
    <n v="79"/>
    <b v="0"/>
    <s v="music/jazz"/>
    <n v="14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x v="865"/>
    <b v="0"/>
    <n v="2"/>
    <b v="0"/>
    <s v="music/jazz"/>
    <n v="0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x v="866"/>
    <b v="0"/>
    <n v="11"/>
    <b v="0"/>
    <s v="music/jazz"/>
    <n v="3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x v="867"/>
    <b v="0"/>
    <n v="11"/>
    <b v="0"/>
    <s v="music/jazz"/>
    <n v="6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x v="86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x v="869"/>
    <b v="0"/>
    <n v="3"/>
    <b v="0"/>
    <s v="music/jazz"/>
    <n v="5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x v="871"/>
    <b v="0"/>
    <n v="12"/>
    <b v="0"/>
    <s v="music/jazz"/>
    <n v="2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x v="872"/>
    <b v="0"/>
    <n v="2"/>
    <b v="0"/>
    <s v="music/jazz"/>
    <n v="0"/>
    <n v="32.5"/>
    <x v="4"/>
    <s v="jazz"/>
    <x v="872"/>
    <x v="6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x v="873"/>
    <b v="0"/>
    <n v="5"/>
    <b v="0"/>
    <s v="music/jazz"/>
    <n v="0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x v="874"/>
    <b v="0"/>
    <n v="21"/>
    <b v="0"/>
    <s v="music/jazz"/>
    <n v="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x v="875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20000"/>
    <n v="1286"/>
    <x v="2"/>
    <s v="GB"/>
    <s v="GBP"/>
    <n v="1359978927"/>
    <x v="876"/>
    <b v="0"/>
    <n v="45"/>
    <b v="0"/>
    <s v="music/jazz"/>
    <n v="6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x v="877"/>
    <b v="0"/>
    <n v="29"/>
    <b v="0"/>
    <s v="music/jazz"/>
    <n v="7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x v="878"/>
    <b v="0"/>
    <n v="2"/>
    <b v="0"/>
    <s v="music/jazz"/>
    <n v="0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x v="879"/>
    <b v="0"/>
    <n v="30"/>
    <b v="0"/>
    <s v="music/jazz"/>
    <n v="3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x v="880"/>
    <b v="0"/>
    <n v="8"/>
    <b v="0"/>
    <s v="music/indie rock"/>
    <n v="1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x v="881"/>
    <b v="0"/>
    <n v="1"/>
    <b v="0"/>
    <s v="music/indie rock"/>
    <n v="0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x v="882"/>
    <b v="0"/>
    <n v="14"/>
    <b v="0"/>
    <s v="music/indie rock"/>
    <n v="2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x v="883"/>
    <b v="0"/>
    <n v="24"/>
    <b v="0"/>
    <s v="music/indie rock"/>
    <n v="1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x v="884"/>
    <b v="0"/>
    <n v="2"/>
    <b v="0"/>
    <s v="music/indie rock"/>
    <n v="0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x v="885"/>
    <b v="0"/>
    <n v="21"/>
    <b v="0"/>
    <s v="music/indie rock"/>
    <n v="4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x v="886"/>
    <b v="0"/>
    <n v="7"/>
    <b v="0"/>
    <s v="music/indie rock"/>
    <n v="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x v="888"/>
    <b v="0"/>
    <n v="4"/>
    <b v="0"/>
    <s v="music/indie rock"/>
    <n v="0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x v="889"/>
    <b v="0"/>
    <n v="32"/>
    <b v="0"/>
    <s v="music/indie rock"/>
    <n v="12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x v="890"/>
    <b v="0"/>
    <n v="4"/>
    <b v="0"/>
    <s v="music/indie rock"/>
    <n v="1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x v="891"/>
    <b v="0"/>
    <n v="9"/>
    <b v="0"/>
    <s v="music/indie rock"/>
    <n v="1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x v="892"/>
    <b v="0"/>
    <n v="17"/>
    <b v="0"/>
    <s v="music/indie rock"/>
    <n v="12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x v="893"/>
    <b v="0"/>
    <n v="5"/>
    <b v="0"/>
    <s v="music/indie rock"/>
    <n v="1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x v="895"/>
    <b v="0"/>
    <n v="7"/>
    <b v="0"/>
    <s v="music/indie rock"/>
    <n v="1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x v="896"/>
    <b v="0"/>
    <n v="72"/>
    <b v="0"/>
    <s v="music/indie rock"/>
    <n v="16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x v="898"/>
    <b v="0"/>
    <n v="2"/>
    <b v="0"/>
    <s v="music/indie rock"/>
    <n v="0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x v="899"/>
    <b v="0"/>
    <n v="8"/>
    <b v="0"/>
    <s v="music/indie rock"/>
    <n v="1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x v="900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x v="901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x v="90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x v="903"/>
    <b v="0"/>
    <n v="4"/>
    <b v="0"/>
    <s v="music/jazz"/>
    <n v="1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x v="904"/>
    <b v="0"/>
    <n v="3"/>
    <b v="0"/>
    <s v="music/jazz"/>
    <n v="1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x v="905"/>
    <b v="0"/>
    <n v="6"/>
    <b v="0"/>
    <s v="music/jazz"/>
    <n v="1"/>
    <n v="32.67"/>
    <x v="4"/>
    <s v="jazz"/>
    <x v="905"/>
    <x v="7"/>
  </r>
  <r>
    <n v="906"/>
    <s v="24th Music Presents Channeling Motown (Live)"/>
    <s v="The DMV's most respected saxophonist pay tribute to Motown."/>
    <n v="20000"/>
    <n v="0"/>
    <x v="2"/>
    <s v="US"/>
    <s v="USD"/>
    <n v="1394681590"/>
    <x v="906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x v="907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x v="908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x v="909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x v="910"/>
    <b v="0"/>
    <n v="5"/>
    <b v="0"/>
    <s v="music/jazz"/>
    <n v="1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x v="911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x v="912"/>
    <b v="0"/>
    <n v="2"/>
    <b v="0"/>
    <s v="music/jazz"/>
    <n v="0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x v="913"/>
    <b v="0"/>
    <n v="24"/>
    <b v="0"/>
    <s v="music/jazz"/>
    <n v="10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x v="914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x v="915"/>
    <b v="0"/>
    <n v="9"/>
    <b v="0"/>
    <s v="music/jazz"/>
    <n v="2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x v="916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x v="917"/>
    <b v="0"/>
    <n v="1"/>
    <b v="0"/>
    <s v="music/jazz"/>
    <n v="0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x v="918"/>
    <b v="0"/>
    <n v="10"/>
    <b v="0"/>
    <s v="music/jazz"/>
    <n v="1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x v="920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x v="921"/>
    <b v="0"/>
    <n v="20"/>
    <b v="0"/>
    <s v="music/jazz"/>
    <n v="23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x v="922"/>
    <b v="0"/>
    <n v="30"/>
    <b v="0"/>
    <s v="music/jazz"/>
    <n v="28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x v="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x v="924"/>
    <b v="0"/>
    <n v="15"/>
    <b v="0"/>
    <s v="music/jazz"/>
    <n v="2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x v="925"/>
    <b v="0"/>
    <n v="5"/>
    <b v="0"/>
    <s v="music/jazz"/>
    <n v="1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x v="926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x v="928"/>
    <b v="0"/>
    <n v="28"/>
    <b v="0"/>
    <s v="music/jazz"/>
    <n v="8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x v="92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x v="930"/>
    <b v="0"/>
    <n v="5"/>
    <b v="0"/>
    <s v="music/jazz"/>
    <n v="2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x v="931"/>
    <b v="0"/>
    <n v="7"/>
    <b v="0"/>
    <s v="music/jazz"/>
    <n v="1"/>
    <n v="18.71"/>
    <x v="4"/>
    <s v="jazz"/>
    <x v="931"/>
    <x v="3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x v="932"/>
    <b v="0"/>
    <n v="30"/>
    <b v="0"/>
    <s v="music/jazz"/>
    <n v="7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x v="933"/>
    <b v="0"/>
    <n v="2"/>
    <b v="0"/>
    <s v="music/jazz"/>
    <n v="1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x v="934"/>
    <b v="0"/>
    <n v="30"/>
    <b v="0"/>
    <s v="music/jazz"/>
    <n v="8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x v="935"/>
    <b v="0"/>
    <n v="2"/>
    <b v="0"/>
    <s v="music/jazz"/>
    <n v="0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x v="936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x v="937"/>
    <b v="0"/>
    <n v="2"/>
    <b v="0"/>
    <s v="music/jazz"/>
    <n v="0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x v="93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x v="939"/>
    <b v="0"/>
    <n v="2"/>
    <b v="0"/>
    <s v="music/jazz"/>
    <n v="0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x v="940"/>
    <b v="0"/>
    <n v="14"/>
    <b v="0"/>
    <s v="technology/wearables"/>
    <n v="8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x v="941"/>
    <b v="0"/>
    <n v="31"/>
    <b v="0"/>
    <s v="technology/wearables"/>
    <n v="6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x v="942"/>
    <b v="0"/>
    <n v="16"/>
    <b v="0"/>
    <s v="technology/wearables"/>
    <n v="3"/>
    <n v="41.75"/>
    <x v="2"/>
    <s v="wearables"/>
    <x v="942"/>
    <x v="2"/>
  </r>
  <r>
    <n v="943"/>
    <s v="SleepMode"/>
    <s v="A mask for home or travel that will give you the best, undisturbed sleep of your life."/>
    <n v="19500"/>
    <n v="289"/>
    <x v="2"/>
    <s v="US"/>
    <s v="USD"/>
    <n v="1480438905"/>
    <x v="943"/>
    <b v="0"/>
    <n v="12"/>
    <b v="0"/>
    <s v="technology/wearables"/>
    <n v="1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x v="944"/>
    <b v="0"/>
    <n v="96"/>
    <b v="0"/>
    <s v="technology/wearables"/>
    <n v="35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x v="945"/>
    <b v="0"/>
    <n v="16"/>
    <b v="0"/>
    <s v="technology/wearables"/>
    <n v="13"/>
    <n v="155.25"/>
    <x v="2"/>
    <s v="wearables"/>
    <x v="945"/>
    <x v="2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x v="948"/>
    <b v="0"/>
    <n v="8"/>
    <b v="0"/>
    <s v="technology/wearables"/>
    <n v="3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x v="950"/>
    <b v="0"/>
    <n v="24"/>
    <b v="0"/>
    <s v="technology/wearables"/>
    <n v="7"/>
    <n v="58.42"/>
    <x v="2"/>
    <s v="wearables"/>
    <x v="950"/>
    <x v="0"/>
  </r>
  <r>
    <n v="951"/>
    <s v="Smart Harness"/>
    <s v="Revolutionizing the way we walk our dogs!"/>
    <n v="18800"/>
    <n v="19195"/>
    <x v="2"/>
    <s v="US"/>
    <s v="USD"/>
    <n v="1465054872"/>
    <x v="951"/>
    <b v="0"/>
    <n v="121"/>
    <b v="0"/>
    <s v="technology/wearables"/>
    <n v="102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x v="952"/>
    <b v="0"/>
    <n v="196"/>
    <b v="0"/>
    <s v="technology/wearables"/>
    <n v="106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x v="954"/>
    <b v="0"/>
    <n v="73"/>
    <b v="0"/>
    <s v="technology/wearables"/>
    <n v="35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x v="955"/>
    <b v="0"/>
    <n v="93"/>
    <b v="0"/>
    <s v="technology/wearables"/>
    <n v="92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x v="956"/>
    <b v="0"/>
    <n v="17"/>
    <b v="0"/>
    <s v="technology/wearables"/>
    <n v="5"/>
    <n v="50.65"/>
    <x v="2"/>
    <s v="wearables"/>
    <x v="956"/>
    <x v="0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x v="957"/>
    <b v="0"/>
    <n v="7"/>
    <b v="0"/>
    <s v="technology/wearables"/>
    <n v="1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x v="958"/>
    <b v="0"/>
    <n v="17"/>
    <b v="0"/>
    <s v="technology/wearables"/>
    <n v="5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x v="959"/>
    <b v="0"/>
    <n v="171"/>
    <b v="0"/>
    <s v="technology/wearables"/>
    <n v="108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x v="960"/>
    <b v="0"/>
    <n v="188"/>
    <b v="0"/>
    <s v="technology/wearables"/>
    <n v="143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x v="961"/>
    <b v="0"/>
    <n v="110"/>
    <b v="0"/>
    <s v="technology/wearables"/>
    <n v="223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x v="962"/>
    <b v="0"/>
    <n v="37"/>
    <b v="0"/>
    <s v="technology/wearables"/>
    <n v="4"/>
    <n v="19.239999999999998"/>
    <x v="2"/>
    <s v="wearables"/>
    <x v="962"/>
    <x v="2"/>
  </r>
  <r>
    <n v="963"/>
    <s v="The Ultimate Learning Center"/>
    <s v="WE are molding an educated, motivated, non violent GENERATION!"/>
    <n v="18000"/>
    <n v="377"/>
    <x v="2"/>
    <s v="US"/>
    <s v="USD"/>
    <n v="1476717319"/>
    <x v="963"/>
    <b v="0"/>
    <n v="9"/>
    <b v="0"/>
    <s v="technology/wearables"/>
    <n v="2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x v="964"/>
    <b v="0"/>
    <n v="29"/>
    <b v="0"/>
    <s v="technology/wearables"/>
    <n v="5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x v="965"/>
    <b v="0"/>
    <n v="6"/>
    <b v="0"/>
    <s v="technology/wearables"/>
    <n v="2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x v="966"/>
    <b v="0"/>
    <n v="30"/>
    <b v="0"/>
    <s v="technology/wearables"/>
    <n v="10"/>
    <n v="59.2"/>
    <x v="2"/>
    <s v="wearables"/>
    <x v="966"/>
    <x v="2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x v="967"/>
    <b v="0"/>
    <n v="81"/>
    <b v="0"/>
    <s v="technology/wearables"/>
    <n v="20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x v="969"/>
    <b v="0"/>
    <n v="11"/>
    <b v="0"/>
    <s v="technology/wearables"/>
    <n v="78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x v="970"/>
    <b v="0"/>
    <n v="14"/>
    <b v="0"/>
    <s v="technology/wearables"/>
    <n v="13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x v="971"/>
    <b v="0"/>
    <n v="5"/>
    <b v="0"/>
    <s v="technology/wearables"/>
    <n v="1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x v="972"/>
    <b v="0"/>
    <n v="45"/>
    <b v="0"/>
    <s v="technology/wearables"/>
    <n v="38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x v="974"/>
    <b v="0"/>
    <n v="3"/>
    <b v="0"/>
    <s v="technology/wearables"/>
    <n v="2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x v="975"/>
    <b v="0"/>
    <n v="24"/>
    <b v="0"/>
    <s v="technology/wearables"/>
    <n v="14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x v="976"/>
    <b v="0"/>
    <n v="18"/>
    <b v="0"/>
    <s v="technology/wearables"/>
    <n v="16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x v="977"/>
    <b v="0"/>
    <n v="12"/>
    <b v="0"/>
    <s v="technology/wearables"/>
    <n v="5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x v="978"/>
    <b v="0"/>
    <n v="123"/>
    <b v="0"/>
    <s v="technology/wearables"/>
    <n v="540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x v="979"/>
    <b v="0"/>
    <n v="96"/>
    <b v="0"/>
    <s v="technology/wearables"/>
    <n v="161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x v="980"/>
    <b v="0"/>
    <n v="31"/>
    <b v="0"/>
    <s v="technology/wearables"/>
    <n v="8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x v="983"/>
    <b v="0"/>
    <n v="179"/>
    <b v="0"/>
    <s v="technology/wearables"/>
    <n v="176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x v="985"/>
    <b v="0"/>
    <n v="23"/>
    <b v="0"/>
    <s v="technology/wearables"/>
    <n v="11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x v="986"/>
    <b v="0"/>
    <n v="23"/>
    <b v="0"/>
    <s v="technology/wearables"/>
    <n v="15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x v="987"/>
    <b v="0"/>
    <n v="41"/>
    <b v="0"/>
    <s v="technology/wearables"/>
    <n v="38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7000"/>
    <n v="1677"/>
    <x v="2"/>
    <s v="US"/>
    <s v="USD"/>
    <n v="1475101495"/>
    <x v="989"/>
    <b v="0"/>
    <n v="32"/>
    <b v="0"/>
    <s v="technology/wearables"/>
    <n v="10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x v="991"/>
    <b v="0"/>
    <n v="7"/>
    <b v="0"/>
    <s v="technology/wearables"/>
    <n v="1"/>
    <n v="30.29"/>
    <x v="2"/>
    <s v="wearables"/>
    <x v="991"/>
    <x v="2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x v="992"/>
    <b v="0"/>
    <n v="4"/>
    <b v="0"/>
    <s v="technology/wearables"/>
    <n v="3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x v="993"/>
    <b v="0"/>
    <n v="196"/>
    <b v="0"/>
    <s v="technology/wearables"/>
    <n v="103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x v="994"/>
    <b v="0"/>
    <n v="11"/>
    <b v="0"/>
    <s v="technology/wearables"/>
    <n v="27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x v="995"/>
    <b v="0"/>
    <n v="9"/>
    <b v="0"/>
    <s v="technology/wearables"/>
    <n v="4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x v="996"/>
    <b v="0"/>
    <n v="5"/>
    <b v="0"/>
    <s v="technology/wearables"/>
    <n v="0"/>
    <n v="13"/>
    <x v="2"/>
    <s v="wearables"/>
    <x v="996"/>
    <x v="3"/>
  </r>
  <r>
    <n v="997"/>
    <s v="iPhanny"/>
    <s v="The iPhanny keeps your iPhone 6 safe from bending in those dangerous pants pockets."/>
    <n v="16870"/>
    <n v="65"/>
    <x v="2"/>
    <s v="US"/>
    <s v="USD"/>
    <n v="1417145297"/>
    <x v="997"/>
    <b v="0"/>
    <n v="8"/>
    <b v="0"/>
    <s v="technology/wearables"/>
    <n v="0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x v="998"/>
    <b v="0"/>
    <n v="229"/>
    <b v="0"/>
    <s v="technology/wearables"/>
    <n v="210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x v="999"/>
    <b v="0"/>
    <n v="40"/>
    <b v="0"/>
    <s v="technology/wearables"/>
    <n v="71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x v="1000"/>
    <b v="0"/>
    <n v="6"/>
    <b v="0"/>
    <s v="technology/wearables"/>
    <n v="120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x v="1001"/>
    <b v="0"/>
    <n v="4"/>
    <b v="0"/>
    <s v="technology/wearables"/>
    <n v="32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x v="1002"/>
    <b v="0"/>
    <n v="22"/>
    <b v="0"/>
    <s v="technology/wearables"/>
    <n v="18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x v="1003"/>
    <b v="0"/>
    <n v="15"/>
    <b v="0"/>
    <s v="technology/wearables"/>
    <n v="20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x v="1004"/>
    <b v="0"/>
    <n v="95"/>
    <b v="0"/>
    <s v="technology/wearables"/>
    <n v="128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x v="1005"/>
    <b v="0"/>
    <n v="161"/>
    <b v="0"/>
    <s v="technology/wearables"/>
    <n v="938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x v="1006"/>
    <b v="0"/>
    <n v="8"/>
    <b v="0"/>
    <s v="technology/wearables"/>
    <n v="1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x v="1007"/>
    <b v="0"/>
    <n v="76"/>
    <b v="0"/>
    <s v="technology/wearables"/>
    <n v="83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x v="1008"/>
    <b v="0"/>
    <n v="1"/>
    <b v="0"/>
    <s v="technology/wearables"/>
    <n v="2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x v="1009"/>
    <b v="0"/>
    <n v="101"/>
    <b v="0"/>
    <s v="technology/wearables"/>
    <n v="41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x v="1010"/>
    <b v="0"/>
    <n v="4"/>
    <b v="0"/>
    <s v="technology/wearables"/>
    <n v="1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x v="1012"/>
    <b v="0"/>
    <n v="775"/>
    <b v="0"/>
    <s v="technology/wearables"/>
    <n v="6730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x v="1013"/>
    <b v="0"/>
    <n v="90"/>
    <b v="0"/>
    <s v="technology/wearables"/>
    <n v="54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x v="1014"/>
    <b v="0"/>
    <n v="16"/>
    <b v="0"/>
    <s v="technology/wearables"/>
    <n v="20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x v="1015"/>
    <b v="0"/>
    <n v="6"/>
    <b v="0"/>
    <s v="technology/wearables"/>
    <n v="2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x v="1016"/>
    <b v="0"/>
    <n v="38"/>
    <b v="0"/>
    <s v="technology/wearables"/>
    <n v="19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x v="1017"/>
    <b v="0"/>
    <n v="355"/>
    <b v="0"/>
    <s v="technology/wearables"/>
    <n v="381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x v="1018"/>
    <b v="0"/>
    <n v="7"/>
    <b v="0"/>
    <s v="technology/wearables"/>
    <n v="4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x v="1019"/>
    <b v="0"/>
    <n v="400"/>
    <b v="0"/>
    <s v="technology/wearables"/>
    <n v="142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x v="1020"/>
    <b v="0"/>
    <n v="30"/>
    <b v="1"/>
    <s v="music/electronic music"/>
    <n v="21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x v="1021"/>
    <b v="1"/>
    <n v="478"/>
    <b v="1"/>
    <s v="music/electronic music"/>
    <n v="70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x v="1022"/>
    <b v="1"/>
    <n v="74"/>
    <b v="1"/>
    <s v="music/electronic music"/>
    <n v="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x v="1023"/>
    <b v="0"/>
    <n v="131"/>
    <b v="1"/>
    <s v="music/electronic music"/>
    <n v="32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x v="1024"/>
    <b v="1"/>
    <n v="61"/>
    <b v="1"/>
    <s v="music/electronic music"/>
    <n v="158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x v="1025"/>
    <b v="1"/>
    <n v="1071"/>
    <b v="1"/>
    <s v="music/electronic music"/>
    <n v="513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x v="1026"/>
    <b v="1"/>
    <n v="122"/>
    <b v="1"/>
    <s v="music/electronic music"/>
    <n v="47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x v="1027"/>
    <b v="1"/>
    <n v="111"/>
    <b v="1"/>
    <s v="music/electronic music"/>
    <n v="52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x v="1028"/>
    <b v="1"/>
    <n v="255"/>
    <b v="1"/>
    <s v="music/electronic music"/>
    <n v="78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x v="1029"/>
    <b v="0"/>
    <n v="141"/>
    <b v="1"/>
    <s v="music/electronic music"/>
    <n v="75"/>
    <n v="79.260000000000005"/>
    <x v="4"/>
    <s v="electronic music"/>
    <x v="1029"/>
    <x v="0"/>
  </r>
  <r>
    <n v="1030"/>
    <s v="The Gothsicles - I FEEL SICLE"/>
    <s v="Help fund the latest Gothsicles mega-album, I FEEL SICLE!"/>
    <n v="15000"/>
    <n v="6842"/>
    <x v="0"/>
    <s v="US"/>
    <s v="USD"/>
    <n v="1473680149"/>
    <x v="1030"/>
    <b v="0"/>
    <n v="159"/>
    <b v="1"/>
    <s v="music/electronic music"/>
    <n v="46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x v="1031"/>
    <b v="0"/>
    <n v="99"/>
    <b v="1"/>
    <s v="music/electronic music"/>
    <n v="72"/>
    <n v="108.48"/>
    <x v="4"/>
    <s v="electronic music"/>
    <x v="1031"/>
    <x v="0"/>
  </r>
  <r>
    <n v="1032"/>
    <s v="Phantom Ship / Coastal (Album Preorder)"/>
    <s v="Ideal for living rooms and open spaces."/>
    <n v="15000"/>
    <n v="5858.84"/>
    <x v="0"/>
    <s v="US"/>
    <s v="USD"/>
    <n v="1466697625"/>
    <x v="1032"/>
    <b v="0"/>
    <n v="96"/>
    <b v="1"/>
    <s v="music/electronic music"/>
    <n v="39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x v="1033"/>
    <b v="0"/>
    <n v="27"/>
    <b v="1"/>
    <s v="music/electronic music"/>
    <n v="9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x v="1034"/>
    <b v="0"/>
    <n v="166"/>
    <b v="1"/>
    <s v="music/electronic music"/>
    <n v="43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x v="1035"/>
    <b v="0"/>
    <n v="76"/>
    <b v="1"/>
    <s v="music/electronic music"/>
    <n v="33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x v="1036"/>
    <b v="0"/>
    <n v="211"/>
    <b v="1"/>
    <s v="music/electronic music"/>
    <n v="34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x v="1037"/>
    <b v="0"/>
    <n v="21"/>
    <b v="1"/>
    <s v="music/electronic music"/>
    <n v="7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x v="1038"/>
    <b v="0"/>
    <n v="61"/>
    <b v="1"/>
    <s v="music/electronic music"/>
    <n v="1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x v="1039"/>
    <b v="0"/>
    <n v="30"/>
    <b v="1"/>
    <s v="music/electronic music"/>
    <n v="4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x v="1040"/>
    <b v="0"/>
    <n v="1"/>
    <b v="0"/>
    <s v="journalism/audio"/>
    <n v="2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x v="1041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x v="1042"/>
    <b v="0"/>
    <n v="1"/>
    <b v="0"/>
    <s v="journalism/audio"/>
    <n v="0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x v="1043"/>
    <b v="0"/>
    <n v="292"/>
    <b v="0"/>
    <s v="journalism/audio"/>
    <n v="57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x v="1044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x v="1045"/>
    <b v="0"/>
    <n v="8"/>
    <b v="0"/>
    <s v="journalism/audio"/>
    <n v="2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x v="1046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x v="1047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2"/>
  </r>
  <r>
    <n v="1049"/>
    <s v="J1 (Canceled)"/>
    <s v="------"/>
    <n v="15000"/>
    <n v="0"/>
    <x v="1"/>
    <s v="US"/>
    <s v="USD"/>
    <n v="1455272445"/>
    <x v="1049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15000"/>
    <n v="0"/>
    <x v="1"/>
    <s v="US"/>
    <s v="USD"/>
    <n v="1442257677"/>
    <x v="1050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x v="1051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x v="1052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x v="1053"/>
    <b v="0"/>
    <n v="1"/>
    <b v="0"/>
    <s v="journalism/audio"/>
    <n v="0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x v="1054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x v="105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x v="1056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x v="1057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x v="1058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5000"/>
    <n v="0"/>
    <x v="1"/>
    <s v="US"/>
    <s v="USD"/>
    <n v="1426269456"/>
    <x v="1059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x v="1060"/>
    <b v="0"/>
    <n v="1"/>
    <b v="0"/>
    <s v="journalism/audio"/>
    <n v="0"/>
    <n v="50"/>
    <x v="5"/>
    <s v="audio"/>
    <x v="1060"/>
    <x v="0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x v="1061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5000"/>
    <n v="190"/>
    <x v="1"/>
    <s v="US"/>
    <s v="USD"/>
    <n v="1468351341"/>
    <x v="1062"/>
    <b v="0"/>
    <n v="4"/>
    <b v="0"/>
    <s v="journalism/audio"/>
    <n v="1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x v="1063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x v="1064"/>
    <b v="0"/>
    <n v="123"/>
    <b v="0"/>
    <s v="games/video games"/>
    <n v="54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x v="1065"/>
    <b v="0"/>
    <n v="5"/>
    <b v="0"/>
    <s v="games/video games"/>
    <n v="1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x v="1066"/>
    <b v="0"/>
    <n v="148"/>
    <b v="0"/>
    <s v="games/video games"/>
    <n v="34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x v="1067"/>
    <b v="0"/>
    <n v="10"/>
    <b v="0"/>
    <s v="games/video games"/>
    <n v="1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x v="1069"/>
    <b v="0"/>
    <n v="21"/>
    <b v="0"/>
    <s v="games/video games"/>
    <n v="6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x v="1070"/>
    <b v="0"/>
    <n v="2"/>
    <b v="0"/>
    <s v="games/video games"/>
    <n v="0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x v="1073"/>
    <b v="0"/>
    <n v="1"/>
    <b v="0"/>
    <s v="games/video games"/>
    <n v="0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x v="1074"/>
    <b v="0"/>
    <n v="30"/>
    <b v="0"/>
    <s v="games/video games"/>
    <n v="23"/>
    <n v="113.57"/>
    <x v="6"/>
    <s v="video games"/>
    <x v="1074"/>
    <x v="4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x v="1075"/>
    <b v="0"/>
    <n v="3"/>
    <b v="0"/>
    <s v="games/video games"/>
    <n v="0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x v="1076"/>
    <b v="0"/>
    <n v="975"/>
    <b v="0"/>
    <s v="games/video games"/>
    <n v="314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x v="1077"/>
    <b v="0"/>
    <n v="167"/>
    <b v="0"/>
    <s v="games/video games"/>
    <n v="4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x v="1078"/>
    <b v="0"/>
    <n v="5"/>
    <b v="0"/>
    <s v="games/video games"/>
    <n v="0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x v="1079"/>
    <b v="0"/>
    <n v="18"/>
    <b v="0"/>
    <s v="games/video games"/>
    <n v="5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x v="1080"/>
    <b v="0"/>
    <n v="98"/>
    <b v="0"/>
    <s v="games/video games"/>
    <n v="12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x v="1082"/>
    <b v="0"/>
    <n v="3"/>
    <b v="0"/>
    <s v="games/video games"/>
    <n v="0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x v="1083"/>
    <b v="0"/>
    <n v="1"/>
    <b v="0"/>
    <s v="games/video games"/>
    <n v="3"/>
    <n v="410"/>
    <x v="6"/>
    <s v="video games"/>
    <x v="1083"/>
    <x v="3"/>
  </r>
  <r>
    <n v="1084"/>
    <s v="My own channel"/>
    <s v="I want to start my own channel for gaming"/>
    <n v="1500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x v="1085"/>
    <b v="0"/>
    <n v="9"/>
    <b v="0"/>
    <s v="games/video games"/>
    <n v="7"/>
    <n v="114"/>
    <x v="6"/>
    <s v="video games"/>
    <x v="1085"/>
    <x v="2"/>
  </r>
  <r>
    <n v="1086"/>
    <s v="Cyber Universe Online"/>
    <s v="Humanity's future in the Galaxy"/>
    <n v="15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x v="1088"/>
    <b v="0"/>
    <n v="147"/>
    <b v="0"/>
    <s v="games/video games"/>
    <n v="43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x v="1091"/>
    <b v="0"/>
    <n v="2"/>
    <b v="0"/>
    <s v="games/video games"/>
    <n v="0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x v="1092"/>
    <b v="0"/>
    <n v="7"/>
    <b v="0"/>
    <s v="games/video games"/>
    <n v="0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x v="1093"/>
    <b v="0"/>
    <n v="4"/>
    <b v="0"/>
    <s v="games/video games"/>
    <n v="0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x v="1094"/>
    <b v="0"/>
    <n v="27"/>
    <b v="0"/>
    <s v="games/video games"/>
    <n v="22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x v="1095"/>
    <b v="0"/>
    <n v="94"/>
    <b v="0"/>
    <s v="games/video games"/>
    <n v="168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x v="1096"/>
    <b v="0"/>
    <n v="29"/>
    <b v="0"/>
    <s v="games/video games"/>
    <n v="14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15000"/>
    <n v="1803"/>
    <x v="2"/>
    <s v="US"/>
    <s v="USD"/>
    <n v="1397413095"/>
    <x v="1098"/>
    <b v="0"/>
    <n v="22"/>
    <b v="0"/>
    <s v="games/video games"/>
    <n v="12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x v="1099"/>
    <b v="0"/>
    <n v="1"/>
    <b v="0"/>
    <s v="games/video games"/>
    <n v="0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x v="1100"/>
    <b v="0"/>
    <n v="10"/>
    <b v="0"/>
    <s v="games/video games"/>
    <n v="1"/>
    <n v="10"/>
    <x v="6"/>
    <s v="video games"/>
    <x v="1100"/>
    <x v="2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x v="1102"/>
    <b v="0"/>
    <n v="24"/>
    <b v="0"/>
    <s v="games/video games"/>
    <n v="3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x v="1104"/>
    <b v="0"/>
    <n v="37"/>
    <b v="0"/>
    <s v="games/video games"/>
    <n v="20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x v="1105"/>
    <b v="0"/>
    <n v="20"/>
    <b v="0"/>
    <s v="games/video games"/>
    <n v="1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x v="1106"/>
    <b v="0"/>
    <n v="7"/>
    <b v="0"/>
    <s v="games/video games"/>
    <n v="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x v="1108"/>
    <b v="0"/>
    <n v="21"/>
    <b v="0"/>
    <s v="games/video games"/>
    <n v="5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x v="1110"/>
    <b v="0"/>
    <n v="11"/>
    <b v="0"/>
    <s v="games/video games"/>
    <n v="2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x v="1112"/>
    <b v="0"/>
    <n v="312"/>
    <b v="0"/>
    <s v="games/video games"/>
    <n v="208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x v="1113"/>
    <b v="0"/>
    <n v="1"/>
    <b v="0"/>
    <s v="games/video games"/>
    <n v="0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x v="1116"/>
    <b v="0"/>
    <n v="10"/>
    <b v="0"/>
    <s v="games/video games"/>
    <n v="1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x v="1117"/>
    <b v="0"/>
    <n v="8"/>
    <b v="0"/>
    <s v="games/video games"/>
    <n v="1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x v="1118"/>
    <b v="0"/>
    <n v="3"/>
    <b v="0"/>
    <s v="games/video games"/>
    <n v="1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x v="1124"/>
    <b v="0"/>
    <n v="7"/>
    <b v="0"/>
    <s v="games/mobile games"/>
    <n v="3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x v="1126"/>
    <b v="0"/>
    <n v="2"/>
    <b v="0"/>
    <s v="games/mobile games"/>
    <n v="0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x v="1127"/>
    <b v="0"/>
    <n v="23"/>
    <b v="0"/>
    <s v="games/mobile games"/>
    <n v="4"/>
    <n v="25.43"/>
    <x v="6"/>
    <s v="mobile games"/>
    <x v="1127"/>
    <x v="3"/>
  </r>
  <r>
    <n v="1128"/>
    <s v="Flying Turds"/>
    <s v="#havingfunFTW"/>
    <n v="15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x v="1132"/>
    <b v="0"/>
    <n v="13"/>
    <b v="0"/>
    <s v="games/mobile games"/>
    <n v="10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x v="1133"/>
    <b v="0"/>
    <n v="1"/>
    <b v="0"/>
    <s v="games/mobile games"/>
    <n v="0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x v="1135"/>
    <b v="0"/>
    <n v="1"/>
    <b v="0"/>
    <s v="games/mobile games"/>
    <n v="0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x v="1136"/>
    <b v="0"/>
    <n v="6"/>
    <b v="0"/>
    <s v="games/mobile games"/>
    <n v="2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x v="1137"/>
    <b v="0"/>
    <n v="39"/>
    <b v="0"/>
    <s v="games/mobile games"/>
    <n v="66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x v="1138"/>
    <b v="0"/>
    <n v="4"/>
    <b v="0"/>
    <s v="games/mobile games"/>
    <n v="1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150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x v="1143"/>
    <b v="0"/>
    <n v="8"/>
    <b v="0"/>
    <s v="games/mobile games"/>
    <n v="1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x v="1145"/>
    <b v="0"/>
    <n v="1"/>
    <b v="0"/>
    <s v="food/food trucks"/>
    <n v="1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x v="1146"/>
    <b v="0"/>
    <n v="12"/>
    <b v="0"/>
    <s v="food/food trucks"/>
    <n v="4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x v="1148"/>
    <b v="0"/>
    <n v="3"/>
    <b v="0"/>
    <s v="food/food trucks"/>
    <n v="1"/>
    <n v="24.33"/>
    <x v="7"/>
    <s v="food trucks"/>
    <x v="1148"/>
    <x v="2"/>
  </r>
  <r>
    <n v="1149"/>
    <s v="The Floridian Food Truck"/>
    <s v="Bringing culturally diverse Floridian cuisine to the people!"/>
    <n v="14500"/>
    <n v="75"/>
    <x v="2"/>
    <s v="US"/>
    <s v="USD"/>
    <n v="1466096566"/>
    <x v="1149"/>
    <b v="0"/>
    <n v="2"/>
    <b v="0"/>
    <s v="food/food trucks"/>
    <n v="1"/>
    <n v="37.5"/>
    <x v="7"/>
    <s v="food trucks"/>
    <x v="1149"/>
    <x v="2"/>
  </r>
  <r>
    <n v="1150"/>
    <s v="Chef Po's Food Truck"/>
    <s v="Bringing delicious authentic and fusion Taiwanese Food to the West Coast."/>
    <n v="14440"/>
    <n v="252"/>
    <x v="2"/>
    <s v="US"/>
    <s v="USD"/>
    <n v="1452293675"/>
    <x v="1150"/>
    <b v="0"/>
    <n v="6"/>
    <b v="0"/>
    <s v="food/food trucks"/>
    <n v="2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4000"/>
    <n v="911"/>
    <x v="2"/>
    <s v="US"/>
    <s v="USD"/>
    <n v="1431709312"/>
    <x v="1152"/>
    <b v="0"/>
    <n v="15"/>
    <b v="0"/>
    <s v="food/food trucks"/>
    <n v="7"/>
    <n v="60.73"/>
    <x v="7"/>
    <s v="food trucks"/>
    <x v="1152"/>
    <x v="0"/>
  </r>
  <r>
    <n v="1153"/>
    <s v="The Cold Spot Mobile Trailer"/>
    <s v="A mobile concession trailer for snow cones, ice cream, smoothies and more"/>
    <n v="14000"/>
    <n v="50"/>
    <x v="2"/>
    <s v="US"/>
    <s v="USD"/>
    <n v="1434647305"/>
    <x v="1153"/>
    <b v="0"/>
    <n v="1"/>
    <b v="0"/>
    <s v="food/food trucks"/>
    <n v="0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x v="1154"/>
    <b v="0"/>
    <n v="3"/>
    <b v="0"/>
    <s v="food/food trucks"/>
    <n v="2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x v="1157"/>
    <b v="0"/>
    <n v="3"/>
    <b v="0"/>
    <s v="food/food trucks"/>
    <n v="1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x v="1160"/>
    <b v="0"/>
    <n v="19"/>
    <b v="0"/>
    <s v="food/food trucks"/>
    <n v="8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x v="1165"/>
    <b v="0"/>
    <n v="25"/>
    <b v="0"/>
    <s v="food/food trucks"/>
    <n v="15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x v="1166"/>
    <b v="0"/>
    <n v="8"/>
    <b v="0"/>
    <s v="food/food trucks"/>
    <n v="22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x v="1167"/>
    <b v="0"/>
    <n v="16"/>
    <b v="0"/>
    <s v="food/food trucks"/>
    <n v="8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x v="1168"/>
    <b v="0"/>
    <n v="3"/>
    <b v="0"/>
    <s v="food/food trucks"/>
    <n v="8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x v="1170"/>
    <b v="0"/>
    <n v="2"/>
    <b v="0"/>
    <s v="food/food trucks"/>
    <n v="1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13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x v="1174"/>
    <b v="0"/>
    <n v="19"/>
    <b v="0"/>
    <s v="food/food trucks"/>
    <n v="7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x v="1175"/>
    <b v="0"/>
    <n v="9"/>
    <b v="0"/>
    <s v="food/food trucks"/>
    <n v="5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x v="1179"/>
    <b v="0"/>
    <n v="5"/>
    <b v="0"/>
    <s v="food/food trucks"/>
    <n v="2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x v="1180"/>
    <b v="0"/>
    <n v="85"/>
    <b v="0"/>
    <s v="food/food trucks"/>
    <n v="45"/>
    <n v="69.12"/>
    <x v="7"/>
    <s v="food trucks"/>
    <x v="1180"/>
    <x v="3"/>
  </r>
  <r>
    <n v="1181"/>
    <s v="Gringo Loco Tacos Food Truck"/>
    <s v="Bringing the best tacos to the streets of Chicago!"/>
    <n v="13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x v="1182"/>
    <b v="0"/>
    <n v="4"/>
    <b v="0"/>
    <s v="food/food trucks"/>
    <n v="0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x v="1183"/>
    <b v="0"/>
    <n v="3"/>
    <b v="0"/>
    <s v="food/food trucks"/>
    <n v="1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x v="1184"/>
    <b v="0"/>
    <n v="375"/>
    <b v="1"/>
    <s v="photography/photobooks"/>
    <n v="182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x v="1185"/>
    <b v="0"/>
    <n v="111"/>
    <b v="1"/>
    <s v="photography/photobooks"/>
    <n v="104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x v="1186"/>
    <b v="0"/>
    <n v="123"/>
    <b v="1"/>
    <s v="photography/photobooks"/>
    <n v="64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x v="1187"/>
    <b v="0"/>
    <n v="70"/>
    <b v="1"/>
    <s v="photography/photobooks"/>
    <n v="73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x v="1188"/>
    <b v="0"/>
    <n v="85"/>
    <b v="1"/>
    <s v="photography/photobooks"/>
    <n v="26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x v="1189"/>
    <b v="0"/>
    <n v="86"/>
    <b v="1"/>
    <s v="photography/photobooks"/>
    <n v="7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x v="1190"/>
    <b v="0"/>
    <n v="13"/>
    <b v="1"/>
    <s v="photography/photobooks"/>
    <n v="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x v="1191"/>
    <b v="0"/>
    <n v="33"/>
    <b v="1"/>
    <s v="photography/photobooks"/>
    <n v="24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x v="1192"/>
    <b v="0"/>
    <n v="15"/>
    <b v="1"/>
    <s v="photography/photobooks"/>
    <n v="2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x v="1193"/>
    <b v="0"/>
    <n v="273"/>
    <b v="1"/>
    <s v="photography/photobooks"/>
    <n v="175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x v="1195"/>
    <b v="0"/>
    <n v="170"/>
    <b v="1"/>
    <s v="photography/photobooks"/>
    <n v="108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x v="1196"/>
    <b v="0"/>
    <n v="512"/>
    <b v="1"/>
    <s v="photography/photobooks"/>
    <n v="313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x v="1197"/>
    <b v="0"/>
    <n v="314"/>
    <b v="1"/>
    <s v="photography/photobooks"/>
    <n v="305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x v="1198"/>
    <b v="0"/>
    <n v="167"/>
    <b v="1"/>
    <s v="photography/photobooks"/>
    <n v="75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x v="1199"/>
    <b v="0"/>
    <n v="9"/>
    <b v="1"/>
    <s v="photography/photobooks"/>
    <n v="22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x v="1200"/>
    <b v="0"/>
    <n v="103"/>
    <b v="1"/>
    <s v="photography/photobooks"/>
    <n v="50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x v="1201"/>
    <b v="0"/>
    <n v="111"/>
    <b v="1"/>
    <s v="photography/photobooks"/>
    <n v="51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x v="1202"/>
    <b v="0"/>
    <n v="271"/>
    <b v="1"/>
    <s v="photography/photobooks"/>
    <n v="415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x v="1203"/>
    <b v="0"/>
    <n v="101"/>
    <b v="1"/>
    <s v="photography/photobooks"/>
    <n v="139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x v="1204"/>
    <b v="0"/>
    <n v="57"/>
    <b v="1"/>
    <s v="photography/photobooks"/>
    <n v="112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x v="1205"/>
    <b v="0"/>
    <n v="62"/>
    <b v="1"/>
    <s v="photography/photobooks"/>
    <n v="109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x v="1206"/>
    <b v="0"/>
    <n v="32"/>
    <b v="1"/>
    <s v="photography/photobooks"/>
    <n v="9"/>
    <n v="32.340000000000003"/>
    <x v="8"/>
    <s v="photobooks"/>
    <x v="1206"/>
    <x v="1"/>
  </r>
  <r>
    <n v="1207"/>
    <s v="ITALIANA"/>
    <s v="A humanistic photo book about ancestral &amp; post-modern Italy."/>
    <n v="12000"/>
    <n v="17396"/>
    <x v="0"/>
    <s v="IT"/>
    <s v="EUR"/>
    <n v="1459418400"/>
    <x v="1207"/>
    <b v="0"/>
    <n v="141"/>
    <b v="1"/>
    <s v="photography/photobooks"/>
    <n v="145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x v="1208"/>
    <b v="0"/>
    <n v="75"/>
    <b v="1"/>
    <s v="photography/photobooks"/>
    <n v="129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x v="1209"/>
    <b v="0"/>
    <n v="46"/>
    <b v="1"/>
    <s v="photography/photobooks"/>
    <n v="53"/>
    <n v="138.26"/>
    <x v="8"/>
    <s v="photobooks"/>
    <x v="1209"/>
    <x v="1"/>
  </r>
  <r>
    <n v="1210"/>
    <s v="Det Andra GÃ¶teborg"/>
    <s v="En fotobok om livet i det enda andra GÃ¶teborg i vÃ¤rlden"/>
    <n v="12000"/>
    <n v="50863"/>
    <x v="0"/>
    <s v="SE"/>
    <s v="SEK"/>
    <n v="1433106000"/>
    <x v="1210"/>
    <b v="0"/>
    <n v="103"/>
    <b v="1"/>
    <s v="photography/photobooks"/>
    <n v="42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x v="1211"/>
    <b v="0"/>
    <n v="6"/>
    <b v="1"/>
    <s v="photography/photobooks"/>
    <n v="8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x v="1212"/>
    <b v="0"/>
    <n v="83"/>
    <b v="1"/>
    <s v="photography/photobooks"/>
    <n v="27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x v="1213"/>
    <b v="0"/>
    <n v="108"/>
    <b v="1"/>
    <s v="photography/photobooks"/>
    <n v="55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x v="1214"/>
    <b v="0"/>
    <n v="25"/>
    <b v="1"/>
    <s v="photography/photobooks"/>
    <n v="2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x v="1215"/>
    <b v="0"/>
    <n v="549"/>
    <b v="1"/>
    <s v="photography/photobooks"/>
    <n v="328"/>
    <n v="71.59"/>
    <x v="8"/>
    <s v="photobooks"/>
    <x v="1215"/>
    <x v="3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x v="1216"/>
    <b v="0"/>
    <n v="222"/>
    <b v="1"/>
    <s v="photography/photobooks"/>
    <n v="170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x v="1217"/>
    <b v="0"/>
    <n v="183"/>
    <b v="1"/>
    <s v="photography/photobooks"/>
    <n v="227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x v="1218"/>
    <b v="0"/>
    <n v="89"/>
    <b v="1"/>
    <s v="photography/photobooks"/>
    <n v="129"/>
    <n v="174.21"/>
    <x v="8"/>
    <s v="photobooks"/>
    <x v="1218"/>
    <x v="0"/>
  </r>
  <r>
    <n v="1219"/>
    <s v="The Box"/>
    <s v="The Box is a fine art book of Ron Amato's innovative and seductive photography project."/>
    <n v="12000"/>
    <n v="26024"/>
    <x v="0"/>
    <s v="US"/>
    <s v="USD"/>
    <n v="1476961513"/>
    <x v="1219"/>
    <b v="0"/>
    <n v="253"/>
    <b v="1"/>
    <s v="photography/photobooks"/>
    <n v="217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x v="1220"/>
    <b v="0"/>
    <n v="140"/>
    <b v="1"/>
    <s v="photography/photobooks"/>
    <n v="130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x v="1221"/>
    <b v="0"/>
    <n v="103"/>
    <b v="1"/>
    <s v="photography/photobooks"/>
    <n v="20"/>
    <n v="23.8"/>
    <x v="8"/>
    <s v="photobooks"/>
    <x v="1221"/>
    <x v="2"/>
  </r>
  <r>
    <n v="1222"/>
    <s v="Project Pilgrim"/>
    <s v="Project Pilgrim is my effort to work towards normalizing mental health."/>
    <n v="12000"/>
    <n v="11215"/>
    <x v="0"/>
    <s v="CA"/>
    <s v="CAD"/>
    <n v="1459483200"/>
    <x v="1222"/>
    <b v="0"/>
    <n v="138"/>
    <b v="1"/>
    <s v="photography/photobooks"/>
    <n v="93"/>
    <n v="81.27"/>
    <x v="8"/>
    <s v="photobooks"/>
    <x v="1222"/>
    <x v="2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x v="1223"/>
    <b v="0"/>
    <n v="191"/>
    <b v="1"/>
    <s v="photography/photobooks"/>
    <n v="185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x v="1224"/>
    <b v="0"/>
    <n v="18"/>
    <b v="0"/>
    <s v="music/world music"/>
    <n v="9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x v="1225"/>
    <b v="0"/>
    <n v="3"/>
    <b v="0"/>
    <s v="music/world music"/>
    <n v="1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x v="1226"/>
    <b v="0"/>
    <n v="40"/>
    <b v="0"/>
    <s v="music/world music"/>
    <n v="16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x v="1228"/>
    <b v="0"/>
    <n v="24"/>
    <b v="0"/>
    <s v="music/world music"/>
    <n v="12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x v="1229"/>
    <b v="0"/>
    <n v="1"/>
    <b v="0"/>
    <s v="music/world music"/>
    <n v="0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x v="1232"/>
    <b v="0"/>
    <n v="1"/>
    <b v="0"/>
    <s v="music/world music"/>
    <n v="0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x v="1233"/>
    <b v="0"/>
    <n v="6"/>
    <b v="0"/>
    <s v="music/world music"/>
    <n v="1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x v="1235"/>
    <b v="0"/>
    <n v="6"/>
    <b v="0"/>
    <s v="music/world music"/>
    <n v="2"/>
    <n v="35"/>
    <x v="4"/>
    <s v="world music"/>
    <x v="1235"/>
    <x v="4"/>
  </r>
  <r>
    <n v="1236"/>
    <s v="&quot;Volando&quot; CD Release (Canceled)"/>
    <s v="Raising money to give the musicians their due."/>
    <n v="120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x v="1238"/>
    <b v="0"/>
    <n v="3"/>
    <b v="0"/>
    <s v="music/world music"/>
    <n v="1"/>
    <n v="59.33"/>
    <x v="4"/>
    <s v="world music"/>
    <x v="1238"/>
    <x v="6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x v="1240"/>
    <b v="0"/>
    <n v="8"/>
    <b v="0"/>
    <s v="music/world music"/>
    <n v="2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x v="1241"/>
    <b v="0"/>
    <n v="34"/>
    <b v="0"/>
    <s v="music/world music"/>
    <n v="2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x v="1242"/>
    <b v="0"/>
    <n v="1"/>
    <b v="0"/>
    <s v="music/world music"/>
    <n v="0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x v="1244"/>
    <b v="1"/>
    <n v="45"/>
    <b v="1"/>
    <s v="music/rock"/>
    <n v="17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x v="1245"/>
    <b v="1"/>
    <n v="17"/>
    <b v="1"/>
    <s v="music/rock"/>
    <n v="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x v="1246"/>
    <b v="1"/>
    <n v="31"/>
    <b v="1"/>
    <s v="music/rock"/>
    <n v="20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x v="1247"/>
    <b v="1"/>
    <n v="50"/>
    <b v="1"/>
    <s v="music/rock"/>
    <n v="36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x v="1248"/>
    <b v="1"/>
    <n v="59"/>
    <b v="1"/>
    <s v="music/rock"/>
    <n v="3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x v="1249"/>
    <b v="1"/>
    <n v="81"/>
    <b v="1"/>
    <s v="music/rock"/>
    <n v="4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x v="1250"/>
    <b v="1"/>
    <n v="508"/>
    <b v="1"/>
    <s v="music/rock"/>
    <n v="5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x v="1251"/>
    <b v="1"/>
    <n v="74"/>
    <b v="1"/>
    <s v="music/rock"/>
    <n v="51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x v="1252"/>
    <b v="1"/>
    <n v="141"/>
    <b v="1"/>
    <s v="music/rock"/>
    <n v="40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x v="1253"/>
    <b v="1"/>
    <n v="711"/>
    <b v="1"/>
    <s v="music/rock"/>
    <n v="25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x v="1254"/>
    <b v="1"/>
    <n v="141"/>
    <b v="1"/>
    <s v="music/rock"/>
    <n v="111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x v="1255"/>
    <b v="1"/>
    <n v="109"/>
    <b v="1"/>
    <s v="music/rock"/>
    <n v="51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x v="1256"/>
    <b v="1"/>
    <n v="361"/>
    <b v="1"/>
    <s v="music/rock"/>
    <n v="302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x v="1257"/>
    <b v="1"/>
    <n v="176"/>
    <b v="1"/>
    <s v="music/rock"/>
    <n v="141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x v="1258"/>
    <b v="1"/>
    <n v="670"/>
    <b v="1"/>
    <s v="music/rock"/>
    <n v="222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x v="1259"/>
    <b v="1"/>
    <n v="96"/>
    <b v="1"/>
    <s v="music/rock"/>
    <n v="23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x v="1260"/>
    <b v="1"/>
    <n v="74"/>
    <b v="1"/>
    <s v="music/rock"/>
    <n v="33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x v="1261"/>
    <b v="1"/>
    <n v="52"/>
    <b v="1"/>
    <s v="music/rock"/>
    <n v="18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x v="1262"/>
    <b v="1"/>
    <n v="105"/>
    <b v="1"/>
    <s v="music/rock"/>
    <n v="73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x v="1263"/>
    <b v="1"/>
    <n v="41"/>
    <b v="1"/>
    <s v="music/rock"/>
    <n v="16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x v="1264"/>
    <b v="1"/>
    <n v="34"/>
    <b v="1"/>
    <s v="music/rock"/>
    <n v="10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x v="1265"/>
    <b v="1"/>
    <n v="66"/>
    <b v="1"/>
    <s v="music/rock"/>
    <n v="38"/>
    <n v="63.18"/>
    <x v="4"/>
    <s v="rock"/>
    <x v="1265"/>
    <x v="7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x v="1266"/>
    <b v="1"/>
    <n v="50"/>
    <b v="1"/>
    <s v="music/rock"/>
    <n v="87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x v="1267"/>
    <b v="1"/>
    <n v="159"/>
    <b v="1"/>
    <s v="music/rock"/>
    <n v="204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x v="1268"/>
    <b v="1"/>
    <n v="182"/>
    <b v="1"/>
    <s v="music/rock"/>
    <n v="12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x v="1269"/>
    <b v="1"/>
    <n v="206"/>
    <b v="1"/>
    <s v="music/rock"/>
    <n v="186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x v="1270"/>
    <b v="1"/>
    <n v="169"/>
    <b v="1"/>
    <s v="music/rock"/>
    <n v="104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x v="1271"/>
    <b v="1"/>
    <n v="31"/>
    <b v="1"/>
    <s v="music/rock"/>
    <n v="69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x v="1272"/>
    <b v="1"/>
    <n v="28"/>
    <b v="1"/>
    <s v="music/rock"/>
    <n v="48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x v="1273"/>
    <b v="1"/>
    <n v="54"/>
    <b v="1"/>
    <s v="music/rock"/>
    <n v="39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x v="1274"/>
    <b v="1"/>
    <n v="467"/>
    <b v="1"/>
    <s v="music/rock"/>
    <n v="367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x v="1275"/>
    <b v="1"/>
    <n v="389"/>
    <b v="1"/>
    <s v="music/rock"/>
    <n v="232"/>
    <n v="62.52"/>
    <x v="4"/>
    <s v="rock"/>
    <x v="1275"/>
    <x v="4"/>
  </r>
  <r>
    <n v="1276"/>
    <s v="MR. DREAM GOES TO JAIL"/>
    <s v="Sponsor this Brooklyn punk band's debut seven-inch, MR. DREAM GOES TO JAIL."/>
    <n v="10500"/>
    <n v="3132.63"/>
    <x v="0"/>
    <s v="US"/>
    <s v="USD"/>
    <n v="1251777600"/>
    <x v="1276"/>
    <b v="1"/>
    <n v="68"/>
    <b v="1"/>
    <s v="music/rock"/>
    <n v="30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x v="1277"/>
    <b v="1"/>
    <n v="413"/>
    <b v="1"/>
    <s v="music/rock"/>
    <n v="152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x v="1278"/>
    <b v="1"/>
    <n v="190"/>
    <b v="1"/>
    <s v="music/rock"/>
    <n v="96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x v="1279"/>
    <b v="1"/>
    <n v="189"/>
    <b v="1"/>
    <s v="music/rock"/>
    <n v="132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x v="1280"/>
    <b v="1"/>
    <n v="130"/>
    <b v="1"/>
    <s v="music/rock"/>
    <n v="158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x v="1281"/>
    <b v="1"/>
    <n v="74"/>
    <b v="1"/>
    <s v="music/rock"/>
    <n v="75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x v="1282"/>
    <b v="1"/>
    <n v="274"/>
    <b v="1"/>
    <s v="music/rock"/>
    <n v="183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x v="1283"/>
    <b v="1"/>
    <n v="22"/>
    <b v="1"/>
    <s v="music/rock"/>
    <n v="2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x v="1284"/>
    <b v="0"/>
    <n v="31"/>
    <b v="1"/>
    <s v="theater/plays"/>
    <n v="20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x v="1285"/>
    <b v="0"/>
    <n v="63"/>
    <b v="1"/>
    <s v="theater/plays"/>
    <n v="20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x v="1286"/>
    <b v="0"/>
    <n v="20"/>
    <b v="1"/>
    <s v="theater/plays"/>
    <n v="16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x v="1287"/>
    <b v="0"/>
    <n v="25"/>
    <b v="1"/>
    <s v="theater/plays"/>
    <n v="6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x v="1288"/>
    <b v="0"/>
    <n v="61"/>
    <b v="1"/>
    <s v="theater/plays"/>
    <n v="4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x v="1289"/>
    <b v="0"/>
    <n v="52"/>
    <b v="1"/>
    <s v="theater/plays"/>
    <n v="19"/>
    <n v="36.08"/>
    <x v="1"/>
    <s v="plays"/>
    <x v="1289"/>
    <x v="2"/>
  </r>
  <r>
    <n v="1290"/>
    <s v="I Died... I Came Back, ... Whatever"/>
    <s v="Sometimes your Heart has to STOP for your Life to START."/>
    <n v="10000"/>
    <n v="3800"/>
    <x v="0"/>
    <s v="US"/>
    <s v="USD"/>
    <n v="1429772340"/>
    <x v="1290"/>
    <b v="0"/>
    <n v="86"/>
    <b v="1"/>
    <s v="theater/plays"/>
    <n v="38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x v="1291"/>
    <b v="0"/>
    <n v="42"/>
    <b v="1"/>
    <s v="theater/plays"/>
    <n v="44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x v="1292"/>
    <b v="0"/>
    <n v="52"/>
    <b v="1"/>
    <s v="theater/plays"/>
    <n v="19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x v="1293"/>
    <b v="0"/>
    <n v="120"/>
    <b v="1"/>
    <s v="theater/plays"/>
    <n v="153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x v="1294"/>
    <b v="0"/>
    <n v="22"/>
    <b v="1"/>
    <s v="theater/plays"/>
    <n v="6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x v="1295"/>
    <b v="0"/>
    <n v="64"/>
    <b v="1"/>
    <s v="theater/plays"/>
    <n v="25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x v="1296"/>
    <b v="0"/>
    <n v="23"/>
    <b v="1"/>
    <s v="theater/plays"/>
    <n v="12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x v="1297"/>
    <b v="0"/>
    <n v="238"/>
    <b v="1"/>
    <s v="theater/plays"/>
    <n v="219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x v="1298"/>
    <b v="0"/>
    <n v="33"/>
    <b v="1"/>
    <s v="theater/plays"/>
    <n v="21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x v="1299"/>
    <b v="0"/>
    <n v="32"/>
    <b v="1"/>
    <s v="theater/plays"/>
    <n v="43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x v="1300"/>
    <b v="0"/>
    <n v="24"/>
    <b v="1"/>
    <s v="theater/plays"/>
    <n v="41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x v="1301"/>
    <b v="0"/>
    <n v="29"/>
    <b v="1"/>
    <s v="theater/plays"/>
    <n v="21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x v="1302"/>
    <b v="0"/>
    <n v="50"/>
    <b v="1"/>
    <s v="theater/plays"/>
    <n v="25"/>
    <n v="50"/>
    <x v="1"/>
    <s v="plays"/>
    <x v="1302"/>
    <x v="2"/>
  </r>
  <r>
    <n v="1303"/>
    <s v="Forward Arena Theatre Company: Summer Season"/>
    <s v="Groundbreaking queer theatre."/>
    <n v="10000"/>
    <n v="4559.13"/>
    <x v="0"/>
    <s v="GB"/>
    <s v="GBP"/>
    <n v="1469962800"/>
    <x v="1303"/>
    <b v="0"/>
    <n v="108"/>
    <b v="1"/>
    <s v="theater/plays"/>
    <n v="46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x v="1304"/>
    <b v="0"/>
    <n v="104"/>
    <b v="0"/>
    <s v="technology/wearables"/>
    <n v="159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x v="1305"/>
    <b v="0"/>
    <n v="86"/>
    <b v="0"/>
    <s v="technology/wearables"/>
    <n v="78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x v="1306"/>
    <b v="0"/>
    <n v="356"/>
    <b v="0"/>
    <s v="technology/wearables"/>
    <n v="718"/>
    <n v="201.6"/>
    <x v="2"/>
    <s v="wearables"/>
    <x v="1306"/>
    <x v="3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x v="1307"/>
    <b v="0"/>
    <n v="45"/>
    <b v="0"/>
    <s v="technology/wearables"/>
    <n v="58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x v="1309"/>
    <b v="0"/>
    <n v="35"/>
    <b v="0"/>
    <s v="technology/wearables"/>
    <n v="129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x v="1310"/>
    <b v="0"/>
    <n v="24"/>
    <b v="0"/>
    <s v="technology/wearables"/>
    <n v="31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x v="1311"/>
    <b v="0"/>
    <n v="100"/>
    <b v="0"/>
    <s v="technology/wearables"/>
    <n v="801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x v="1312"/>
    <b v="0"/>
    <n v="1"/>
    <b v="0"/>
    <s v="technology/wearables"/>
    <n v="0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x v="1313"/>
    <b v="0"/>
    <n v="122"/>
    <b v="0"/>
    <s v="technology/wearables"/>
    <n v="124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x v="1314"/>
    <b v="0"/>
    <n v="11"/>
    <b v="0"/>
    <s v="technology/wearables"/>
    <n v="20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x v="1315"/>
    <b v="0"/>
    <n v="248"/>
    <b v="0"/>
    <s v="technology/wearables"/>
    <n v="404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x v="1317"/>
    <b v="0"/>
    <n v="19"/>
    <b v="0"/>
    <s v="technology/wearables"/>
    <n v="115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x v="1318"/>
    <b v="0"/>
    <n v="135"/>
    <b v="0"/>
    <s v="technology/wearables"/>
    <n v="61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x v="1319"/>
    <b v="0"/>
    <n v="9"/>
    <b v="0"/>
    <s v="technology/wearables"/>
    <n v="9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x v="1320"/>
    <b v="0"/>
    <n v="3"/>
    <b v="0"/>
    <s v="technology/wearables"/>
    <n v="5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x v="1321"/>
    <b v="0"/>
    <n v="7"/>
    <b v="0"/>
    <s v="technology/wearables"/>
    <n v="60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x v="1322"/>
    <b v="0"/>
    <n v="4"/>
    <b v="0"/>
    <s v="technology/wearables"/>
    <n v="1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x v="1323"/>
    <b v="0"/>
    <n v="44"/>
    <b v="0"/>
    <s v="technology/wearables"/>
    <n v="13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x v="1324"/>
    <b v="0"/>
    <n v="90"/>
    <b v="0"/>
    <s v="technology/wearables"/>
    <n v="49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x v="1325"/>
    <b v="0"/>
    <n v="8"/>
    <b v="0"/>
    <s v="technology/wearables"/>
    <n v="5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x v="1326"/>
    <b v="0"/>
    <n v="11"/>
    <b v="0"/>
    <s v="technology/wearables"/>
    <n v="1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x v="1327"/>
    <b v="0"/>
    <n v="41"/>
    <b v="0"/>
    <s v="technology/wearables"/>
    <n v="17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x v="1328"/>
    <b v="0"/>
    <n v="15"/>
    <b v="0"/>
    <s v="technology/wearables"/>
    <n v="17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x v="1329"/>
    <b v="0"/>
    <n v="9"/>
    <b v="0"/>
    <s v="technology/wearables"/>
    <n v="4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x v="1330"/>
    <b v="0"/>
    <n v="50"/>
    <b v="0"/>
    <s v="technology/wearables"/>
    <n v="79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x v="1331"/>
    <b v="0"/>
    <n v="34"/>
    <b v="0"/>
    <s v="technology/wearables"/>
    <n v="34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x v="1334"/>
    <b v="0"/>
    <n v="276"/>
    <b v="0"/>
    <s v="technology/wearables"/>
    <n v="143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x v="1335"/>
    <b v="0"/>
    <n v="16"/>
    <b v="0"/>
    <s v="technology/wearables"/>
    <n v="49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x v="1336"/>
    <b v="0"/>
    <n v="224"/>
    <b v="0"/>
    <s v="technology/wearables"/>
    <n v="849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x v="1337"/>
    <b v="0"/>
    <n v="140"/>
    <b v="0"/>
    <s v="technology/wearables"/>
    <n v="247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x v="1338"/>
    <b v="0"/>
    <n v="15"/>
    <b v="0"/>
    <s v="technology/wearables"/>
    <n v="10"/>
    <n v="66.069999999999993"/>
    <x v="2"/>
    <s v="wearables"/>
    <x v="1338"/>
    <x v="0"/>
  </r>
  <r>
    <n v="1339"/>
    <s v="Linkoo (Canceled)"/>
    <s v="World's Smallest customizable Phone &amp; GPS Watch for kids !"/>
    <n v="10000"/>
    <n v="3317"/>
    <x v="1"/>
    <s v="US"/>
    <s v="USD"/>
    <n v="1418056315"/>
    <x v="1339"/>
    <b v="0"/>
    <n v="37"/>
    <b v="0"/>
    <s v="technology/wearables"/>
    <n v="33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x v="1341"/>
    <b v="0"/>
    <n v="46"/>
    <b v="0"/>
    <s v="technology/wearables"/>
    <n v="176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x v="1342"/>
    <b v="0"/>
    <n v="1"/>
    <b v="0"/>
    <s v="technology/wearables"/>
    <n v="1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x v="1343"/>
    <b v="0"/>
    <n v="323"/>
    <b v="0"/>
    <s v="technology/wearables"/>
    <n v="511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x v="1344"/>
    <b v="0"/>
    <n v="139"/>
    <b v="1"/>
    <s v="publishing/nonfiction"/>
    <n v="57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x v="1345"/>
    <b v="0"/>
    <n v="7"/>
    <b v="1"/>
    <s v="publishing/nonfiction"/>
    <n v="4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x v="1346"/>
    <b v="0"/>
    <n v="149"/>
    <b v="1"/>
    <s v="publishing/nonfiction"/>
    <n v="72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x v="1347"/>
    <b v="0"/>
    <n v="31"/>
    <b v="1"/>
    <s v="publishing/nonfiction"/>
    <n v="26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x v="1348"/>
    <b v="0"/>
    <n v="26"/>
    <b v="1"/>
    <s v="publishing/nonfiction"/>
    <n v="60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x v="1349"/>
    <b v="0"/>
    <n v="172"/>
    <b v="1"/>
    <s v="publishing/nonfiction"/>
    <n v="102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x v="1350"/>
    <b v="0"/>
    <n v="78"/>
    <b v="1"/>
    <s v="publishing/nonfiction"/>
    <n v="52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x v="1351"/>
    <b v="0"/>
    <n v="120"/>
    <b v="1"/>
    <s v="publishing/nonfiction"/>
    <n v="203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x v="1353"/>
    <b v="0"/>
    <n v="42"/>
    <b v="1"/>
    <s v="publishing/nonfiction"/>
    <n v="13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x v="1354"/>
    <b v="0"/>
    <n v="64"/>
    <b v="1"/>
    <s v="publishing/nonfiction"/>
    <n v="16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x v="1355"/>
    <b v="0"/>
    <n v="121"/>
    <b v="1"/>
    <s v="publishing/nonfiction"/>
    <n v="31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x v="1356"/>
    <b v="0"/>
    <n v="87"/>
    <b v="1"/>
    <s v="publishing/nonfiction"/>
    <n v="62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x v="1357"/>
    <b v="0"/>
    <n v="65"/>
    <b v="1"/>
    <s v="publishing/nonfiction"/>
    <n v="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x v="1358"/>
    <b v="0"/>
    <n v="49"/>
    <b v="1"/>
    <s v="publishing/nonfiction"/>
    <n v="34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x v="1359"/>
    <b v="0"/>
    <n v="19"/>
    <b v="1"/>
    <s v="publishing/nonfiction"/>
    <n v="8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x v="1360"/>
    <b v="0"/>
    <n v="81"/>
    <b v="1"/>
    <s v="publishing/nonfiction"/>
    <n v="26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x v="1361"/>
    <b v="0"/>
    <n v="264"/>
    <b v="1"/>
    <s v="publishing/nonfiction"/>
    <n v="7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x v="1362"/>
    <b v="0"/>
    <n v="25"/>
    <b v="1"/>
    <s v="publishing/nonfiction"/>
    <n v="11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x v="1363"/>
    <b v="0"/>
    <n v="5"/>
    <b v="1"/>
    <s v="publishing/nonfiction"/>
    <n v="2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x v="1364"/>
    <b v="0"/>
    <n v="144"/>
    <b v="1"/>
    <s v="music/rock"/>
    <n v="498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x v="1365"/>
    <b v="0"/>
    <n v="92"/>
    <b v="1"/>
    <s v="music/rock"/>
    <n v="75"/>
    <n v="81.739999999999995"/>
    <x v="4"/>
    <s v="rock"/>
    <x v="1365"/>
    <x v="0"/>
  </r>
  <r>
    <n v="1366"/>
    <s v="Kick It! A Tribute to the A.K.s"/>
    <s v="A musical memorial for Alexi Petersen."/>
    <n v="10000"/>
    <n v="9486.69"/>
    <x v="0"/>
    <s v="US"/>
    <s v="USD"/>
    <n v="1417049663"/>
    <x v="1366"/>
    <b v="0"/>
    <n v="147"/>
    <b v="1"/>
    <s v="music/rock"/>
    <n v="95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x v="1367"/>
    <b v="0"/>
    <n v="90"/>
    <b v="1"/>
    <s v="music/rock"/>
    <n v="57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x v="1368"/>
    <b v="0"/>
    <n v="87"/>
    <b v="1"/>
    <s v="music/rock"/>
    <n v="55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x v="1369"/>
    <b v="0"/>
    <n v="406"/>
    <b v="1"/>
    <s v="music/rock"/>
    <n v="341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x v="1370"/>
    <b v="0"/>
    <n v="20"/>
    <b v="1"/>
    <s v="music/rock"/>
    <n v="16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x v="1371"/>
    <b v="0"/>
    <n v="70"/>
    <b v="1"/>
    <s v="music/rock"/>
    <n v="75"/>
    <n v="107.07"/>
    <x v="4"/>
    <s v="rock"/>
    <x v="1371"/>
    <x v="0"/>
  </r>
  <r>
    <n v="1372"/>
    <s v="Ted Lukas &amp; the Misled new CD - &quot;FEED&quot;"/>
    <s v="Please help us raise funds to press our new CD!"/>
    <n v="10000"/>
    <n v="620"/>
    <x v="0"/>
    <s v="US"/>
    <s v="USD"/>
    <n v="1342115132"/>
    <x v="1372"/>
    <b v="0"/>
    <n v="16"/>
    <b v="1"/>
    <s v="music/rock"/>
    <n v="6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x v="1374"/>
    <b v="0"/>
    <n v="66"/>
    <b v="1"/>
    <s v="music/rock"/>
    <n v="28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x v="1375"/>
    <b v="0"/>
    <n v="109"/>
    <b v="1"/>
    <s v="music/rock"/>
    <n v="69"/>
    <n v="62.87"/>
    <x v="4"/>
    <s v="rock"/>
    <x v="1375"/>
    <x v="2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x v="1376"/>
    <b v="0"/>
    <n v="168"/>
    <b v="1"/>
    <s v="music/rock"/>
    <n v="93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x v="1377"/>
    <b v="0"/>
    <n v="31"/>
    <b v="1"/>
    <s v="music/rock"/>
    <n v="15"/>
    <n v="48.71"/>
    <x v="4"/>
    <s v="rock"/>
    <x v="1377"/>
    <x v="1"/>
  </r>
  <r>
    <n v="1378"/>
    <s v="SIX BY SEVEN"/>
    <s v="A psychedelic post rock masterpiece!"/>
    <n v="10000"/>
    <n v="4067"/>
    <x v="0"/>
    <s v="GB"/>
    <s v="GBP"/>
    <n v="1470075210"/>
    <x v="1378"/>
    <b v="0"/>
    <n v="133"/>
    <b v="1"/>
    <s v="music/rock"/>
    <n v="41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10000"/>
    <n v="106"/>
    <x v="0"/>
    <s v="US"/>
    <s v="USD"/>
    <n v="1433815200"/>
    <x v="1380"/>
    <b v="0"/>
    <n v="5"/>
    <b v="1"/>
    <s v="music/rock"/>
    <n v="1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x v="1381"/>
    <b v="0"/>
    <n v="73"/>
    <b v="1"/>
    <s v="music/rock"/>
    <n v="54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x v="1382"/>
    <b v="0"/>
    <n v="148"/>
    <b v="1"/>
    <s v="music/rock"/>
    <n v="83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x v="1383"/>
    <b v="0"/>
    <n v="93"/>
    <b v="1"/>
    <s v="music/rock"/>
    <n v="47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x v="1384"/>
    <b v="0"/>
    <n v="63"/>
    <b v="1"/>
    <s v="music/rock"/>
    <n v="43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x v="1385"/>
    <b v="0"/>
    <n v="134"/>
    <b v="1"/>
    <s v="music/rock"/>
    <n v="88"/>
    <n v="65.91"/>
    <x v="4"/>
    <s v="rock"/>
    <x v="1385"/>
    <x v="2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x v="1386"/>
    <b v="0"/>
    <n v="14"/>
    <b v="1"/>
    <s v="music/rock"/>
    <n v="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x v="1387"/>
    <b v="0"/>
    <n v="78"/>
    <b v="1"/>
    <s v="music/rock"/>
    <n v="55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x v="1388"/>
    <b v="0"/>
    <n v="112"/>
    <b v="1"/>
    <s v="music/rock"/>
    <n v="67"/>
    <n v="60.18"/>
    <x v="4"/>
    <s v="rock"/>
    <x v="1388"/>
    <x v="2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x v="1389"/>
    <b v="0"/>
    <n v="34"/>
    <b v="1"/>
    <s v="music/rock"/>
    <n v="7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x v="1390"/>
    <b v="0"/>
    <n v="19"/>
    <b v="1"/>
    <s v="music/rock"/>
    <n v="31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x v="1391"/>
    <b v="0"/>
    <n v="13"/>
    <b v="1"/>
    <s v="music/rock"/>
    <n v="6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x v="1392"/>
    <b v="0"/>
    <n v="104"/>
    <b v="1"/>
    <s v="music/rock"/>
    <n v="28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x v="1394"/>
    <b v="0"/>
    <n v="17"/>
    <b v="1"/>
    <s v="music/rock"/>
    <n v="9"/>
    <n v="53.88"/>
    <x v="4"/>
    <s v="rock"/>
    <x v="1394"/>
    <x v="1"/>
  </r>
  <r>
    <n v="1395"/>
    <s v="Quiet Oaks Full Length Album"/>
    <s v="Help Quiet Oaks record their debut album!!!"/>
    <n v="10000"/>
    <n v="3916"/>
    <x v="0"/>
    <s v="US"/>
    <s v="USD"/>
    <n v="1484430481"/>
    <x v="1395"/>
    <b v="0"/>
    <n v="82"/>
    <b v="1"/>
    <s v="music/rock"/>
    <n v="39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x v="1396"/>
    <b v="0"/>
    <n v="73"/>
    <b v="1"/>
    <s v="music/rock"/>
    <n v="64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x v="1398"/>
    <b v="0"/>
    <n v="65"/>
    <b v="1"/>
    <s v="music/rock"/>
    <n v="48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x v="1399"/>
    <b v="0"/>
    <n v="184"/>
    <b v="1"/>
    <s v="music/rock"/>
    <n v="114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x v="1400"/>
    <b v="0"/>
    <n v="34"/>
    <b v="1"/>
    <s v="music/rock"/>
    <n v="6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x v="1401"/>
    <b v="0"/>
    <n v="240"/>
    <b v="1"/>
    <s v="music/rock"/>
    <n v="124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x v="1402"/>
    <b v="0"/>
    <n v="113"/>
    <b v="1"/>
    <s v="music/rock"/>
    <n v="27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x v="1403"/>
    <b v="0"/>
    <n v="66"/>
    <b v="1"/>
    <s v="music/rock"/>
    <n v="41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x v="1405"/>
    <b v="1"/>
    <n v="17"/>
    <b v="0"/>
    <s v="publishing/translations"/>
    <n v="1"/>
    <n v="6.18"/>
    <x v="3"/>
    <s v="translations"/>
    <x v="1405"/>
    <x v="3"/>
  </r>
  <r>
    <n v="1406"/>
    <s v="Man Down! Translation project"/>
    <s v="The White coat and the battle dress uniform"/>
    <n v="10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x v="1407"/>
    <b v="0"/>
    <n v="2"/>
    <b v="0"/>
    <s v="publishing/translations"/>
    <n v="0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x v="1408"/>
    <b v="0"/>
    <n v="6"/>
    <b v="0"/>
    <s v="publishing/translations"/>
    <n v="1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x v="1412"/>
    <b v="0"/>
    <n v="13"/>
    <b v="0"/>
    <s v="publishing/translations"/>
    <n v="3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x v="1413"/>
    <b v="0"/>
    <n v="1"/>
    <b v="0"/>
    <s v="publishing/translations"/>
    <n v="1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x v="1415"/>
    <b v="0"/>
    <n v="9"/>
    <b v="0"/>
    <s v="publishing/translations"/>
    <n v="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x v="1419"/>
    <b v="0"/>
    <n v="10"/>
    <b v="0"/>
    <s v="publishing/translations"/>
    <n v="4"/>
    <n v="44.5"/>
    <x v="3"/>
    <s v="translations"/>
    <x v="1419"/>
    <x v="2"/>
  </r>
  <r>
    <n v="1420"/>
    <s v="Shakespeare in the Hood - Romeo and Juliet"/>
    <s v="Help me butcher Shakespeare in a satirical fashion."/>
    <n v="10000"/>
    <n v="3"/>
    <x v="2"/>
    <s v="US"/>
    <s v="USD"/>
    <n v="1467129686"/>
    <x v="1420"/>
    <b v="0"/>
    <n v="3"/>
    <b v="0"/>
    <s v="publishing/translations"/>
    <n v="0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x v="1421"/>
    <b v="0"/>
    <n v="2"/>
    <b v="0"/>
    <s v="publishing/translations"/>
    <n v="2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x v="1423"/>
    <b v="0"/>
    <n v="1"/>
    <b v="0"/>
    <s v="publishing/translations"/>
    <n v="1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x v="1424"/>
    <b v="0"/>
    <n v="14"/>
    <b v="0"/>
    <s v="publishing/translations"/>
    <n v="15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x v="1427"/>
    <b v="0"/>
    <n v="4"/>
    <b v="0"/>
    <s v="publishing/translations"/>
    <n v="4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x v="1428"/>
    <b v="0"/>
    <n v="3"/>
    <b v="0"/>
    <s v="publishing/translations"/>
    <n v="0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x v="1430"/>
    <b v="0"/>
    <n v="5"/>
    <b v="0"/>
    <s v="publishing/translations"/>
    <n v="4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x v="1431"/>
    <b v="0"/>
    <n v="47"/>
    <b v="0"/>
    <s v="publishing/translations"/>
    <n v="54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x v="1433"/>
    <b v="0"/>
    <n v="10"/>
    <b v="0"/>
    <s v="publishing/translations"/>
    <n v="8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x v="1434"/>
    <b v="0"/>
    <n v="11"/>
    <b v="0"/>
    <s v="publishing/translations"/>
    <n v="82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x v="1437"/>
    <b v="0"/>
    <n v="22"/>
    <b v="0"/>
    <s v="publishing/translations"/>
    <n v="8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x v="1438"/>
    <b v="0"/>
    <n v="8"/>
    <b v="0"/>
    <s v="publishing/translations"/>
    <n v="6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x v="1439"/>
    <b v="0"/>
    <n v="6"/>
    <b v="0"/>
    <s v="publishing/translations"/>
    <n v="2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x v="1441"/>
    <b v="0"/>
    <n v="3"/>
    <b v="0"/>
    <s v="publishing/translations"/>
    <n v="20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10000"/>
    <n v="75"/>
    <x v="2"/>
    <s v="US"/>
    <s v="USD"/>
    <n v="1467999134"/>
    <x v="1447"/>
    <b v="0"/>
    <n v="3"/>
    <b v="0"/>
    <s v="publishing/translations"/>
    <n v="1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x v="1454"/>
    <b v="0"/>
    <n v="1"/>
    <b v="0"/>
    <s v="publishing/translations"/>
    <n v="0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x v="1455"/>
    <b v="0"/>
    <n v="7"/>
    <b v="0"/>
    <s v="publishing/translations"/>
    <n v="16"/>
    <n v="225"/>
    <x v="3"/>
    <s v="translations"/>
    <x v="1455"/>
    <x v="3"/>
  </r>
  <r>
    <n v="1456"/>
    <s v="Sometimes you don't need love (Canceled)"/>
    <s v="English Version of my auto-published novel"/>
    <n v="10000"/>
    <n v="145"/>
    <x v="1"/>
    <s v="IT"/>
    <s v="EUR"/>
    <n v="1483459365"/>
    <x v="1456"/>
    <b v="0"/>
    <n v="3"/>
    <b v="0"/>
    <s v="publishing/translations"/>
    <n v="1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x v="1461"/>
    <b v="1"/>
    <n v="340"/>
    <b v="1"/>
    <s v="publishing/radio &amp; podcasts"/>
    <n v="152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x v="1462"/>
    <b v="1"/>
    <n v="150"/>
    <b v="1"/>
    <s v="publishing/radio &amp; podcasts"/>
    <n v="43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x v="1463"/>
    <b v="1"/>
    <n v="25"/>
    <b v="1"/>
    <s v="publishing/radio &amp; podcasts"/>
    <n v="9"/>
    <n v="35.44"/>
    <x v="3"/>
    <s v="radio &amp; podcasts"/>
    <x v="1463"/>
    <x v="4"/>
  </r>
  <r>
    <n v="1464"/>
    <s v="Science Studio"/>
    <s v="The Best Science Media on the Web"/>
    <n v="10000"/>
    <n v="8160"/>
    <x v="0"/>
    <s v="US"/>
    <s v="USD"/>
    <n v="1361029958"/>
    <x v="1464"/>
    <b v="1"/>
    <n v="234"/>
    <b v="1"/>
    <s v="publishing/radio &amp; podcasts"/>
    <n v="82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x v="1465"/>
    <b v="1"/>
    <n v="2602"/>
    <b v="1"/>
    <s v="publishing/radio &amp; podcasts"/>
    <n v="1369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x v="1466"/>
    <b v="1"/>
    <n v="248"/>
    <b v="1"/>
    <s v="publishing/radio &amp; podcasts"/>
    <n v="173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10000"/>
    <n v="46032"/>
    <x v="0"/>
    <s v="US"/>
    <s v="USD"/>
    <n v="1332699285"/>
    <x v="1467"/>
    <b v="1"/>
    <n v="600"/>
    <b v="1"/>
    <s v="publishing/radio &amp; podcasts"/>
    <n v="460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x v="1468"/>
    <b v="1"/>
    <n v="293"/>
    <b v="1"/>
    <s v="publishing/radio &amp; podcasts"/>
    <n v="97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x v="1469"/>
    <b v="1"/>
    <n v="321"/>
    <b v="1"/>
    <s v="publishing/radio &amp; podcasts"/>
    <n v="480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x v="1470"/>
    <b v="1"/>
    <n v="81"/>
    <b v="1"/>
    <s v="publishing/radio &amp; podcasts"/>
    <n v="19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x v="1471"/>
    <b v="1"/>
    <n v="343"/>
    <b v="1"/>
    <s v="publishing/radio &amp; podcasts"/>
    <n v="332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x v="1472"/>
    <b v="1"/>
    <n v="336"/>
    <b v="1"/>
    <s v="publishing/radio &amp; podcasts"/>
    <n v="347"/>
    <n v="103.2"/>
    <x v="3"/>
    <s v="radio &amp; podcasts"/>
    <x v="1472"/>
    <x v="4"/>
  </r>
  <r>
    <n v="1473"/>
    <s v="ONE LOVES ONLY FORM"/>
    <s v="Public Radio Project"/>
    <n v="10000"/>
    <n v="1807.74"/>
    <x v="0"/>
    <s v="US"/>
    <s v="USD"/>
    <n v="1330644639"/>
    <x v="1473"/>
    <b v="1"/>
    <n v="47"/>
    <b v="1"/>
    <s v="publishing/radio &amp; podcasts"/>
    <n v="18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x v="1474"/>
    <b v="1"/>
    <n v="76"/>
    <b v="1"/>
    <s v="publishing/radio &amp; podcasts"/>
    <n v="34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x v="1475"/>
    <b v="1"/>
    <n v="441"/>
    <b v="1"/>
    <s v="publishing/radio &amp; podcasts"/>
    <n v="283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x v="1476"/>
    <b v="1"/>
    <n v="916"/>
    <b v="1"/>
    <s v="publishing/radio &amp; podcasts"/>
    <n v="397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x v="1477"/>
    <b v="1"/>
    <n v="369"/>
    <b v="1"/>
    <s v="publishing/radio &amp; podcasts"/>
    <n v="334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x v="1478"/>
    <b v="1"/>
    <n v="20242"/>
    <b v="1"/>
    <s v="publishing/radio &amp; podcasts"/>
    <n v="5908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x v="1479"/>
    <b v="1"/>
    <n v="71"/>
    <b v="1"/>
    <s v="publishing/radio &amp; podcasts"/>
    <n v="22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x v="1480"/>
    <b v="1"/>
    <n v="635"/>
    <b v="1"/>
    <s v="publishing/radio &amp; podcasts"/>
    <n v="585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x v="1481"/>
    <b v="0"/>
    <n v="6"/>
    <b v="0"/>
    <s v="publishing/fiction"/>
    <n v="1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10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x v="1488"/>
    <b v="0"/>
    <n v="6"/>
    <b v="0"/>
    <s v="publishing/fiction"/>
    <n v="4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x v="1490"/>
    <b v="0"/>
    <n v="19"/>
    <b v="0"/>
    <s v="publishing/fiction"/>
    <n v="9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x v="1491"/>
    <b v="0"/>
    <n v="1"/>
    <b v="0"/>
    <s v="publishing/fiction"/>
    <n v="1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x v="1492"/>
    <b v="0"/>
    <n v="2"/>
    <b v="0"/>
    <s v="publishing/fiction"/>
    <n v="0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x v="1494"/>
    <b v="0"/>
    <n v="11"/>
    <b v="0"/>
    <s v="publishing/fiction"/>
    <n v="4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x v="1498"/>
    <b v="0"/>
    <n v="3"/>
    <b v="0"/>
    <s v="publishing/fiction"/>
    <n v="1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x v="1500"/>
    <b v="0"/>
    <n v="15"/>
    <b v="0"/>
    <s v="publishing/fiction"/>
    <n v="7"/>
    <n v="46.73"/>
    <x v="3"/>
    <s v="fiction"/>
    <x v="1500"/>
    <x v="4"/>
  </r>
  <r>
    <n v="1501"/>
    <s v="This is Nowhere"/>
    <s v="A hardcover book of surf, outdoor and nature photos from the British Columbia coast."/>
    <n v="10000"/>
    <n v="86492"/>
    <x v="0"/>
    <s v="CA"/>
    <s v="CAD"/>
    <n v="1436364023"/>
    <x v="1501"/>
    <b v="1"/>
    <n v="885"/>
    <b v="1"/>
    <s v="photography/photobooks"/>
    <n v="865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x v="1502"/>
    <b v="1"/>
    <n v="329"/>
    <b v="1"/>
    <s v="photography/photobooks"/>
    <n v="223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x v="1503"/>
    <b v="1"/>
    <n v="71"/>
    <b v="1"/>
    <s v="photography/photobooks"/>
    <n v="40"/>
    <n v="56.98"/>
    <x v="8"/>
    <s v="photobooks"/>
    <x v="1503"/>
    <x v="2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x v="1504"/>
    <b v="1"/>
    <n v="269"/>
    <b v="1"/>
    <s v="photography/photobooks"/>
    <n v="181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x v="1505"/>
    <b v="1"/>
    <n v="345"/>
    <b v="1"/>
    <s v="photography/photobooks"/>
    <n v="166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x v="1506"/>
    <b v="1"/>
    <n v="43"/>
    <b v="1"/>
    <s v="photography/photobooks"/>
    <n v="17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x v="1507"/>
    <b v="1"/>
    <n v="33"/>
    <b v="1"/>
    <s v="photography/photobooks"/>
    <n v="26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x v="1508"/>
    <b v="1"/>
    <n v="211"/>
    <b v="1"/>
    <s v="photography/photobooks"/>
    <n v="205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x v="1509"/>
    <b v="1"/>
    <n v="196"/>
    <b v="1"/>
    <s v="photography/photobooks"/>
    <n v="220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x v="1510"/>
    <b v="1"/>
    <n v="405"/>
    <b v="1"/>
    <s v="photography/photobooks"/>
    <n v="165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x v="1511"/>
    <b v="1"/>
    <n v="206"/>
    <b v="1"/>
    <s v="photography/photobooks"/>
    <n v="160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x v="1512"/>
    <b v="1"/>
    <n v="335"/>
    <b v="1"/>
    <s v="photography/photobooks"/>
    <n v="202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x v="1513"/>
    <b v="1"/>
    <n v="215"/>
    <b v="1"/>
    <s v="photography/photobooks"/>
    <n v="125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x v="1514"/>
    <b v="1"/>
    <n v="176"/>
    <b v="1"/>
    <s v="photography/photobooks"/>
    <n v="277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x v="1515"/>
    <b v="1"/>
    <n v="555"/>
    <b v="1"/>
    <s v="photography/photobooks"/>
    <n v="4964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x v="1516"/>
    <b v="1"/>
    <n v="116"/>
    <b v="1"/>
    <s v="photography/photobooks"/>
    <n v="194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x v="1517"/>
    <b v="1"/>
    <n v="615"/>
    <b v="1"/>
    <s v="photography/photobooks"/>
    <n v="256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x v="1518"/>
    <b v="1"/>
    <n v="236"/>
    <b v="1"/>
    <s v="photography/photobooks"/>
    <n v="324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x v="1519"/>
    <b v="1"/>
    <n v="145"/>
    <b v="1"/>
    <s v="photography/photobooks"/>
    <n v="98"/>
    <n v="64.16"/>
    <x v="8"/>
    <s v="photobooks"/>
    <x v="1519"/>
    <x v="3"/>
  </r>
  <r>
    <n v="1520"/>
    <s v="TULIPS"/>
    <s v="A self-published photography book by Andrew Miksys from his new series about Belarus"/>
    <n v="9500"/>
    <n v="18625"/>
    <x v="0"/>
    <s v="US"/>
    <s v="USD"/>
    <n v="1418961600"/>
    <x v="1520"/>
    <b v="1"/>
    <n v="167"/>
    <b v="1"/>
    <s v="photography/photobooks"/>
    <n v="196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x v="1521"/>
    <b v="1"/>
    <n v="235"/>
    <b v="1"/>
    <s v="photography/photobooks"/>
    <n v="422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x v="1522"/>
    <b v="1"/>
    <n v="452"/>
    <b v="1"/>
    <s v="photography/photobooks"/>
    <n v="636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x v="1523"/>
    <b v="1"/>
    <n v="241"/>
    <b v="1"/>
    <s v="photography/photobooks"/>
    <n v="243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x v="1524"/>
    <b v="1"/>
    <n v="28"/>
    <b v="1"/>
    <s v="photography/photobooks"/>
    <n v="6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x v="1525"/>
    <b v="1"/>
    <n v="140"/>
    <b v="1"/>
    <s v="photography/photobooks"/>
    <n v="50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x v="1526"/>
    <b v="1"/>
    <n v="280"/>
    <b v="1"/>
    <s v="photography/photobooks"/>
    <n v="306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x v="1527"/>
    <b v="1"/>
    <n v="70"/>
    <b v="1"/>
    <s v="photography/photobooks"/>
    <n v="43"/>
    <n v="55.22"/>
    <x v="8"/>
    <s v="photobooks"/>
    <x v="1527"/>
    <x v="1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x v="1528"/>
    <b v="1"/>
    <n v="160"/>
    <b v="1"/>
    <s v="photography/photobooks"/>
    <n v="94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x v="1529"/>
    <b v="1"/>
    <n v="141"/>
    <b v="1"/>
    <s v="photography/photobooks"/>
    <n v="213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x v="1530"/>
    <b v="1"/>
    <n v="874"/>
    <b v="1"/>
    <s v="photography/photobooks"/>
    <n v="524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x v="1531"/>
    <b v="1"/>
    <n v="73"/>
    <b v="1"/>
    <s v="photography/photobooks"/>
    <n v="4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x v="1532"/>
    <b v="1"/>
    <n v="294"/>
    <b v="1"/>
    <s v="photography/photobooks"/>
    <n v="269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x v="1533"/>
    <b v="1"/>
    <n v="740"/>
    <b v="1"/>
    <s v="photography/photobooks"/>
    <n v="726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x v="1534"/>
    <b v="1"/>
    <n v="369"/>
    <b v="1"/>
    <s v="photography/photobooks"/>
    <n v="34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x v="1535"/>
    <b v="1"/>
    <n v="110"/>
    <b v="1"/>
    <s v="photography/photobooks"/>
    <n v="59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x v="1536"/>
    <b v="1"/>
    <n v="455"/>
    <b v="1"/>
    <s v="photography/photobooks"/>
    <n v="334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x v="1537"/>
    <b v="1"/>
    <n v="224"/>
    <b v="1"/>
    <s v="photography/photobooks"/>
    <n v="24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x v="1538"/>
    <b v="1"/>
    <n v="46"/>
    <b v="1"/>
    <s v="photography/photobooks"/>
    <n v="80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x v="1539"/>
    <b v="0"/>
    <n v="284"/>
    <b v="1"/>
    <s v="photography/photobooks"/>
    <n v="302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x v="1540"/>
    <b v="1"/>
    <n v="98"/>
    <b v="1"/>
    <s v="photography/photobooks"/>
    <n v="196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x v="1542"/>
    <b v="0"/>
    <n v="1"/>
    <b v="0"/>
    <s v="photography/nature"/>
    <n v="0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x v="1546"/>
    <b v="0"/>
    <n v="11"/>
    <b v="0"/>
    <s v="photography/nature"/>
    <n v="3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x v="1548"/>
    <b v="0"/>
    <n v="1"/>
    <b v="0"/>
    <s v="photography/nature"/>
    <n v="1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x v="1549"/>
    <b v="0"/>
    <n v="6"/>
    <b v="0"/>
    <s v="photography/nature"/>
    <n v="2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x v="1550"/>
    <b v="0"/>
    <n v="7"/>
    <b v="0"/>
    <s v="photography/nature"/>
    <n v="1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x v="1552"/>
    <b v="0"/>
    <n v="16"/>
    <b v="0"/>
    <s v="photography/nature"/>
    <n v="24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x v="1556"/>
    <b v="0"/>
    <n v="12"/>
    <b v="0"/>
    <s v="photography/nature"/>
    <n v="8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x v="1557"/>
    <b v="0"/>
    <n v="1"/>
    <b v="0"/>
    <s v="photography/nature"/>
    <n v="1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x v="1558"/>
    <b v="0"/>
    <n v="3"/>
    <b v="0"/>
    <s v="photography/nature"/>
    <n v="0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x v="1559"/>
    <b v="0"/>
    <n v="1"/>
    <b v="0"/>
    <s v="photography/nature"/>
    <n v="1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x v="1560"/>
    <b v="0"/>
    <n v="4"/>
    <b v="0"/>
    <s v="photography/nature"/>
    <n v="1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x v="1565"/>
    <b v="0"/>
    <n v="1"/>
    <b v="0"/>
    <s v="publishing/art books"/>
    <n v="1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x v="1566"/>
    <b v="0"/>
    <n v="59"/>
    <b v="0"/>
    <s v="publishing/art books"/>
    <n v="75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x v="1568"/>
    <b v="0"/>
    <n v="22"/>
    <b v="0"/>
    <s v="publishing/art books"/>
    <n v="40"/>
    <n v="155"/>
    <x v="3"/>
    <s v="art books"/>
    <x v="1568"/>
    <x v="3"/>
  </r>
  <r>
    <n v="1569"/>
    <s v="to be removed (Canceled)"/>
    <s v="to be removed"/>
    <n v="85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x v="1570"/>
    <b v="0"/>
    <n v="52"/>
    <b v="0"/>
    <s v="publishing/art books"/>
    <n v="29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x v="1572"/>
    <b v="0"/>
    <n v="3"/>
    <b v="0"/>
    <s v="publishing/art books"/>
    <n v="1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x v="1573"/>
    <b v="0"/>
    <n v="3"/>
    <b v="0"/>
    <s v="publishing/art books"/>
    <n v="3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x v="1574"/>
    <b v="0"/>
    <n v="6"/>
    <b v="0"/>
    <s v="publishing/art books"/>
    <n v="6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x v="1575"/>
    <b v="0"/>
    <n v="35"/>
    <b v="0"/>
    <s v="publishing/art books"/>
    <n v="28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x v="1576"/>
    <b v="0"/>
    <n v="10"/>
    <b v="0"/>
    <s v="publishing/art books"/>
    <n v="8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x v="1578"/>
    <b v="0"/>
    <n v="4"/>
    <b v="0"/>
    <s v="publishing/art books"/>
    <n v="3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x v="1579"/>
    <b v="0"/>
    <n v="2"/>
    <b v="0"/>
    <s v="publishing/art books"/>
    <n v="0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x v="1581"/>
    <b v="0"/>
    <n v="1"/>
    <b v="0"/>
    <s v="photography/places"/>
    <n v="0"/>
    <n v="5"/>
    <x v="8"/>
    <s v="places"/>
    <x v="1581"/>
    <x v="0"/>
  </r>
  <r>
    <n v="1582"/>
    <s v="Scenes from New Orleans"/>
    <s v="I create canvas prints of images from in and around New Orleans"/>
    <n v="8000"/>
    <n v="93"/>
    <x v="2"/>
    <s v="US"/>
    <s v="USD"/>
    <n v="1445894400"/>
    <x v="1582"/>
    <b v="0"/>
    <n v="3"/>
    <b v="0"/>
    <s v="photography/places"/>
    <n v="1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x v="1585"/>
    <b v="0"/>
    <n v="12"/>
    <b v="0"/>
    <s v="photography/places"/>
    <n v="20"/>
    <n v="131.66999999999999"/>
    <x v="8"/>
    <s v="places"/>
    <x v="1585"/>
    <x v="2"/>
  </r>
  <r>
    <n v="1586"/>
    <s v="Missouri In Pictures"/>
    <s v="Show the world the beauty that is in all of our back yards!"/>
    <n v="80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8000"/>
    <n v="0"/>
    <x v="2"/>
    <s v="US"/>
    <s v="USD"/>
    <n v="1422735120"/>
    <x v="1588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8000"/>
    <n v="1020"/>
    <x v="2"/>
    <s v="IT"/>
    <s v="EUR"/>
    <n v="1443040464"/>
    <x v="1590"/>
    <b v="0"/>
    <n v="2"/>
    <b v="0"/>
    <s v="photography/places"/>
    <n v="13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x v="1591"/>
    <b v="0"/>
    <n v="92"/>
    <b v="0"/>
    <s v="photography/places"/>
    <n v="51"/>
    <n v="44.48"/>
    <x v="8"/>
    <s v="places"/>
    <x v="1591"/>
    <x v="2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x v="1592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8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x v="1594"/>
    <b v="0"/>
    <n v="10"/>
    <b v="0"/>
    <s v="photography/places"/>
    <n v="3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x v="1595"/>
    <b v="0"/>
    <n v="7"/>
    <b v="0"/>
    <s v="photography/places"/>
    <n v="4"/>
    <n v="40"/>
    <x v="8"/>
    <s v="places"/>
    <x v="1595"/>
    <x v="3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x v="1596"/>
    <b v="0"/>
    <n v="3"/>
    <b v="0"/>
    <s v="photography/places"/>
    <n v="1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x v="1600"/>
    <b v="0"/>
    <n v="9"/>
    <b v="0"/>
    <s v="photography/places"/>
    <n v="5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x v="1601"/>
    <b v="0"/>
    <n v="56"/>
    <b v="1"/>
    <s v="music/rock"/>
    <n v="34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x v="1602"/>
    <b v="0"/>
    <n v="32"/>
    <b v="1"/>
    <s v="music/rock"/>
    <n v="19"/>
    <n v="46.95"/>
    <x v="4"/>
    <s v="rock"/>
    <x v="1602"/>
    <x v="6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x v="1603"/>
    <b v="0"/>
    <n v="30"/>
    <b v="1"/>
    <s v="music/rock"/>
    <n v="25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x v="1604"/>
    <b v="0"/>
    <n v="70"/>
    <b v="1"/>
    <s v="music/rock"/>
    <n v="43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x v="1605"/>
    <b v="0"/>
    <n v="44"/>
    <b v="1"/>
    <s v="music/rock"/>
    <n v="76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x v="1607"/>
    <b v="0"/>
    <n v="205"/>
    <b v="1"/>
    <s v="music/rock"/>
    <n v="181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x v="1608"/>
    <b v="0"/>
    <n v="23"/>
    <b v="1"/>
    <s v="music/rock"/>
    <n v="15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x v="1609"/>
    <b v="0"/>
    <n v="4"/>
    <b v="1"/>
    <s v="music/rock"/>
    <n v="22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x v="1610"/>
    <b v="0"/>
    <n v="112"/>
    <b v="1"/>
    <s v="music/rock"/>
    <n v="68"/>
    <n v="48.54"/>
    <x v="4"/>
    <s v="rock"/>
    <x v="1610"/>
    <x v="5"/>
  </r>
  <r>
    <n v="1611"/>
    <s v="Skelton-Luns CD/7&quot;             No Big Deal."/>
    <s v="Skelton-Luns CD/7&quot; No Big Deal."/>
    <n v="8000"/>
    <n v="1001"/>
    <x v="0"/>
    <s v="US"/>
    <s v="USD"/>
    <n v="1370390432"/>
    <x v="1611"/>
    <b v="0"/>
    <n v="27"/>
    <b v="1"/>
    <s v="music/rock"/>
    <n v="13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x v="1612"/>
    <b v="0"/>
    <n v="11"/>
    <b v="1"/>
    <s v="music/rock"/>
    <n v="7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x v="1613"/>
    <b v="0"/>
    <n v="26"/>
    <b v="1"/>
    <s v="music/rock"/>
    <n v="13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x v="1614"/>
    <b v="0"/>
    <n v="77"/>
    <b v="1"/>
    <s v="music/rock"/>
    <n v="64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x v="1616"/>
    <b v="0"/>
    <n v="157"/>
    <b v="1"/>
    <s v="music/rock"/>
    <n v="130"/>
    <n v="66.37"/>
    <x v="4"/>
    <s v="rock"/>
    <x v="1616"/>
    <x v="5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x v="1617"/>
    <b v="0"/>
    <n v="158"/>
    <b v="1"/>
    <s v="music/rock"/>
    <n v="128"/>
    <n v="64.62"/>
    <x v="4"/>
    <s v="rock"/>
    <x v="1617"/>
    <x v="4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x v="1618"/>
    <b v="0"/>
    <n v="27"/>
    <b v="1"/>
    <s v="music/rock"/>
    <n v="20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x v="1619"/>
    <b v="0"/>
    <n v="23"/>
    <b v="1"/>
    <s v="music/rock"/>
    <n v="25"/>
    <n v="86.96"/>
    <x v="4"/>
    <s v="rock"/>
    <x v="1619"/>
    <x v="3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x v="1620"/>
    <b v="0"/>
    <n v="17"/>
    <b v="1"/>
    <s v="music/rock"/>
    <n v="14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x v="1621"/>
    <b v="0"/>
    <n v="37"/>
    <b v="1"/>
    <s v="music/rock"/>
    <n v="76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x v="1622"/>
    <b v="0"/>
    <n v="65"/>
    <b v="1"/>
    <s v="music/rock"/>
    <n v="88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x v="1623"/>
    <b v="0"/>
    <n v="18"/>
    <b v="1"/>
    <s v="music/rock"/>
    <n v="9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x v="1624"/>
    <b v="0"/>
    <n v="25"/>
    <b v="1"/>
    <s v="music/rock"/>
    <n v="15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x v="1625"/>
    <b v="0"/>
    <n v="104"/>
    <b v="1"/>
    <s v="music/rock"/>
    <n v="146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x v="1627"/>
    <b v="0"/>
    <n v="38"/>
    <b v="1"/>
    <s v="music/rock"/>
    <n v="29"/>
    <n v="61.58"/>
    <x v="4"/>
    <s v="rock"/>
    <x v="1627"/>
    <x v="5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x v="1628"/>
    <b v="0"/>
    <n v="88"/>
    <b v="1"/>
    <s v="music/rock"/>
    <n v="50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x v="1629"/>
    <b v="0"/>
    <n v="82"/>
    <b v="1"/>
    <s v="music/rock"/>
    <n v="78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x v="1630"/>
    <b v="0"/>
    <n v="126"/>
    <b v="1"/>
    <s v="music/rock"/>
    <n v="133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x v="1631"/>
    <b v="0"/>
    <n v="133"/>
    <b v="1"/>
    <s v="music/rock"/>
    <n v="195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x v="1632"/>
    <b v="0"/>
    <n v="47"/>
    <b v="1"/>
    <s v="music/rock"/>
    <n v="51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x v="1633"/>
    <b v="0"/>
    <n v="58"/>
    <b v="1"/>
    <s v="music/rock"/>
    <n v="125"/>
    <n v="172.41"/>
    <x v="4"/>
    <s v="rock"/>
    <x v="1633"/>
    <x v="6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x v="1634"/>
    <b v="0"/>
    <n v="32"/>
    <b v="1"/>
    <s v="music/rock"/>
    <n v="25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x v="1635"/>
    <b v="0"/>
    <n v="37"/>
    <b v="1"/>
    <s v="music/rock"/>
    <n v="31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x v="1636"/>
    <b v="0"/>
    <n v="87"/>
    <b v="1"/>
    <s v="music/rock"/>
    <n v="58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x v="1637"/>
    <b v="0"/>
    <n v="15"/>
    <b v="1"/>
    <s v="music/rock"/>
    <n v="6"/>
    <n v="34.6"/>
    <x v="4"/>
    <s v="rock"/>
    <x v="1637"/>
    <x v="8"/>
  </r>
  <r>
    <n v="1638"/>
    <s v="Avenues EP 2013"/>
    <s v="Avenues will be going in to the studio to record a new EP with Matt Allison!"/>
    <n v="8000"/>
    <n v="1050"/>
    <x v="0"/>
    <s v="US"/>
    <s v="USD"/>
    <n v="1362086700"/>
    <x v="1638"/>
    <b v="0"/>
    <n v="27"/>
    <b v="1"/>
    <s v="music/rock"/>
    <n v="13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x v="1639"/>
    <b v="0"/>
    <n v="19"/>
    <b v="1"/>
    <s v="music/rock"/>
    <n v="23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x v="1640"/>
    <b v="0"/>
    <n v="17"/>
    <b v="1"/>
    <s v="music/rock"/>
    <n v="8"/>
    <n v="39.97"/>
    <x v="4"/>
    <s v="rock"/>
    <x v="1640"/>
    <x v="7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x v="1641"/>
    <b v="0"/>
    <n v="26"/>
    <b v="1"/>
    <s v="music/pop"/>
    <n v="32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x v="1642"/>
    <b v="0"/>
    <n v="28"/>
    <b v="1"/>
    <s v="music/pop"/>
    <n v="15"/>
    <n v="42.86"/>
    <x v="4"/>
    <s v="pop"/>
    <x v="1642"/>
    <x v="6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x v="1643"/>
    <b v="0"/>
    <n v="37"/>
    <b v="1"/>
    <s v="music/pop"/>
    <n v="78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x v="1644"/>
    <b v="0"/>
    <n v="128"/>
    <b v="1"/>
    <s v="music/pop"/>
    <n v="137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x v="1645"/>
    <b v="0"/>
    <n v="10"/>
    <b v="1"/>
    <s v="music/pop"/>
    <n v="69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x v="1646"/>
    <b v="0"/>
    <n v="83"/>
    <b v="1"/>
    <s v="music/pop"/>
    <n v="28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x v="1647"/>
    <b v="0"/>
    <n v="46"/>
    <b v="1"/>
    <s v="music/pop"/>
    <n v="6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x v="1648"/>
    <b v="0"/>
    <n v="90"/>
    <b v="1"/>
    <s v="music/pop"/>
    <n v="36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x v="1649"/>
    <b v="0"/>
    <n v="81"/>
    <b v="1"/>
    <s v="music/pop"/>
    <n v="48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x v="1650"/>
    <b v="0"/>
    <n v="32"/>
    <b v="1"/>
    <s v="music/pop"/>
    <n v="35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x v="1651"/>
    <b v="0"/>
    <n v="20"/>
    <b v="1"/>
    <s v="music/pop"/>
    <n v="25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x v="1652"/>
    <b v="0"/>
    <n v="70"/>
    <b v="1"/>
    <s v="music/pop"/>
    <n v="57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x v="1653"/>
    <b v="0"/>
    <n v="168"/>
    <b v="1"/>
    <s v="music/pop"/>
    <n v="109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x v="1654"/>
    <b v="0"/>
    <n v="34"/>
    <b v="1"/>
    <s v="music/pop"/>
    <n v="16"/>
    <n v="38.79"/>
    <x v="4"/>
    <s v="pop"/>
    <x v="1654"/>
    <x v="5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x v="1655"/>
    <b v="0"/>
    <n v="48"/>
    <b v="1"/>
    <s v="music/pop"/>
    <n v="27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x v="1656"/>
    <b v="0"/>
    <n v="48"/>
    <b v="1"/>
    <s v="music/pop"/>
    <n v="94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x v="1657"/>
    <b v="0"/>
    <n v="221"/>
    <b v="1"/>
    <s v="music/pop"/>
    <n v="328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x v="1658"/>
    <b v="0"/>
    <n v="107"/>
    <b v="1"/>
    <s v="music/pop"/>
    <n v="99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x v="1659"/>
    <b v="0"/>
    <n v="45"/>
    <b v="1"/>
    <s v="music/pop"/>
    <n v="7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x v="1660"/>
    <b v="0"/>
    <n v="36"/>
    <b v="1"/>
    <s v="music/pop"/>
    <n v="13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x v="1662"/>
    <b v="0"/>
    <n v="62"/>
    <b v="1"/>
    <s v="music/pop"/>
    <n v="104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x v="1663"/>
    <b v="0"/>
    <n v="32"/>
    <b v="1"/>
    <s v="music/pop"/>
    <n v="14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x v="1664"/>
    <b v="0"/>
    <n v="89"/>
    <b v="1"/>
    <s v="music/pop"/>
    <n v="39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x v="1665"/>
    <b v="0"/>
    <n v="93"/>
    <b v="1"/>
    <s v="music/pop"/>
    <n v="54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x v="1666"/>
    <b v="0"/>
    <n v="98"/>
    <b v="1"/>
    <s v="music/pop"/>
    <n v="53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x v="1667"/>
    <b v="0"/>
    <n v="82"/>
    <b v="1"/>
    <s v="music/pop"/>
    <n v="5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x v="1668"/>
    <b v="0"/>
    <n v="116"/>
    <b v="1"/>
    <s v="music/pop"/>
    <n v="109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x v="1669"/>
    <b v="0"/>
    <n v="52"/>
    <b v="1"/>
    <s v="music/pop"/>
    <n v="37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x v="1670"/>
    <b v="0"/>
    <n v="23"/>
    <b v="1"/>
    <s v="music/pop"/>
    <n v="14"/>
    <n v="44.61"/>
    <x v="4"/>
    <s v="pop"/>
    <x v="1670"/>
    <x v="7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x v="1671"/>
    <b v="0"/>
    <n v="77"/>
    <b v="1"/>
    <s v="music/pop"/>
    <n v="27"/>
    <n v="26.15"/>
    <x v="4"/>
    <s v="pop"/>
    <x v="1671"/>
    <x v="2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x v="1672"/>
    <b v="0"/>
    <n v="49"/>
    <b v="1"/>
    <s v="music/pop"/>
    <n v="26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x v="1673"/>
    <b v="0"/>
    <n v="59"/>
    <b v="1"/>
    <s v="music/pop"/>
    <n v="36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x v="1674"/>
    <b v="0"/>
    <n v="113"/>
    <b v="1"/>
    <s v="music/pop"/>
    <n v="134"/>
    <n v="89.25"/>
    <x v="4"/>
    <s v="pop"/>
    <x v="1674"/>
    <x v="2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x v="1675"/>
    <b v="0"/>
    <n v="34"/>
    <b v="1"/>
    <s v="music/pop"/>
    <n v="18"/>
    <n v="40.42"/>
    <x v="4"/>
    <s v="pop"/>
    <x v="1675"/>
    <x v="6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x v="1676"/>
    <b v="0"/>
    <n v="42"/>
    <b v="1"/>
    <s v="music/pop"/>
    <n v="46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x v="1677"/>
    <b v="0"/>
    <n v="42"/>
    <b v="1"/>
    <s v="music/pop"/>
    <n v="89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x v="1678"/>
    <b v="0"/>
    <n v="49"/>
    <b v="1"/>
    <s v="music/pop"/>
    <n v="24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x v="1679"/>
    <b v="0"/>
    <n v="56"/>
    <b v="1"/>
    <s v="music/pop"/>
    <n v="47"/>
    <n v="62.5"/>
    <x v="4"/>
    <s v="pop"/>
    <x v="1679"/>
    <x v="6"/>
  </r>
  <r>
    <n v="1680"/>
    <s v="Kick Out a Record"/>
    <s v="Working Musician dilemma #164: how the taxman put Kick the Record 2.0 on hold"/>
    <n v="7500"/>
    <n v="1175"/>
    <x v="0"/>
    <s v="US"/>
    <s v="USD"/>
    <n v="1405188667"/>
    <x v="1680"/>
    <b v="0"/>
    <n v="25"/>
    <b v="1"/>
    <s v="music/pop"/>
    <n v="16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x v="1681"/>
    <b v="0"/>
    <n v="884"/>
    <b v="0"/>
    <s v="music/faith"/>
    <n v="879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x v="1682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x v="1683"/>
    <b v="0"/>
    <n v="10"/>
    <b v="0"/>
    <s v="music/faith"/>
    <n v="10"/>
    <n v="76"/>
    <x v="4"/>
    <s v="faith"/>
    <x v="1683"/>
    <x v="1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x v="1684"/>
    <b v="0"/>
    <n v="101"/>
    <b v="0"/>
    <s v="music/faith"/>
    <n v="116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x v="1685"/>
    <b v="0"/>
    <n v="15"/>
    <b v="0"/>
    <s v="music/faith"/>
    <n v="5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x v="1686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x v="1687"/>
    <b v="0"/>
    <n v="39"/>
    <b v="0"/>
    <s v="music/faith"/>
    <n v="42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x v="1688"/>
    <b v="0"/>
    <n v="7"/>
    <b v="0"/>
    <s v="music/faith"/>
    <n v="24"/>
    <n v="253.14"/>
    <x v="4"/>
    <s v="faith"/>
    <x v="1688"/>
    <x v="1"/>
  </r>
  <r>
    <n v="1689"/>
    <s v="Fly Away"/>
    <s v="Praising the Living God in the second half of life."/>
    <n v="7500"/>
    <n v="2400"/>
    <x v="3"/>
    <s v="US"/>
    <s v="USD"/>
    <n v="1489700230"/>
    <x v="1689"/>
    <b v="0"/>
    <n v="14"/>
    <b v="0"/>
    <s v="music/faith"/>
    <n v="32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x v="1690"/>
    <b v="0"/>
    <n v="11"/>
    <b v="0"/>
    <s v="music/faith"/>
    <n v="8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x v="1691"/>
    <b v="0"/>
    <n v="38"/>
    <b v="0"/>
    <s v="music/faith"/>
    <n v="134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x v="1692"/>
    <b v="0"/>
    <n v="15"/>
    <b v="0"/>
    <s v="music/faith"/>
    <n v="32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x v="1693"/>
    <b v="0"/>
    <n v="8"/>
    <b v="0"/>
    <s v="music/faith"/>
    <n v="4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x v="169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x v="1695"/>
    <b v="0"/>
    <n v="23"/>
    <b v="0"/>
    <s v="music/faith"/>
    <n v="19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x v="1696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x v="1697"/>
    <b v="0"/>
    <n v="22"/>
    <b v="0"/>
    <s v="music/faith"/>
    <n v="34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x v="1698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x v="1699"/>
    <b v="0"/>
    <n v="4"/>
    <b v="0"/>
    <s v="music/faith"/>
    <n v="3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x v="1700"/>
    <b v="0"/>
    <n v="79"/>
    <b v="0"/>
    <s v="music/faith"/>
    <n v="69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x v="1701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7500"/>
    <n v="1"/>
    <x v="2"/>
    <s v="US"/>
    <s v="USD"/>
    <n v="1427745150"/>
    <x v="1702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x v="1703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x v="1704"/>
    <b v="0"/>
    <n v="11"/>
    <b v="0"/>
    <s v="music/faith"/>
    <n v="17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x v="1705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x v="1706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x v="1707"/>
    <b v="0"/>
    <n v="9"/>
    <b v="0"/>
    <s v="music/faith"/>
    <n v="6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x v="1708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x v="1709"/>
    <b v="0"/>
    <n v="4"/>
    <b v="0"/>
    <s v="music/faith"/>
    <n v="1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x v="1710"/>
    <b v="0"/>
    <n v="1"/>
    <b v="0"/>
    <s v="music/faith"/>
    <n v="0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x v="1711"/>
    <b v="0"/>
    <n v="2"/>
    <b v="0"/>
    <s v="music/faith"/>
    <n v="14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x v="1712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x v="1713"/>
    <b v="0"/>
    <n v="1"/>
    <b v="0"/>
    <s v="music/faith"/>
    <n v="1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x v="1714"/>
    <b v="0"/>
    <n v="17"/>
    <b v="0"/>
    <s v="music/faith"/>
    <n v="26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x v="171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x v="1716"/>
    <b v="0"/>
    <n v="3"/>
    <b v="0"/>
    <s v="music/faith"/>
    <n v="2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x v="1717"/>
    <b v="0"/>
    <n v="41"/>
    <b v="0"/>
    <s v="music/faith"/>
    <n v="19"/>
    <n v="34.020000000000003"/>
    <x v="4"/>
    <s v="faith"/>
    <x v="1717"/>
    <x v="2"/>
  </r>
  <r>
    <n v="1718"/>
    <s v="The Prodigal Son"/>
    <s v="A melody for the galaxy."/>
    <n v="7175"/>
    <n v="75"/>
    <x v="2"/>
    <s v="US"/>
    <s v="USD"/>
    <n v="1463201940"/>
    <x v="1718"/>
    <b v="0"/>
    <n v="2"/>
    <b v="0"/>
    <s v="music/faith"/>
    <n v="1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x v="1719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x v="1720"/>
    <b v="0"/>
    <n v="8"/>
    <b v="0"/>
    <s v="music/faith"/>
    <n v="3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x v="1721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x v="1722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x v="1723"/>
    <b v="0"/>
    <n v="3"/>
    <b v="0"/>
    <s v="music/faith"/>
    <n v="9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x v="1724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x v="1725"/>
    <b v="0"/>
    <n v="9"/>
    <b v="0"/>
    <s v="music/faith"/>
    <n v="8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x v="1726"/>
    <b v="0"/>
    <n v="16"/>
    <b v="0"/>
    <s v="music/faith"/>
    <n v="31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x v="172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x v="1728"/>
    <b v="0"/>
    <n v="7"/>
    <b v="0"/>
    <s v="music/faith"/>
    <n v="12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x v="1729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x v="1730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7000"/>
    <n v="0"/>
    <x v="2"/>
    <s v="US"/>
    <s v="USD"/>
    <n v="1434034800"/>
    <x v="1731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x v="1732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x v="1733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x v="1734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x v="1735"/>
    <b v="0"/>
    <n v="2"/>
    <b v="0"/>
    <s v="music/faith"/>
    <n v="2"/>
    <n v="55"/>
    <x v="4"/>
    <s v="faith"/>
    <x v="1735"/>
    <x v="2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x v="1736"/>
    <b v="0"/>
    <n v="1"/>
    <b v="0"/>
    <s v="music/faith"/>
    <n v="0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x v="1737"/>
    <b v="0"/>
    <n v="15"/>
    <b v="0"/>
    <s v="music/faith"/>
    <n v="12"/>
    <n v="56.67"/>
    <x v="4"/>
    <s v="faith"/>
    <x v="1737"/>
    <x v="0"/>
  </r>
  <r>
    <n v="1738"/>
    <s v="The Flashing Lights"/>
    <s v="Music that inspires and gives hope for overcoming and change. And it is good music."/>
    <n v="7000"/>
    <n v="20"/>
    <x v="2"/>
    <s v="US"/>
    <s v="USD"/>
    <n v="1412283542"/>
    <x v="1738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x v="1739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x v="1740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7000"/>
    <n v="1330"/>
    <x v="0"/>
    <s v="GB"/>
    <s v="GBP"/>
    <n v="1433948671"/>
    <x v="1741"/>
    <b v="0"/>
    <n v="52"/>
    <b v="1"/>
    <s v="photography/photobooks"/>
    <n v="19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x v="1742"/>
    <b v="0"/>
    <n v="34"/>
    <b v="1"/>
    <s v="photography/photobooks"/>
    <n v="31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x v="1743"/>
    <b v="0"/>
    <n v="67"/>
    <b v="1"/>
    <s v="photography/photobooks"/>
    <n v="86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x v="1744"/>
    <b v="0"/>
    <n v="70"/>
    <b v="1"/>
    <s v="photography/photobooks"/>
    <n v="93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x v="1746"/>
    <b v="0"/>
    <n v="107"/>
    <b v="1"/>
    <s v="photography/photobooks"/>
    <n v="317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x v="1747"/>
    <b v="0"/>
    <n v="159"/>
    <b v="1"/>
    <s v="photography/photobooks"/>
    <n v="135"/>
    <n v="59.41"/>
    <x v="8"/>
    <s v="photobooks"/>
    <x v="1747"/>
    <x v="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x v="1748"/>
    <b v="0"/>
    <n v="181"/>
    <b v="1"/>
    <s v="photography/photobooks"/>
    <n v="928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x v="1749"/>
    <b v="0"/>
    <n v="131"/>
    <b v="1"/>
    <s v="photography/photobooks"/>
    <n v="177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x v="1750"/>
    <b v="0"/>
    <n v="125"/>
    <b v="1"/>
    <s v="photography/photobooks"/>
    <n v="144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x v="1751"/>
    <b v="0"/>
    <n v="61"/>
    <b v="1"/>
    <s v="photography/photobooks"/>
    <n v="147"/>
    <n v="168.69"/>
    <x v="8"/>
    <s v="photobooks"/>
    <x v="1751"/>
    <x v="0"/>
  </r>
  <r>
    <n v="1752"/>
    <s v="Adfectus Book"/>
    <s v="A little book of calm, in picture form, that will soothe the soul and un-furrow the brow."/>
    <n v="7000"/>
    <n v="3122"/>
    <x v="0"/>
    <s v="GB"/>
    <s v="GBP"/>
    <n v="1476425082"/>
    <x v="1752"/>
    <b v="0"/>
    <n v="90"/>
    <b v="1"/>
    <s v="photography/photobooks"/>
    <n v="45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x v="1753"/>
    <b v="0"/>
    <n v="35"/>
    <b v="1"/>
    <s v="photography/photobooks"/>
    <n v="231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x v="1754"/>
    <b v="0"/>
    <n v="90"/>
    <b v="1"/>
    <s v="photography/photobooks"/>
    <n v="134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x v="1755"/>
    <b v="0"/>
    <n v="4"/>
    <b v="1"/>
    <s v="photography/photobooks"/>
    <n v="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x v="1756"/>
    <b v="0"/>
    <n v="120"/>
    <b v="1"/>
    <s v="photography/photobooks"/>
    <n v="81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x v="1757"/>
    <b v="0"/>
    <n v="14"/>
    <b v="1"/>
    <s v="photography/photobooks"/>
    <n v="83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x v="1758"/>
    <b v="0"/>
    <n v="27"/>
    <b v="1"/>
    <s v="photography/photobooks"/>
    <n v="16"/>
    <n v="42.48"/>
    <x v="8"/>
    <s v="photobooks"/>
    <x v="1758"/>
    <x v="2"/>
  </r>
  <r>
    <n v="1759"/>
    <s v="Death Valley"/>
    <s v="Death Valley will be the first photo book of Andi State"/>
    <n v="7000"/>
    <n v="5330"/>
    <x v="0"/>
    <s v="US"/>
    <s v="USD"/>
    <n v="1427309629"/>
    <x v="1759"/>
    <b v="0"/>
    <n v="49"/>
    <b v="1"/>
    <s v="photography/photobooks"/>
    <n v="76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x v="1760"/>
    <b v="0"/>
    <n v="102"/>
    <b v="1"/>
    <s v="photography/photobooks"/>
    <n v="118"/>
    <n v="81.099999999999994"/>
    <x v="8"/>
    <s v="photobooks"/>
    <x v="1760"/>
    <x v="2"/>
  </r>
  <r>
    <n v="1761"/>
    <s v="I Wanted To See Boobs"/>
    <s v="A hardcover photobook telling the naked truth of a young photographers journey."/>
    <n v="7000"/>
    <n v="155"/>
    <x v="0"/>
    <s v="GB"/>
    <s v="GBP"/>
    <n v="1442065060"/>
    <x v="1761"/>
    <b v="0"/>
    <n v="3"/>
    <b v="1"/>
    <s v="photography/photobooks"/>
    <n v="2"/>
    <n v="51.67"/>
    <x v="8"/>
    <s v="photobooks"/>
    <x v="1761"/>
    <x v="0"/>
  </r>
  <r>
    <n v="1762"/>
    <s v="&quot;The Naked Pixel&quot; Ali Pakele"/>
    <s v="Project rewards $25 gets you 190+ digital images"/>
    <n v="6999"/>
    <n v="885"/>
    <x v="0"/>
    <s v="US"/>
    <s v="USD"/>
    <n v="1457739245"/>
    <x v="1762"/>
    <b v="0"/>
    <n v="25"/>
    <b v="1"/>
    <s v="photography/photobooks"/>
    <n v="13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x v="1763"/>
    <b v="0"/>
    <n v="118"/>
    <b v="1"/>
    <s v="photography/photobooks"/>
    <n v="177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x v="1764"/>
    <b v="1"/>
    <n v="39"/>
    <b v="0"/>
    <s v="photography/photobooks"/>
    <n v="32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x v="1765"/>
    <b v="1"/>
    <n v="103"/>
    <b v="0"/>
    <s v="photography/photobooks"/>
    <n v="111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x v="1767"/>
    <b v="1"/>
    <n v="39"/>
    <b v="0"/>
    <s v="photography/photobooks"/>
    <n v="35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x v="1768"/>
    <b v="1"/>
    <n v="15"/>
    <b v="0"/>
    <s v="photography/photobooks"/>
    <n v="3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x v="1769"/>
    <b v="1"/>
    <n v="22"/>
    <b v="0"/>
    <s v="photography/photobooks"/>
    <n v="17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x v="1770"/>
    <b v="1"/>
    <n v="92"/>
    <b v="0"/>
    <s v="photography/photobooks"/>
    <n v="213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x v="1771"/>
    <b v="1"/>
    <n v="25"/>
    <b v="0"/>
    <s v="photography/photobooks"/>
    <n v="14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x v="1772"/>
    <b v="1"/>
    <n v="19"/>
    <b v="0"/>
    <s v="photography/photobooks"/>
    <n v="13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x v="1773"/>
    <b v="1"/>
    <n v="19"/>
    <b v="0"/>
    <s v="photography/photobooks"/>
    <n v="29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x v="1774"/>
    <b v="1"/>
    <n v="13"/>
    <b v="0"/>
    <s v="photography/photobooks"/>
    <n v="18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x v="1775"/>
    <b v="1"/>
    <n v="124"/>
    <b v="0"/>
    <s v="photography/photobooks"/>
    <n v="326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x v="1776"/>
    <b v="1"/>
    <n v="4"/>
    <b v="0"/>
    <s v="photography/photobooks"/>
    <n v="5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x v="1777"/>
    <b v="1"/>
    <n v="10"/>
    <b v="0"/>
    <s v="photography/photobooks"/>
    <n v="10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x v="1778"/>
    <b v="1"/>
    <n v="15"/>
    <b v="0"/>
    <s v="photography/photobooks"/>
    <n v="15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x v="1779"/>
    <b v="1"/>
    <n v="38"/>
    <b v="0"/>
    <s v="photography/photobooks"/>
    <n v="61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x v="1780"/>
    <b v="1"/>
    <n v="152"/>
    <b v="0"/>
    <s v="photography/photobooks"/>
    <n v="183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x v="1781"/>
    <b v="1"/>
    <n v="24"/>
    <b v="0"/>
    <s v="photography/photobooks"/>
    <n v="22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x v="1782"/>
    <b v="1"/>
    <n v="76"/>
    <b v="0"/>
    <s v="photography/photobooks"/>
    <n v="83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x v="1783"/>
    <b v="1"/>
    <n v="185"/>
    <b v="0"/>
    <s v="photography/photobooks"/>
    <n v="146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x v="1784"/>
    <b v="1"/>
    <n v="33"/>
    <b v="0"/>
    <s v="photography/photobooks"/>
    <n v="31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x v="1785"/>
    <b v="1"/>
    <n v="108"/>
    <b v="0"/>
    <s v="photography/photobooks"/>
    <n v="75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x v="1786"/>
    <b v="1"/>
    <n v="29"/>
    <b v="0"/>
    <s v="photography/photobooks"/>
    <n v="14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x v="1787"/>
    <b v="1"/>
    <n v="24"/>
    <b v="0"/>
    <s v="photography/photobooks"/>
    <n v="24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x v="1790"/>
    <b v="1"/>
    <n v="15"/>
    <b v="0"/>
    <s v="photography/photobooks"/>
    <n v="26"/>
    <n v="109.07"/>
    <x v="8"/>
    <s v="photobooks"/>
    <x v="1790"/>
    <x v="0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x v="1791"/>
    <b v="1"/>
    <n v="4"/>
    <b v="0"/>
    <s v="photography/photobooks"/>
    <n v="2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x v="1792"/>
    <b v="1"/>
    <n v="139"/>
    <b v="0"/>
    <s v="photography/photobooks"/>
    <n v="243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x v="1794"/>
    <b v="1"/>
    <n v="18"/>
    <b v="0"/>
    <s v="photography/photobooks"/>
    <n v="17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x v="1795"/>
    <b v="1"/>
    <n v="81"/>
    <b v="0"/>
    <s v="photography/photobooks"/>
    <n v="181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x v="1796"/>
    <b v="1"/>
    <n v="86"/>
    <b v="0"/>
    <s v="photography/photobooks"/>
    <n v="70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x v="1797"/>
    <b v="1"/>
    <n v="140"/>
    <b v="0"/>
    <s v="photography/photobooks"/>
    <n v="113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x v="1798"/>
    <b v="1"/>
    <n v="37"/>
    <b v="0"/>
    <s v="photography/photobooks"/>
    <n v="36"/>
    <n v="58.97"/>
    <x v="8"/>
    <s v="photobooks"/>
    <x v="1798"/>
    <x v="0"/>
  </r>
  <r>
    <n v="1799"/>
    <s v="The UnDiscovered Image"/>
    <s v="The UnDiscovered Image, a monthly publication dedicated to photographers."/>
    <n v="6000"/>
    <n v="69.83"/>
    <x v="2"/>
    <s v="GB"/>
    <s v="GBP"/>
    <n v="1415740408"/>
    <x v="1799"/>
    <b v="1"/>
    <n v="6"/>
    <b v="0"/>
    <s v="photography/photobooks"/>
    <n v="1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x v="1800"/>
    <b v="1"/>
    <n v="113"/>
    <b v="0"/>
    <s v="photography/photobooks"/>
    <n v="158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x v="1801"/>
    <b v="1"/>
    <n v="37"/>
    <b v="0"/>
    <s v="photography/photobooks"/>
    <n v="39"/>
    <n v="63.65"/>
    <x v="8"/>
    <s v="photobooks"/>
    <x v="1801"/>
    <x v="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x v="1802"/>
    <b v="1"/>
    <n v="18"/>
    <b v="0"/>
    <s v="photography/photobooks"/>
    <n v="2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x v="1803"/>
    <b v="1"/>
    <n v="75"/>
    <b v="0"/>
    <s v="photography/photobooks"/>
    <n v="90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x v="1804"/>
    <b v="1"/>
    <n v="52"/>
    <b v="0"/>
    <s v="photography/photobooks"/>
    <n v="91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x v="1805"/>
    <b v="1"/>
    <n v="122"/>
    <b v="0"/>
    <s v="photography/photobooks"/>
    <n v="137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x v="1806"/>
    <b v="1"/>
    <n v="8"/>
    <b v="0"/>
    <s v="photography/photobooks"/>
    <n v="10"/>
    <n v="73.88"/>
    <x v="8"/>
    <s v="photobooks"/>
    <x v="1806"/>
    <x v="3"/>
  </r>
  <r>
    <n v="1807"/>
    <s v="Anywhere but Here"/>
    <s v="I want to explore alternative cultures and lifestyles in America."/>
    <n v="6000"/>
    <n v="553"/>
    <x v="2"/>
    <s v="US"/>
    <s v="USD"/>
    <n v="1411868313"/>
    <x v="1807"/>
    <b v="1"/>
    <n v="8"/>
    <b v="0"/>
    <s v="photography/photobooks"/>
    <n v="9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x v="1808"/>
    <b v="1"/>
    <n v="96"/>
    <b v="0"/>
    <s v="photography/photobooks"/>
    <n v="193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x v="1809"/>
    <b v="1"/>
    <n v="9"/>
    <b v="0"/>
    <s v="photography/photobooks"/>
    <n v="6"/>
    <n v="42.22"/>
    <x v="8"/>
    <s v="photobooks"/>
    <x v="1809"/>
    <x v="0"/>
  </r>
  <r>
    <n v="1810"/>
    <s v="Film Speed"/>
    <s v="Film Speed is a series of Zines focusing on architecture shot completely on 35 and 120mm film."/>
    <n v="6000"/>
    <n v="15"/>
    <x v="2"/>
    <s v="US"/>
    <s v="USD"/>
    <n v="1408657826"/>
    <x v="1810"/>
    <b v="0"/>
    <n v="2"/>
    <b v="0"/>
    <s v="photography/photobooks"/>
    <n v="0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x v="1811"/>
    <b v="0"/>
    <n v="26"/>
    <b v="0"/>
    <s v="photography/photobooks"/>
    <n v="1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x v="1812"/>
    <b v="0"/>
    <n v="23"/>
    <b v="0"/>
    <s v="photography/photobooks"/>
    <n v="14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x v="1814"/>
    <b v="0"/>
    <n v="140"/>
    <b v="0"/>
    <s v="photography/photobooks"/>
    <n v="98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x v="1816"/>
    <b v="0"/>
    <n v="6"/>
    <b v="0"/>
    <s v="photography/photobooks"/>
    <n v="8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x v="1817"/>
    <b v="0"/>
    <n v="100"/>
    <b v="0"/>
    <s v="photography/photobooks"/>
    <n v="157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x v="1819"/>
    <b v="0"/>
    <n v="4"/>
    <b v="0"/>
    <s v="photography/photobooks"/>
    <n v="0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x v="1820"/>
    <b v="0"/>
    <n v="8"/>
    <b v="0"/>
    <s v="photography/photobooks"/>
    <n v="28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x v="1821"/>
    <b v="0"/>
    <n v="57"/>
    <b v="1"/>
    <s v="music/rock"/>
    <n v="56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x v="1822"/>
    <b v="0"/>
    <n v="11"/>
    <b v="1"/>
    <s v="music/rock"/>
    <n v="5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x v="1823"/>
    <b v="0"/>
    <n v="33"/>
    <b v="1"/>
    <s v="music/rock"/>
    <n v="14"/>
    <n v="24.58"/>
    <x v="4"/>
    <s v="rock"/>
    <x v="1823"/>
    <x v="5"/>
  </r>
  <r>
    <n v="1824"/>
    <s v="Tin Man's Broken Wisdom Fund"/>
    <s v="cd fund raiser"/>
    <n v="6000"/>
    <n v="3002"/>
    <x v="0"/>
    <s v="US"/>
    <s v="USD"/>
    <n v="1389146880"/>
    <x v="1824"/>
    <b v="0"/>
    <n v="40"/>
    <b v="1"/>
    <s v="music/rock"/>
    <n v="5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x v="1825"/>
    <b v="0"/>
    <n v="50"/>
    <b v="1"/>
    <s v="music/rock"/>
    <n v="35"/>
    <n v="42.02"/>
    <x v="4"/>
    <s v="rock"/>
    <x v="1825"/>
    <x v="4"/>
  </r>
  <r>
    <n v="1826"/>
    <s v="BEAR GHOST! Professional Recording! Yay!"/>
    <s v="Hear your favorite Bear Ghost in eargasmic quality!"/>
    <n v="6000"/>
    <n v="2020"/>
    <x v="0"/>
    <s v="US"/>
    <s v="USD"/>
    <n v="1392675017"/>
    <x v="1826"/>
    <b v="0"/>
    <n v="38"/>
    <b v="1"/>
    <s v="music/rock"/>
    <n v="34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x v="1827"/>
    <b v="0"/>
    <n v="96"/>
    <b v="1"/>
    <s v="music/rock"/>
    <n v="134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x v="1828"/>
    <b v="0"/>
    <n v="48"/>
    <b v="1"/>
    <s v="music/rock"/>
    <n v="334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x v="1829"/>
    <b v="0"/>
    <n v="33"/>
    <b v="1"/>
    <s v="music/rock"/>
    <n v="42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x v="1830"/>
    <b v="0"/>
    <n v="226"/>
    <b v="1"/>
    <s v="music/rock"/>
    <n v="254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x v="1831"/>
    <b v="0"/>
    <n v="14"/>
    <b v="1"/>
    <s v="music/rock"/>
    <n v="17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x v="1832"/>
    <b v="0"/>
    <n v="20"/>
    <b v="1"/>
    <s v="music/rock"/>
    <n v="8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x v="1833"/>
    <b v="0"/>
    <n v="25"/>
    <b v="1"/>
    <s v="music/rock"/>
    <n v="18"/>
    <n v="42"/>
    <x v="4"/>
    <s v="rock"/>
    <x v="1833"/>
    <x v="4"/>
  </r>
  <r>
    <n v="1834"/>
    <s v="TDJ - All Part of the Plan EP/Tour"/>
    <s v="Help us fund our first tour and promote our new EP!"/>
    <n v="6000"/>
    <n v="11805"/>
    <x v="0"/>
    <s v="US"/>
    <s v="USD"/>
    <n v="1422140895"/>
    <x v="1834"/>
    <b v="0"/>
    <n v="90"/>
    <b v="1"/>
    <s v="music/rock"/>
    <n v="197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x v="1835"/>
    <b v="0"/>
    <n v="11"/>
    <b v="1"/>
    <s v="music/rock"/>
    <n v="9"/>
    <n v="47.27"/>
    <x v="4"/>
    <s v="rock"/>
    <x v="1835"/>
    <x v="2"/>
  </r>
  <r>
    <n v="1836"/>
    <s v="KICKSTART OUR &lt;+3"/>
    <s v="Help fund our 2013 Sound &amp; Lighting Touring rig!"/>
    <n v="6000"/>
    <n v="10017"/>
    <x v="0"/>
    <s v="US"/>
    <s v="USD"/>
    <n v="1361129129"/>
    <x v="1836"/>
    <b v="0"/>
    <n v="55"/>
    <b v="1"/>
    <s v="music/rock"/>
    <n v="167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x v="1837"/>
    <b v="0"/>
    <n v="30"/>
    <b v="1"/>
    <s v="music/rock"/>
    <n v="31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x v="1838"/>
    <b v="0"/>
    <n v="28"/>
    <b v="1"/>
    <s v="music/rock"/>
    <n v="17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x v="1839"/>
    <b v="0"/>
    <n v="45"/>
    <b v="1"/>
    <s v="music/rock"/>
    <n v="34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x v="1840"/>
    <b v="0"/>
    <n v="13"/>
    <b v="1"/>
    <s v="music/rock"/>
    <n v="16"/>
    <n v="75.38"/>
    <x v="4"/>
    <s v="rock"/>
    <x v="1840"/>
    <x v="4"/>
  </r>
  <r>
    <n v="1841"/>
    <s v="Hydra Effect Debut EP"/>
    <s v="Hard Rock with a Positive Message. Help us fund, release and promote our debut EP!"/>
    <n v="6000"/>
    <n v="2035"/>
    <x v="0"/>
    <s v="US"/>
    <s v="USD"/>
    <n v="1400561940"/>
    <x v="1841"/>
    <b v="0"/>
    <n v="40"/>
    <b v="1"/>
    <s v="music/rock"/>
    <n v="34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x v="1842"/>
    <b v="0"/>
    <n v="21"/>
    <b v="1"/>
    <s v="music/rock"/>
    <n v="42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x v="1843"/>
    <b v="0"/>
    <n v="134"/>
    <b v="1"/>
    <s v="music/rock"/>
    <n v="207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x v="1844"/>
    <b v="0"/>
    <n v="20"/>
    <b v="1"/>
    <s v="music/rock"/>
    <n v="25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x v="1845"/>
    <b v="0"/>
    <n v="19"/>
    <b v="1"/>
    <s v="music/rock"/>
    <n v="17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x v="1846"/>
    <b v="0"/>
    <n v="209"/>
    <b v="1"/>
    <s v="music/rock"/>
    <n v="345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x v="1847"/>
    <b v="0"/>
    <n v="38"/>
    <b v="1"/>
    <s v="music/rock"/>
    <n v="50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x v="1848"/>
    <b v="0"/>
    <n v="24"/>
    <b v="1"/>
    <s v="music/rock"/>
    <n v="54"/>
    <n v="134.21"/>
    <x v="4"/>
    <s v="rock"/>
    <x v="1848"/>
    <x v="6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x v="1849"/>
    <b v="0"/>
    <n v="8"/>
    <b v="1"/>
    <s v="music/rock"/>
    <n v="5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x v="1850"/>
    <b v="0"/>
    <n v="179"/>
    <b v="1"/>
    <s v="music/rock"/>
    <n v="15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x v="1851"/>
    <b v="0"/>
    <n v="26"/>
    <b v="1"/>
    <s v="music/rock"/>
    <n v="22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x v="1852"/>
    <b v="0"/>
    <n v="131"/>
    <b v="1"/>
    <s v="music/rock"/>
    <n v="292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x v="1853"/>
    <b v="0"/>
    <n v="14"/>
    <b v="1"/>
    <s v="music/rock"/>
    <n v="14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x v="1854"/>
    <b v="0"/>
    <n v="174"/>
    <b v="1"/>
    <s v="music/rock"/>
    <n v="255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x v="1855"/>
    <b v="0"/>
    <n v="191"/>
    <b v="1"/>
    <s v="music/rock"/>
    <n v="225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x v="1856"/>
    <b v="0"/>
    <n v="38"/>
    <b v="1"/>
    <s v="music/rock"/>
    <n v="34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x v="1857"/>
    <b v="0"/>
    <n v="22"/>
    <b v="1"/>
    <s v="music/rock"/>
    <n v="5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x v="1858"/>
    <b v="0"/>
    <n v="149"/>
    <b v="1"/>
    <s v="music/rock"/>
    <n v="101"/>
    <n v="40.549999999999997"/>
    <x v="4"/>
    <s v="rock"/>
    <x v="1858"/>
    <x v="6"/>
  </r>
  <r>
    <n v="1859"/>
    <s v="Queen Kwong Tour to London and Paris"/>
    <s v="Queen Kwong is going ON TOUR to London and Paris!"/>
    <n v="6000"/>
    <n v="3955"/>
    <x v="0"/>
    <s v="US"/>
    <s v="USD"/>
    <n v="1316716129"/>
    <x v="1859"/>
    <b v="0"/>
    <n v="56"/>
    <b v="1"/>
    <s v="music/rock"/>
    <n v="66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x v="1860"/>
    <b v="0"/>
    <n v="19"/>
    <b v="1"/>
    <s v="music/rock"/>
    <n v="17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x v="1862"/>
    <b v="0"/>
    <n v="16"/>
    <b v="0"/>
    <s v="games/mobile games"/>
    <n v="24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x v="1864"/>
    <b v="0"/>
    <n v="48"/>
    <b v="0"/>
    <s v="games/mobile games"/>
    <n v="46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x v="1866"/>
    <b v="0"/>
    <n v="2"/>
    <b v="0"/>
    <s v="games/mobile games"/>
    <n v="2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x v="1868"/>
    <b v="0"/>
    <n v="17"/>
    <b v="0"/>
    <s v="games/mobile games"/>
    <n v="20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x v="1870"/>
    <b v="0"/>
    <n v="11"/>
    <b v="0"/>
    <s v="games/mobile games"/>
    <n v="6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x v="1871"/>
    <b v="0"/>
    <n v="95"/>
    <b v="0"/>
    <s v="games/mobile games"/>
    <n v="78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x v="1872"/>
    <b v="0"/>
    <n v="13"/>
    <b v="0"/>
    <s v="games/mobile games"/>
    <n v="4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x v="1873"/>
    <b v="0"/>
    <n v="2"/>
    <b v="0"/>
    <s v="games/mobile games"/>
    <n v="1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862"/>
    <n v="1004"/>
    <x v="2"/>
    <s v="GB"/>
    <s v="GBP"/>
    <n v="1459341380"/>
    <x v="1880"/>
    <b v="0"/>
    <n v="24"/>
    <b v="0"/>
    <s v="games/mobile games"/>
    <n v="17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x v="1881"/>
    <b v="0"/>
    <n v="70"/>
    <b v="1"/>
    <s v="music/indie rock"/>
    <n v="59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x v="1882"/>
    <b v="0"/>
    <n v="81"/>
    <b v="1"/>
    <s v="music/indie rock"/>
    <n v="58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x v="1883"/>
    <b v="0"/>
    <n v="32"/>
    <b v="1"/>
    <s v="music/indie rock"/>
    <n v="18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x v="1884"/>
    <b v="0"/>
    <n v="26"/>
    <b v="1"/>
    <s v="music/indie rock"/>
    <n v="23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x v="1885"/>
    <b v="0"/>
    <n v="105"/>
    <b v="1"/>
    <s v="music/indie rock"/>
    <n v="95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x v="1886"/>
    <b v="0"/>
    <n v="29"/>
    <b v="1"/>
    <s v="music/indie rock"/>
    <n v="2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x v="1887"/>
    <b v="0"/>
    <n v="8"/>
    <b v="1"/>
    <s v="music/indie rock"/>
    <n v="6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x v="1888"/>
    <b v="0"/>
    <n v="89"/>
    <b v="1"/>
    <s v="music/indie rock"/>
    <n v="75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x v="1889"/>
    <b v="0"/>
    <n v="44"/>
    <b v="1"/>
    <s v="music/indie rock"/>
    <n v="39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x v="1890"/>
    <b v="0"/>
    <n v="246"/>
    <b v="1"/>
    <s v="music/indie rock"/>
    <n v="31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x v="1891"/>
    <b v="0"/>
    <n v="120"/>
    <b v="1"/>
    <s v="music/indie rock"/>
    <n v="192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x v="1892"/>
    <b v="0"/>
    <n v="26"/>
    <b v="1"/>
    <s v="music/indie rock"/>
    <n v="12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x v="1893"/>
    <b v="0"/>
    <n v="45"/>
    <b v="1"/>
    <s v="music/indie rock"/>
    <n v="47"/>
    <n v="57.78"/>
    <x v="4"/>
    <s v="indie rock"/>
    <x v="1893"/>
    <x v="6"/>
  </r>
  <r>
    <n v="1894"/>
    <s v="Help me release my first 3 song EP!!"/>
    <s v="Im trying to raise $1000 for a 3 song EP in a studio!"/>
    <n v="5500"/>
    <n v="1145"/>
    <x v="0"/>
    <s v="US"/>
    <s v="USD"/>
    <n v="1329082983"/>
    <x v="1894"/>
    <b v="0"/>
    <n v="20"/>
    <b v="1"/>
    <s v="music/indie rock"/>
    <n v="21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x v="1895"/>
    <b v="0"/>
    <n v="47"/>
    <b v="1"/>
    <s v="music/indie rock"/>
    <n v="168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x v="1896"/>
    <b v="0"/>
    <n v="13"/>
    <b v="1"/>
    <s v="music/indie rock"/>
    <n v="10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x v="1897"/>
    <b v="0"/>
    <n v="183"/>
    <b v="1"/>
    <s v="music/indie rock"/>
    <n v="118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x v="1898"/>
    <b v="0"/>
    <n v="21"/>
    <b v="1"/>
    <s v="music/indie rock"/>
    <n v="26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x v="1899"/>
    <b v="0"/>
    <n v="42"/>
    <b v="1"/>
    <s v="music/indie rock"/>
    <n v="22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x v="1900"/>
    <b v="0"/>
    <n v="54"/>
    <b v="1"/>
    <s v="music/indie rock"/>
    <n v="50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x v="1901"/>
    <b v="0"/>
    <n v="25"/>
    <b v="0"/>
    <s v="technology/gadgets"/>
    <n v="49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x v="1902"/>
    <b v="0"/>
    <n v="3"/>
    <b v="0"/>
    <s v="technology/gadgets"/>
    <n v="0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x v="1903"/>
    <b v="0"/>
    <n v="41"/>
    <b v="0"/>
    <s v="technology/gadgets"/>
    <n v="25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x v="1904"/>
    <b v="0"/>
    <n v="2"/>
    <b v="0"/>
    <s v="technology/gadgets"/>
    <n v="1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x v="1905"/>
    <b v="0"/>
    <n v="4"/>
    <b v="0"/>
    <s v="technology/gadgets"/>
    <n v="1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x v="1906"/>
    <b v="0"/>
    <n v="99"/>
    <b v="0"/>
    <s v="technology/gadgets"/>
    <n v="389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x v="1907"/>
    <b v="0"/>
    <n v="4"/>
    <b v="0"/>
    <s v="technology/gadgets"/>
    <n v="2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x v="1908"/>
    <b v="0"/>
    <n v="4"/>
    <b v="0"/>
    <s v="technology/gadgets"/>
    <n v="8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x v="1909"/>
    <b v="0"/>
    <n v="38"/>
    <b v="0"/>
    <s v="technology/gadgets"/>
    <n v="90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x v="1910"/>
    <b v="0"/>
    <n v="285"/>
    <b v="0"/>
    <s v="technology/gadgets"/>
    <n v="60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x v="1912"/>
    <b v="0"/>
    <n v="42"/>
    <b v="0"/>
    <s v="technology/gadgets"/>
    <n v="54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x v="1913"/>
    <b v="0"/>
    <n v="26"/>
    <b v="0"/>
    <s v="technology/gadgets"/>
    <n v="12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x v="1914"/>
    <b v="0"/>
    <n v="2"/>
    <b v="0"/>
    <s v="technology/gadgets"/>
    <n v="1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x v="1915"/>
    <b v="0"/>
    <n v="4"/>
    <b v="0"/>
    <s v="technology/gadgets"/>
    <n v="0"/>
    <n v="2"/>
    <x v="2"/>
    <s v="gadgets"/>
    <x v="1915"/>
    <x v="3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x v="1916"/>
    <b v="0"/>
    <n v="6"/>
    <b v="0"/>
    <s v="technology/gadgets"/>
    <n v="2"/>
    <n v="17"/>
    <x v="2"/>
    <s v="gadgets"/>
    <x v="1916"/>
    <x v="2"/>
  </r>
  <r>
    <n v="1917"/>
    <s v="Chronovisor:The MOST innovative watch for night time reading"/>
    <s v="Let's build a legendary brand altogether"/>
    <n v="5500"/>
    <n v="205025"/>
    <x v="2"/>
    <s v="HK"/>
    <s v="HKD"/>
    <n v="1486708133"/>
    <x v="1917"/>
    <b v="0"/>
    <n v="70"/>
    <b v="0"/>
    <s v="technology/gadgets"/>
    <n v="3728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x v="1918"/>
    <b v="0"/>
    <n v="9"/>
    <b v="0"/>
    <s v="technology/gadgets"/>
    <n v="5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x v="1919"/>
    <b v="0"/>
    <n v="8"/>
    <b v="0"/>
    <s v="technology/gadgets"/>
    <n v="4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x v="1920"/>
    <b v="0"/>
    <n v="105"/>
    <b v="0"/>
    <s v="technology/gadgets"/>
    <n v="78"/>
    <n v="40.98"/>
    <x v="2"/>
    <s v="gadgets"/>
    <x v="1920"/>
    <x v="0"/>
  </r>
  <r>
    <n v="1921"/>
    <s v="The Fine Spirits are making an album!"/>
    <s v="The Fine Spirits are making an album, but we need your help!"/>
    <n v="5500"/>
    <n v="2052"/>
    <x v="0"/>
    <s v="US"/>
    <s v="USD"/>
    <n v="1342243143"/>
    <x v="1921"/>
    <b v="0"/>
    <n v="38"/>
    <b v="1"/>
    <s v="music/indie rock"/>
    <n v="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x v="1922"/>
    <b v="0"/>
    <n v="64"/>
    <b v="1"/>
    <s v="music/indie rock"/>
    <n v="42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x v="1923"/>
    <b v="0"/>
    <n v="13"/>
    <b v="1"/>
    <s v="music/indie rock"/>
    <n v="6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x v="1924"/>
    <b v="0"/>
    <n v="33"/>
    <b v="1"/>
    <s v="music/indie rock"/>
    <n v="6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x v="1925"/>
    <b v="0"/>
    <n v="52"/>
    <b v="1"/>
    <s v="music/indie rock"/>
    <n v="32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x v="1926"/>
    <b v="0"/>
    <n v="107"/>
    <b v="1"/>
    <s v="music/indie rock"/>
    <n v="56"/>
    <n v="27.39"/>
    <x v="4"/>
    <s v="indie rock"/>
    <x v="1926"/>
    <x v="7"/>
  </r>
  <r>
    <n v="1927"/>
    <s v="GBS Detroit Presents Hampshire"/>
    <s v="Hampshire is headed to GBS Detroit."/>
    <n v="5200"/>
    <n v="620"/>
    <x v="0"/>
    <s v="US"/>
    <s v="USD"/>
    <n v="1331182740"/>
    <x v="1927"/>
    <b v="0"/>
    <n v="11"/>
    <b v="1"/>
    <s v="music/indie rock"/>
    <n v="12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x v="1928"/>
    <b v="0"/>
    <n v="34"/>
    <b v="1"/>
    <s v="music/indie rock"/>
    <n v="52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x v="1929"/>
    <b v="0"/>
    <n v="75"/>
    <b v="1"/>
    <s v="music/indie rock"/>
    <n v="64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x v="1930"/>
    <b v="0"/>
    <n v="26"/>
    <b v="1"/>
    <s v="music/indie rock"/>
    <n v="25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x v="1931"/>
    <b v="0"/>
    <n v="50"/>
    <b v="1"/>
    <s v="music/indie rock"/>
    <n v="48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x v="1932"/>
    <b v="0"/>
    <n v="80"/>
    <b v="1"/>
    <s v="music/indie rock"/>
    <n v="112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x v="1933"/>
    <b v="0"/>
    <n v="110"/>
    <b v="1"/>
    <s v="music/indie rock"/>
    <n v="207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x v="1935"/>
    <b v="0"/>
    <n v="50"/>
    <b v="1"/>
    <s v="music/indie rock"/>
    <n v="54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x v="1936"/>
    <b v="0"/>
    <n v="145"/>
    <b v="1"/>
    <s v="music/indie rock"/>
    <n v="175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x v="1937"/>
    <b v="0"/>
    <n v="29"/>
    <b v="1"/>
    <s v="music/indie rock"/>
    <n v="22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x v="1938"/>
    <b v="0"/>
    <n v="114"/>
    <b v="1"/>
    <s v="music/indie rock"/>
    <n v="348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x v="1939"/>
    <b v="0"/>
    <n v="96"/>
    <b v="1"/>
    <s v="music/indie rock"/>
    <n v="22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x v="1940"/>
    <b v="0"/>
    <n v="31"/>
    <b v="1"/>
    <s v="music/indie rock"/>
    <n v="22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x v="1941"/>
    <b v="1"/>
    <n v="4883"/>
    <b v="1"/>
    <s v="technology/hardware"/>
    <n v="630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x v="1942"/>
    <b v="1"/>
    <n v="95"/>
    <b v="1"/>
    <s v="technology/hardware"/>
    <n v="166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x v="1943"/>
    <b v="1"/>
    <n v="2478"/>
    <b v="1"/>
    <s v="technology/hardware"/>
    <n v="3411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x v="1944"/>
    <b v="1"/>
    <n v="1789"/>
    <b v="1"/>
    <s v="technology/hardware"/>
    <n v="6304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x v="1945"/>
    <b v="1"/>
    <n v="680"/>
    <b v="1"/>
    <s v="technology/hardware"/>
    <n v="6960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x v="1946"/>
    <b v="1"/>
    <n v="70"/>
    <b v="1"/>
    <s v="technology/hardware"/>
    <n v="225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x v="1947"/>
    <b v="1"/>
    <n v="23"/>
    <b v="1"/>
    <s v="technology/hardware"/>
    <n v="16"/>
    <n v="35"/>
    <x v="2"/>
    <s v="hardware"/>
    <x v="1947"/>
    <x v="8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x v="1948"/>
    <b v="1"/>
    <n v="4245"/>
    <b v="1"/>
    <s v="technology/hardware"/>
    <n v="16004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x v="1949"/>
    <b v="1"/>
    <n v="943"/>
    <b v="1"/>
    <s v="technology/hardware"/>
    <n v="1060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x v="1950"/>
    <b v="1"/>
    <n v="1876"/>
    <b v="1"/>
    <s v="technology/hardware"/>
    <n v="1925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x v="1951"/>
    <b v="1"/>
    <n v="834"/>
    <b v="1"/>
    <s v="technology/hardware"/>
    <n v="2124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x v="1952"/>
    <b v="1"/>
    <n v="682"/>
    <b v="1"/>
    <s v="technology/hardware"/>
    <n v="1389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x v="1953"/>
    <b v="1"/>
    <n v="147"/>
    <b v="1"/>
    <s v="technology/hardware"/>
    <n v="678"/>
    <n v="230.56"/>
    <x v="2"/>
    <s v="hardware"/>
    <x v="1953"/>
    <x v="5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x v="1954"/>
    <b v="1"/>
    <n v="415"/>
    <b v="1"/>
    <s v="technology/hardware"/>
    <n v="698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x v="1955"/>
    <b v="1"/>
    <n v="290"/>
    <b v="1"/>
    <s v="technology/hardware"/>
    <n v="3348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x v="1956"/>
    <b v="1"/>
    <n v="365"/>
    <b v="1"/>
    <s v="technology/hardware"/>
    <n v="3528"/>
    <n v="483.34"/>
    <x v="2"/>
    <s v="hardware"/>
    <x v="1956"/>
    <x v="0"/>
  </r>
  <r>
    <n v="1957"/>
    <s v="freeSoC and freeSoC Mini"/>
    <s v="An open hardware platform for the best microcontroller in the world."/>
    <n v="5000"/>
    <n v="50251.41"/>
    <x v="0"/>
    <s v="US"/>
    <s v="USD"/>
    <n v="1351304513"/>
    <x v="1957"/>
    <b v="1"/>
    <n v="660"/>
    <b v="1"/>
    <s v="technology/hardware"/>
    <n v="1005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x v="1958"/>
    <b v="1"/>
    <n v="1356"/>
    <b v="1"/>
    <s v="technology/hardware"/>
    <n v="2010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x v="1959"/>
    <b v="1"/>
    <n v="424"/>
    <b v="1"/>
    <s v="technology/hardware"/>
    <n v="313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x v="1960"/>
    <b v="1"/>
    <n v="33"/>
    <b v="1"/>
    <s v="technology/hardware"/>
    <n v="1651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x v="1961"/>
    <b v="1"/>
    <n v="1633"/>
    <b v="1"/>
    <s v="technology/hardware"/>
    <n v="2211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x v="1962"/>
    <b v="1"/>
    <n v="306"/>
    <b v="1"/>
    <s v="technology/hardware"/>
    <n v="386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x v="1963"/>
    <b v="1"/>
    <n v="205"/>
    <b v="1"/>
    <s v="technology/hardware"/>
    <n v="482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x v="1964"/>
    <b v="1"/>
    <n v="1281"/>
    <b v="1"/>
    <s v="technology/hardware"/>
    <n v="4631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x v="1966"/>
    <b v="1"/>
    <n v="1513"/>
    <b v="1"/>
    <s v="technology/hardware"/>
    <n v="4135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x v="1967"/>
    <b v="1"/>
    <n v="405"/>
    <b v="1"/>
    <s v="technology/hardware"/>
    <n v="1481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x v="1968"/>
    <b v="1"/>
    <n v="510"/>
    <b v="1"/>
    <s v="technology/hardware"/>
    <n v="2850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x v="1969"/>
    <b v="1"/>
    <n v="1887"/>
    <b v="1"/>
    <s v="technology/hardware"/>
    <n v="2316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x v="1971"/>
    <b v="1"/>
    <n v="3863"/>
    <b v="1"/>
    <s v="technology/hardware"/>
    <n v="21042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x v="1972"/>
    <b v="1"/>
    <n v="238"/>
    <b v="1"/>
    <s v="technology/hardware"/>
    <n v="337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x v="1973"/>
    <b v="1"/>
    <n v="2051"/>
    <b v="1"/>
    <s v="technology/hardware"/>
    <n v="10171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x v="1974"/>
    <b v="1"/>
    <n v="402"/>
    <b v="1"/>
    <s v="technology/hardware"/>
    <n v="1502"/>
    <n v="186.81"/>
    <x v="2"/>
    <s v="hardware"/>
    <x v="1974"/>
    <x v="4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x v="1975"/>
    <b v="1"/>
    <n v="253"/>
    <b v="1"/>
    <s v="technology/hardware"/>
    <n v="668"/>
    <n v="131.99"/>
    <x v="2"/>
    <s v="hardware"/>
    <x v="1975"/>
    <x v="4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x v="1976"/>
    <b v="1"/>
    <n v="473"/>
    <b v="1"/>
    <s v="technology/hardware"/>
    <n v="27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x v="1977"/>
    <b v="1"/>
    <n v="821"/>
    <b v="1"/>
    <s v="technology/hardware"/>
    <n v="4023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x v="1978"/>
    <b v="1"/>
    <n v="388"/>
    <b v="1"/>
    <s v="technology/hardware"/>
    <n v="10268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x v="1979"/>
    <b v="1"/>
    <n v="813"/>
    <b v="1"/>
    <s v="technology/hardware"/>
    <n v="4596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x v="1980"/>
    <b v="1"/>
    <n v="1945"/>
    <b v="1"/>
    <s v="technology/hardware"/>
    <n v="3548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x v="1981"/>
    <b v="0"/>
    <n v="12"/>
    <b v="0"/>
    <s v="photography/people"/>
    <n v="8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x v="1983"/>
    <b v="0"/>
    <n v="16"/>
    <b v="0"/>
    <s v="photography/people"/>
    <n v="28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x v="1984"/>
    <b v="0"/>
    <n v="7"/>
    <b v="0"/>
    <s v="photography/people"/>
    <n v="63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x v="1985"/>
    <b v="0"/>
    <n v="4"/>
    <b v="0"/>
    <s v="photography/people"/>
    <n v="1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000"/>
    <n v="2336"/>
    <x v="2"/>
    <s v="GB"/>
    <s v="GBP"/>
    <n v="1425223276"/>
    <x v="1987"/>
    <b v="0"/>
    <n v="28"/>
    <b v="0"/>
    <s v="photography/people"/>
    <n v="47"/>
    <n v="83.43"/>
    <x v="8"/>
    <s v="people"/>
    <x v="1987"/>
    <x v="0"/>
  </r>
  <r>
    <n v="1988"/>
    <s v="Phillip Michael Photography"/>
    <s v="Expressing art in an image!"/>
    <n v="5000"/>
    <n v="25"/>
    <x v="2"/>
    <s v="US"/>
    <s v="USD"/>
    <n v="1440094742"/>
    <x v="1988"/>
    <b v="0"/>
    <n v="1"/>
    <b v="0"/>
    <s v="photography/people"/>
    <n v="1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x v="1990"/>
    <b v="0"/>
    <n v="5"/>
    <b v="0"/>
    <s v="photography/people"/>
    <n v="10"/>
    <n v="101.8"/>
    <x v="8"/>
    <s v="people"/>
    <x v="1990"/>
    <x v="2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x v="1991"/>
    <b v="0"/>
    <n v="3"/>
    <b v="0"/>
    <s v="photography/people"/>
    <n v="3"/>
    <n v="46.67"/>
    <x v="8"/>
    <s v="people"/>
    <x v="1991"/>
    <x v="0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x v="1995"/>
    <b v="0"/>
    <n v="3"/>
    <b v="0"/>
    <s v="photography/people"/>
    <n v="2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x v="1998"/>
    <b v="0"/>
    <n v="3"/>
    <b v="0"/>
    <s v="photography/people"/>
    <n v="13"/>
    <n v="218.33"/>
    <x v="8"/>
    <s v="people"/>
    <x v="1998"/>
    <x v="3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x v="1999"/>
    <b v="0"/>
    <n v="7"/>
    <b v="0"/>
    <s v="photography/people"/>
    <n v="5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x v="2001"/>
    <b v="1"/>
    <n v="1637"/>
    <b v="1"/>
    <s v="technology/hardware"/>
    <n v="4203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x v="2002"/>
    <b v="1"/>
    <n v="1375"/>
    <b v="1"/>
    <s v="technology/hardware"/>
    <n v="2168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x v="2003"/>
    <b v="1"/>
    <n v="17"/>
    <b v="1"/>
    <s v="technology/hardware"/>
    <n v="31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x v="2004"/>
    <b v="1"/>
    <n v="354"/>
    <b v="1"/>
    <s v="technology/hardware"/>
    <n v="234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x v="2005"/>
    <b v="1"/>
    <n v="191"/>
    <b v="1"/>
    <s v="technology/hardware"/>
    <n v="742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x v="2006"/>
    <b v="1"/>
    <n v="303"/>
    <b v="1"/>
    <s v="technology/hardware"/>
    <n v="247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x v="2007"/>
    <b v="1"/>
    <n v="137"/>
    <b v="1"/>
    <s v="technology/hardware"/>
    <n v="231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x v="2008"/>
    <b v="1"/>
    <n v="41"/>
    <b v="1"/>
    <s v="technology/hardware"/>
    <n v="3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x v="2009"/>
    <b v="1"/>
    <n v="398"/>
    <b v="1"/>
    <s v="technology/hardware"/>
    <n v="3052"/>
    <n v="383.36"/>
    <x v="2"/>
    <s v="hardware"/>
    <x v="2009"/>
    <x v="2"/>
  </r>
  <r>
    <n v="2010"/>
    <s v="Weighitz: Weigh Smarter"/>
    <s v="Weighitz are miniature smart scales designed to weigh anything in the home."/>
    <n v="5000"/>
    <n v="96015.9"/>
    <x v="0"/>
    <s v="US"/>
    <s v="USD"/>
    <n v="1471564491"/>
    <x v="2010"/>
    <b v="1"/>
    <n v="1737"/>
    <b v="1"/>
    <s v="technology/hardware"/>
    <n v="19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x v="2011"/>
    <b v="1"/>
    <n v="971"/>
    <b v="1"/>
    <s v="technology/hardware"/>
    <n v="8196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x v="2013"/>
    <b v="1"/>
    <n v="4562"/>
    <b v="1"/>
    <s v="technology/hardware"/>
    <n v="15837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x v="2014"/>
    <b v="1"/>
    <n v="26457"/>
    <b v="1"/>
    <s v="technology/hardware"/>
    <n v="46882.69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x v="2015"/>
    <b v="1"/>
    <n v="162"/>
    <b v="1"/>
    <s v="technology/hardware"/>
    <n v="16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x v="2016"/>
    <b v="1"/>
    <n v="479"/>
    <b v="1"/>
    <s v="technology/hardware"/>
    <n v="1843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x v="2017"/>
    <b v="1"/>
    <n v="426"/>
    <b v="1"/>
    <s v="technology/hardware"/>
    <n v="626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x v="2018"/>
    <b v="1"/>
    <n v="450"/>
    <b v="1"/>
    <s v="technology/hardware"/>
    <n v="1329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x v="2019"/>
    <b v="1"/>
    <n v="1780"/>
    <b v="1"/>
    <s v="technology/hardware"/>
    <n v="3879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x v="2020"/>
    <b v="1"/>
    <n v="122"/>
    <b v="1"/>
    <s v="technology/hardware"/>
    <n v="58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x v="2022"/>
    <b v="1"/>
    <n v="325"/>
    <b v="1"/>
    <s v="technology/hardware"/>
    <n v="2503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x v="2023"/>
    <b v="1"/>
    <n v="353"/>
    <b v="1"/>
    <s v="technology/hardware"/>
    <n v="3229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x v="2024"/>
    <b v="1"/>
    <n v="105"/>
    <b v="1"/>
    <s v="technology/hardware"/>
    <n v="468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x v="2025"/>
    <b v="1"/>
    <n v="729"/>
    <b v="1"/>
    <s v="technology/hardware"/>
    <n v="3218"/>
    <n v="220.74"/>
    <x v="2"/>
    <s v="hardware"/>
    <x v="2025"/>
    <x v="0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x v="2026"/>
    <b v="1"/>
    <n v="454"/>
    <b v="1"/>
    <s v="technology/hardware"/>
    <n v="667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x v="2027"/>
    <b v="1"/>
    <n v="539"/>
    <b v="1"/>
    <s v="technology/hardware"/>
    <n v="2405"/>
    <n v="223.1"/>
    <x v="2"/>
    <s v="hardware"/>
    <x v="2027"/>
    <x v="0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x v="2028"/>
    <b v="1"/>
    <n v="79"/>
    <b v="1"/>
    <s v="technology/hardware"/>
    <n v="76"/>
    <n v="47.91"/>
    <x v="2"/>
    <s v="hardware"/>
    <x v="2028"/>
    <x v="7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x v="2029"/>
    <b v="1"/>
    <n v="94"/>
    <b v="1"/>
    <s v="technology/hardware"/>
    <n v="18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x v="2030"/>
    <b v="1"/>
    <n v="625"/>
    <b v="1"/>
    <s v="technology/hardware"/>
    <n v="1483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x v="2031"/>
    <b v="1"/>
    <n v="508"/>
    <b v="1"/>
    <s v="technology/hardware"/>
    <n v="1204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x v="2032"/>
    <b v="1"/>
    <n v="531"/>
    <b v="1"/>
    <s v="technology/hardware"/>
    <n v="1521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x v="2033"/>
    <b v="1"/>
    <n v="158"/>
    <b v="1"/>
    <s v="technology/hardware"/>
    <n v="893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x v="2034"/>
    <b v="1"/>
    <n v="508"/>
    <b v="1"/>
    <s v="technology/hardware"/>
    <n v="6034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x v="2035"/>
    <b v="1"/>
    <n v="644"/>
    <b v="1"/>
    <s v="technology/hardware"/>
    <n v="3377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x v="2036"/>
    <b v="1"/>
    <n v="848"/>
    <b v="1"/>
    <s v="technology/hardware"/>
    <n v="790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x v="2037"/>
    <b v="1"/>
    <n v="429"/>
    <b v="1"/>
    <s v="technology/hardware"/>
    <n v="601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x v="2038"/>
    <b v="1"/>
    <n v="204"/>
    <b v="1"/>
    <s v="technology/hardware"/>
    <n v="673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x v="2039"/>
    <b v="1"/>
    <n v="379"/>
    <b v="1"/>
    <s v="technology/hardware"/>
    <n v="3405"/>
    <n v="449.26"/>
    <x v="2"/>
    <s v="hardware"/>
    <x v="2039"/>
    <x v="2"/>
  </r>
  <r>
    <n v="2040"/>
    <s v="Programmable Capacitor"/>
    <s v="4.29 Billion+ Capacitor Combinations._x000a_No Coding Required."/>
    <n v="5000"/>
    <n v="7445.14"/>
    <x v="0"/>
    <s v="US"/>
    <s v="USD"/>
    <n v="1384557303"/>
    <x v="2040"/>
    <b v="1"/>
    <n v="271"/>
    <b v="1"/>
    <s v="technology/hardware"/>
    <n v="149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x v="2041"/>
    <b v="0"/>
    <n v="120"/>
    <b v="1"/>
    <s v="technology/hardware"/>
    <n v="346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x v="2042"/>
    <b v="0"/>
    <n v="140"/>
    <b v="1"/>
    <s v="technology/hardware"/>
    <n v="247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x v="2043"/>
    <b v="0"/>
    <n v="193"/>
    <b v="1"/>
    <s v="technology/hardware"/>
    <n v="140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x v="2044"/>
    <b v="0"/>
    <n v="180"/>
    <b v="1"/>
    <s v="technology/hardware"/>
    <n v="325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x v="2045"/>
    <b v="0"/>
    <n v="263"/>
    <b v="1"/>
    <s v="technology/hardware"/>
    <n v="803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x v="2046"/>
    <b v="0"/>
    <n v="217"/>
    <b v="1"/>
    <s v="technology/hardware"/>
    <n v="242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x v="2047"/>
    <b v="0"/>
    <n v="443"/>
    <b v="1"/>
    <s v="technology/hardware"/>
    <n v="2019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x v="2048"/>
    <b v="0"/>
    <n v="1373"/>
    <b v="1"/>
    <s v="technology/hardware"/>
    <n v="2522"/>
    <n v="91.83"/>
    <x v="2"/>
    <s v="hardware"/>
    <x v="2048"/>
    <x v="4"/>
  </r>
  <r>
    <n v="2049"/>
    <s v="LOCK8 - the World's First Smart Bike Lock"/>
    <s v="Keyless. Alarm secured. GPS tracking."/>
    <n v="5000"/>
    <n v="60095.35"/>
    <x v="0"/>
    <s v="GB"/>
    <s v="GBP"/>
    <n v="1386025140"/>
    <x v="2049"/>
    <b v="0"/>
    <n v="742"/>
    <b v="1"/>
    <s v="technology/hardware"/>
    <n v="1202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x v="2050"/>
    <b v="0"/>
    <n v="170"/>
    <b v="1"/>
    <s v="technology/hardware"/>
    <n v="947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x v="2051"/>
    <b v="0"/>
    <n v="242"/>
    <b v="1"/>
    <s v="technology/hardware"/>
    <n v="209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x v="2052"/>
    <b v="0"/>
    <n v="541"/>
    <b v="1"/>
    <s v="technology/hardware"/>
    <n v="3530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x v="2054"/>
    <b v="0"/>
    <n v="621"/>
    <b v="1"/>
    <s v="technology/hardware"/>
    <n v="795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x v="2055"/>
    <b v="0"/>
    <n v="101"/>
    <b v="1"/>
    <s v="technology/hardware"/>
    <n v="201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x v="2056"/>
    <b v="0"/>
    <n v="554"/>
    <b v="1"/>
    <s v="technology/hardware"/>
    <n v="1535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x v="2057"/>
    <b v="0"/>
    <n v="666"/>
    <b v="1"/>
    <s v="technology/hardware"/>
    <n v="607"/>
    <n v="45.55"/>
    <x v="2"/>
    <s v="hardware"/>
    <x v="2057"/>
    <x v="2"/>
  </r>
  <r>
    <n v="2058"/>
    <s v="Raspberry Pi Debug Clip"/>
    <s v="Making using the serial terminal on the Raspberry Pi as easy as Pi!"/>
    <n v="5000"/>
    <n v="4308"/>
    <x v="0"/>
    <s v="GB"/>
    <s v="GBP"/>
    <n v="1425326400"/>
    <x v="2058"/>
    <b v="0"/>
    <n v="410"/>
    <b v="1"/>
    <s v="technology/hardware"/>
    <n v="86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x v="2059"/>
    <b v="0"/>
    <n v="375"/>
    <b v="1"/>
    <s v="technology/hardware"/>
    <n v="861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x v="2060"/>
    <b v="0"/>
    <n v="1364"/>
    <b v="1"/>
    <s v="technology/hardware"/>
    <n v="982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x v="2062"/>
    <b v="0"/>
    <n v="203"/>
    <b v="1"/>
    <s v="technology/hardware"/>
    <n v="2300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x v="2063"/>
    <b v="0"/>
    <n v="49"/>
    <b v="1"/>
    <s v="technology/hardware"/>
    <n v="11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x v="2064"/>
    <b v="0"/>
    <n v="5812"/>
    <b v="1"/>
    <s v="technology/hardware"/>
    <n v="10016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x v="2065"/>
    <b v="0"/>
    <n v="1556"/>
    <b v="1"/>
    <s v="technology/hardware"/>
    <n v="1594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x v="2066"/>
    <b v="0"/>
    <n v="65"/>
    <b v="1"/>
    <s v="technology/hardware"/>
    <n v="87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x v="2067"/>
    <b v="0"/>
    <n v="10"/>
    <b v="1"/>
    <s v="technology/hardware"/>
    <n v="13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x v="2068"/>
    <b v="0"/>
    <n v="76"/>
    <b v="1"/>
    <s v="technology/hardware"/>
    <n v="526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x v="2069"/>
    <b v="0"/>
    <n v="263"/>
    <b v="1"/>
    <s v="technology/hardware"/>
    <n v="1284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x v="2070"/>
    <b v="0"/>
    <n v="1530"/>
    <b v="1"/>
    <s v="technology/hardware"/>
    <n v="7933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x v="2071"/>
    <b v="0"/>
    <n v="278"/>
    <b v="1"/>
    <s v="technology/hardware"/>
    <n v="1123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x v="2072"/>
    <b v="0"/>
    <n v="350"/>
    <b v="1"/>
    <s v="technology/hardware"/>
    <n v="1583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x v="2073"/>
    <b v="0"/>
    <n v="470"/>
    <b v="1"/>
    <s v="technology/hardware"/>
    <n v="3052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x v="2074"/>
    <b v="0"/>
    <n v="3"/>
    <b v="1"/>
    <s v="technology/hardware"/>
    <n v="12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x v="2075"/>
    <b v="0"/>
    <n v="8200"/>
    <b v="1"/>
    <s v="technology/hardware"/>
    <n v="3356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x v="2076"/>
    <b v="0"/>
    <n v="8359"/>
    <b v="1"/>
    <s v="technology/hardware"/>
    <n v="19452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x v="2077"/>
    <b v="0"/>
    <n v="188"/>
    <b v="1"/>
    <s v="technology/hardware"/>
    <n v="1155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x v="2078"/>
    <b v="0"/>
    <n v="48"/>
    <b v="1"/>
    <s v="technology/hardware"/>
    <n v="525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x v="2079"/>
    <b v="0"/>
    <n v="607"/>
    <b v="1"/>
    <s v="technology/hardware"/>
    <n v="576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x v="2080"/>
    <b v="0"/>
    <n v="50"/>
    <b v="1"/>
    <s v="technology/hardware"/>
    <n v="102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x v="2081"/>
    <b v="0"/>
    <n v="55"/>
    <b v="1"/>
    <s v="music/indie rock"/>
    <n v="80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x v="2082"/>
    <b v="0"/>
    <n v="38"/>
    <b v="1"/>
    <s v="music/indie rock"/>
    <n v="33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x v="2083"/>
    <b v="0"/>
    <n v="25"/>
    <b v="1"/>
    <s v="music/indie rock"/>
    <n v="17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x v="2084"/>
    <b v="0"/>
    <n v="46"/>
    <b v="1"/>
    <s v="music/indie rock"/>
    <n v="65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x v="2085"/>
    <b v="0"/>
    <n v="83"/>
    <b v="1"/>
    <s v="music/indie rock"/>
    <n v="148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x v="2086"/>
    <b v="0"/>
    <n v="35"/>
    <b v="1"/>
    <s v="music/indie rock"/>
    <n v="8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x v="2087"/>
    <b v="0"/>
    <n v="25"/>
    <b v="1"/>
    <s v="music/indie rock"/>
    <n v="31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x v="2088"/>
    <b v="0"/>
    <n v="75"/>
    <b v="1"/>
    <s v="music/indie rock"/>
    <n v="69"/>
    <n v="46.2"/>
    <x v="4"/>
    <s v="indie rock"/>
    <x v="2088"/>
    <x v="7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x v="2089"/>
    <b v="0"/>
    <n v="62"/>
    <b v="1"/>
    <s v="music/indie rock"/>
    <n v="6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x v="2090"/>
    <b v="0"/>
    <n v="160"/>
    <b v="1"/>
    <s v="music/indie rock"/>
    <n v="184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x v="2091"/>
    <b v="0"/>
    <n v="246"/>
    <b v="1"/>
    <s v="music/indie rock"/>
    <n v="434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x v="2092"/>
    <b v="0"/>
    <n v="55"/>
    <b v="1"/>
    <s v="music/indie rock"/>
    <n v="122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x v="2093"/>
    <b v="0"/>
    <n v="23"/>
    <b v="1"/>
    <s v="music/indie rock"/>
    <n v="31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x v="2094"/>
    <b v="0"/>
    <n v="72"/>
    <b v="1"/>
    <s v="music/indie rock"/>
    <n v="84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x v="2095"/>
    <b v="0"/>
    <n v="22"/>
    <b v="1"/>
    <s v="music/indie rock"/>
    <n v="5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x v="2096"/>
    <b v="0"/>
    <n v="14"/>
    <b v="1"/>
    <s v="music/indie rock"/>
    <n v="1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x v="2097"/>
    <b v="0"/>
    <n v="38"/>
    <b v="1"/>
    <s v="music/indie rock"/>
    <n v="6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x v="2098"/>
    <b v="0"/>
    <n v="32"/>
    <b v="1"/>
    <s v="music/indie rock"/>
    <n v="120"/>
    <n v="188.13"/>
    <x v="4"/>
    <s v="indie rock"/>
    <x v="2098"/>
    <x v="5"/>
  </r>
  <r>
    <n v="2099"/>
    <s v="Roosevelt Died."/>
    <s v="Our tour van died, we need help!"/>
    <n v="5000"/>
    <n v="3971"/>
    <x v="0"/>
    <s v="US"/>
    <s v="USD"/>
    <n v="1435808400"/>
    <x v="2099"/>
    <b v="0"/>
    <n v="63"/>
    <b v="1"/>
    <s v="music/indie rock"/>
    <n v="79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x v="2100"/>
    <b v="0"/>
    <n v="27"/>
    <b v="1"/>
    <s v="music/indie rock"/>
    <n v="16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x v="2101"/>
    <b v="0"/>
    <n v="44"/>
    <b v="1"/>
    <s v="music/indie rock"/>
    <n v="45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x v="2102"/>
    <b v="0"/>
    <n v="38"/>
    <b v="1"/>
    <s v="music/indie rock"/>
    <n v="27"/>
    <n v="35.79"/>
    <x v="4"/>
    <s v="indie rock"/>
    <x v="2102"/>
    <x v="6"/>
  </r>
  <r>
    <n v="2103"/>
    <s v="Matthew Moon's New Album"/>
    <s v="Indie rocker, Matthew Moon, has something to share with you..."/>
    <n v="5000"/>
    <n v="11364"/>
    <x v="0"/>
    <s v="US"/>
    <s v="USD"/>
    <n v="1352488027"/>
    <x v="2103"/>
    <b v="0"/>
    <n v="115"/>
    <b v="1"/>
    <s v="music/indie rock"/>
    <n v="227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x v="2104"/>
    <b v="0"/>
    <n v="37"/>
    <b v="1"/>
    <s v="music/indie rock"/>
    <n v="21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x v="2105"/>
    <b v="0"/>
    <n v="99"/>
    <b v="1"/>
    <s v="music/indie rock"/>
    <n v="102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x v="2106"/>
    <b v="0"/>
    <n v="44"/>
    <b v="1"/>
    <s v="music/indie rock"/>
    <n v="4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x v="2107"/>
    <b v="0"/>
    <n v="58"/>
    <b v="1"/>
    <s v="music/indie rock"/>
    <n v="43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x v="2108"/>
    <b v="0"/>
    <n v="191"/>
    <b v="1"/>
    <s v="music/indie rock"/>
    <n v="343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x v="2109"/>
    <b v="0"/>
    <n v="40"/>
    <b v="1"/>
    <s v="music/indie rock"/>
    <n v="85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x v="2110"/>
    <b v="0"/>
    <n v="38"/>
    <b v="1"/>
    <s v="music/indie rock"/>
    <n v="4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x v="2111"/>
    <b v="0"/>
    <n v="39"/>
    <b v="1"/>
    <s v="music/indie rock"/>
    <n v="43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x v="2112"/>
    <b v="0"/>
    <n v="11"/>
    <b v="1"/>
    <s v="music/indie rock"/>
    <n v="6"/>
    <n v="27.27"/>
    <x v="4"/>
    <s v="indie rock"/>
    <x v="2112"/>
    <x v="4"/>
  </r>
  <r>
    <n v="2113"/>
    <s v="Summer Underground // Honeycomb LP"/>
    <s v="Help us fund our second full-length album Honeycomb!"/>
    <n v="5000"/>
    <n v="7340"/>
    <x v="0"/>
    <s v="US"/>
    <s v="USD"/>
    <n v="1411505176"/>
    <x v="2113"/>
    <b v="0"/>
    <n v="107"/>
    <b v="1"/>
    <s v="music/indie rock"/>
    <n v="147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x v="2115"/>
    <b v="0"/>
    <n v="36"/>
    <b v="1"/>
    <s v="music/indie rock"/>
    <n v="68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x v="2116"/>
    <b v="0"/>
    <n v="92"/>
    <b v="1"/>
    <s v="music/indie rock"/>
    <n v="969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x v="2117"/>
    <b v="0"/>
    <n v="35"/>
    <b v="1"/>
    <s v="music/indie rock"/>
    <n v="35"/>
    <n v="50.66"/>
    <x v="4"/>
    <s v="indie rock"/>
    <x v="2117"/>
    <x v="0"/>
  </r>
  <r>
    <n v="2118"/>
    <s v="PORCHES. vs. THE U.S.A."/>
    <s v="PORCHES.  and Documentarians tour from New York to San Francisco and back."/>
    <n v="5000"/>
    <n v="1346.11"/>
    <x v="0"/>
    <s v="US"/>
    <s v="USD"/>
    <n v="1311538136"/>
    <x v="2118"/>
    <b v="0"/>
    <n v="17"/>
    <b v="1"/>
    <s v="music/indie rock"/>
    <n v="27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x v="2119"/>
    <b v="0"/>
    <n v="22"/>
    <b v="1"/>
    <s v="music/indie rock"/>
    <n v="40"/>
    <n v="91.59"/>
    <x v="4"/>
    <s v="indie rock"/>
    <x v="2119"/>
    <x v="5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x v="2120"/>
    <b v="0"/>
    <n v="69"/>
    <b v="1"/>
    <s v="music/indie rock"/>
    <n v="16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x v="2121"/>
    <b v="0"/>
    <n v="10"/>
    <b v="0"/>
    <s v="games/video games"/>
    <n v="6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x v="2122"/>
    <b v="0"/>
    <n v="3"/>
    <b v="0"/>
    <s v="games/video games"/>
    <n v="6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x v="2123"/>
    <b v="0"/>
    <n v="5"/>
    <b v="0"/>
    <s v="games/video games"/>
    <n v="1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x v="2124"/>
    <b v="0"/>
    <n v="5"/>
    <b v="0"/>
    <s v="games/video games"/>
    <n v="2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x v="2125"/>
    <b v="0"/>
    <n v="27"/>
    <b v="0"/>
    <s v="games/video games"/>
    <n v="17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5000"/>
    <n v="8076"/>
    <x v="2"/>
    <s v="GB"/>
    <s v="GBP"/>
    <n v="1426158463"/>
    <x v="2127"/>
    <b v="0"/>
    <n v="236"/>
    <b v="0"/>
    <s v="games/video games"/>
    <n v="162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x v="2128"/>
    <b v="0"/>
    <n v="1"/>
    <b v="0"/>
    <s v="games/video games"/>
    <n v="1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x v="2129"/>
    <b v="0"/>
    <n v="12"/>
    <b v="0"/>
    <s v="games/video games"/>
    <n v="5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5000"/>
    <n v="85"/>
    <x v="2"/>
    <s v="US"/>
    <s v="USD"/>
    <n v="1408154663"/>
    <x v="2130"/>
    <b v="0"/>
    <n v="4"/>
    <b v="0"/>
    <s v="games/video games"/>
    <n v="2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x v="2131"/>
    <b v="0"/>
    <n v="3"/>
    <b v="0"/>
    <s v="games/video games"/>
    <n v="1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x v="2132"/>
    <b v="0"/>
    <n v="99"/>
    <b v="0"/>
    <s v="games/video games"/>
    <n v="4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x v="2133"/>
    <b v="0"/>
    <n v="3"/>
    <b v="0"/>
    <s v="games/video games"/>
    <n v="0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x v="2136"/>
    <b v="0"/>
    <n v="4"/>
    <b v="0"/>
    <s v="games/video games"/>
    <n v="1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x v="2137"/>
    <b v="0"/>
    <n v="534"/>
    <b v="0"/>
    <s v="games/video games"/>
    <n v="284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x v="2138"/>
    <b v="0"/>
    <n v="12"/>
    <b v="0"/>
    <s v="games/video games"/>
    <n v="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x v="2139"/>
    <b v="0"/>
    <n v="56"/>
    <b v="0"/>
    <s v="games/video games"/>
    <n v="33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x v="2140"/>
    <b v="0"/>
    <n v="11"/>
    <b v="0"/>
    <s v="games/video games"/>
    <n v="11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x v="2142"/>
    <b v="0"/>
    <n v="12"/>
    <b v="0"/>
    <s v="games/video games"/>
    <n v="12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x v="2143"/>
    <b v="0"/>
    <n v="5"/>
    <b v="0"/>
    <s v="games/video games"/>
    <n v="5"/>
    <n v="45"/>
    <x v="6"/>
    <s v="video games"/>
    <x v="2143"/>
    <x v="7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x v="2144"/>
    <b v="0"/>
    <n v="24"/>
    <b v="0"/>
    <s v="games/video games"/>
    <n v="1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x v="2145"/>
    <b v="0"/>
    <n v="89"/>
    <b v="0"/>
    <s v="games/video games"/>
    <n v="91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5000"/>
    <n v="2716"/>
    <x v="2"/>
    <s v="US"/>
    <s v="USD"/>
    <n v="1416125148"/>
    <x v="2147"/>
    <b v="0"/>
    <n v="55"/>
    <b v="0"/>
    <s v="games/video games"/>
    <n v="54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x v="2148"/>
    <b v="0"/>
    <n v="2"/>
    <b v="0"/>
    <s v="games/video games"/>
    <n v="0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"/>
    <n v="405"/>
    <x v="2"/>
    <s v="NO"/>
    <s v="NOK"/>
    <n v="1468392599"/>
    <x v="2150"/>
    <b v="0"/>
    <n v="4"/>
    <b v="0"/>
    <s v="games/video games"/>
    <n v="8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x v="2151"/>
    <b v="0"/>
    <n v="6"/>
    <b v="0"/>
    <s v="games/video games"/>
    <n v="2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x v="2152"/>
    <b v="0"/>
    <n v="4"/>
    <b v="0"/>
    <s v="games/video games"/>
    <n v="1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x v="2153"/>
    <b v="0"/>
    <n v="4"/>
    <b v="0"/>
    <s v="games/video games"/>
    <n v="1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x v="2154"/>
    <b v="0"/>
    <n v="2"/>
    <b v="0"/>
    <s v="games/video games"/>
    <n v="0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x v="2156"/>
    <b v="0"/>
    <n v="83"/>
    <b v="0"/>
    <s v="games/video games"/>
    <n v="30"/>
    <n v="17.989999999999998"/>
    <x v="6"/>
    <s v="video games"/>
    <x v="2156"/>
    <x v="4"/>
  </r>
  <r>
    <n v="2157"/>
    <s v="Nin"/>
    <s v="Gamers and 90's fans unite in this small tale of epic proportions!"/>
    <n v="5000"/>
    <n v="21144"/>
    <x v="2"/>
    <s v="US"/>
    <s v="USD"/>
    <n v="1482479940"/>
    <x v="2157"/>
    <b v="0"/>
    <n v="57"/>
    <b v="0"/>
    <s v="games/video games"/>
    <n v="423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x v="2158"/>
    <b v="0"/>
    <n v="311"/>
    <b v="0"/>
    <s v="games/video games"/>
    <n v="395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x v="2160"/>
    <b v="0"/>
    <n v="16"/>
    <b v="0"/>
    <s v="games/video games"/>
    <n v="2"/>
    <n v="5.31"/>
    <x v="6"/>
    <s v="video games"/>
    <x v="2160"/>
    <x v="5"/>
  </r>
  <r>
    <n v="2161"/>
    <s v="CallMeGhost DEBUT ALBUM preorder!"/>
    <s v="We're trying to fund hard copies of our debut album!"/>
    <n v="5000"/>
    <n v="463"/>
    <x v="0"/>
    <s v="US"/>
    <s v="USD"/>
    <n v="1443040059"/>
    <x v="2161"/>
    <b v="0"/>
    <n v="13"/>
    <b v="1"/>
    <s v="music/rock"/>
    <n v="9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x v="2162"/>
    <b v="0"/>
    <n v="58"/>
    <b v="1"/>
    <s v="music/rock"/>
    <n v="101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x v="2163"/>
    <b v="0"/>
    <n v="44"/>
    <b v="1"/>
    <s v="music/rock"/>
    <n v="66"/>
    <n v="75.11"/>
    <x v="4"/>
    <s v="rock"/>
    <x v="2163"/>
    <x v="0"/>
  </r>
  <r>
    <n v="2164"/>
    <s v="Rosaline debut record"/>
    <s v="South Florida roots country/rock outfit's long awaited debut record"/>
    <n v="5000"/>
    <n v="5645"/>
    <x v="0"/>
    <s v="US"/>
    <s v="USD"/>
    <n v="1466827140"/>
    <x v="2164"/>
    <b v="0"/>
    <n v="83"/>
    <b v="1"/>
    <s v="music/rock"/>
    <n v="11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x v="2165"/>
    <b v="0"/>
    <n v="117"/>
    <b v="1"/>
    <s v="music/rock"/>
    <n v="6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x v="2166"/>
    <b v="0"/>
    <n v="32"/>
    <b v="1"/>
    <s v="music/rock"/>
    <n v="59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x v="2167"/>
    <b v="0"/>
    <n v="8"/>
    <b v="1"/>
    <s v="music/rock"/>
    <n v="4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x v="2168"/>
    <b v="0"/>
    <n v="340"/>
    <b v="1"/>
    <s v="music/rock"/>
    <n v="438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x v="2169"/>
    <b v="0"/>
    <n v="7"/>
    <b v="1"/>
    <s v="music/rock"/>
    <n v="3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x v="2170"/>
    <b v="0"/>
    <n v="19"/>
    <b v="1"/>
    <s v="music/rock"/>
    <n v="13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x v="2171"/>
    <b v="0"/>
    <n v="47"/>
    <b v="1"/>
    <s v="music/rock"/>
    <n v="85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x v="2172"/>
    <b v="0"/>
    <n v="13"/>
    <b v="1"/>
    <s v="music/rock"/>
    <n v="2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x v="2173"/>
    <b v="0"/>
    <n v="90"/>
    <b v="1"/>
    <s v="music/rock"/>
    <n v="10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x v="2174"/>
    <b v="0"/>
    <n v="63"/>
    <b v="1"/>
    <s v="music/rock"/>
    <n v="82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x v="2175"/>
    <b v="0"/>
    <n v="26"/>
    <b v="1"/>
    <s v="music/rock"/>
    <n v="35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x v="2177"/>
    <b v="0"/>
    <n v="38"/>
    <b v="1"/>
    <s v="music/rock"/>
    <n v="5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x v="2178"/>
    <b v="0"/>
    <n v="859"/>
    <b v="1"/>
    <s v="music/rock"/>
    <n v="693"/>
    <n v="40.35"/>
    <x v="4"/>
    <s v="rock"/>
    <x v="2178"/>
    <x v="2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x v="2179"/>
    <b v="0"/>
    <n v="21"/>
    <b v="1"/>
    <s v="music/rock"/>
    <n v="32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x v="2181"/>
    <b v="0"/>
    <n v="53"/>
    <b v="1"/>
    <s v="games/tabletop games"/>
    <n v="61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x v="2182"/>
    <b v="0"/>
    <n v="356"/>
    <b v="1"/>
    <s v="games/tabletop games"/>
    <n v="315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x v="2183"/>
    <b v="0"/>
    <n v="279"/>
    <b v="1"/>
    <s v="games/tabletop games"/>
    <n v="176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x v="2184"/>
    <b v="1"/>
    <n v="266"/>
    <b v="1"/>
    <s v="games/tabletop games"/>
    <n v="569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x v="2186"/>
    <b v="0"/>
    <n v="392"/>
    <b v="1"/>
    <s v="games/tabletop games"/>
    <n v="439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x v="2187"/>
    <b v="1"/>
    <n v="3562"/>
    <b v="1"/>
    <s v="games/tabletop games"/>
    <n v="4059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x v="2188"/>
    <b v="0"/>
    <n v="514"/>
    <b v="1"/>
    <s v="games/tabletop games"/>
    <n v="453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x v="2189"/>
    <b v="0"/>
    <n v="88"/>
    <b v="1"/>
    <s v="games/tabletop games"/>
    <n v="121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x v="2190"/>
    <b v="0"/>
    <n v="537"/>
    <b v="1"/>
    <s v="games/tabletop games"/>
    <n v="702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x v="2191"/>
    <b v="0"/>
    <n v="25"/>
    <b v="1"/>
    <s v="games/tabletop games"/>
    <n v="18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x v="2192"/>
    <b v="0"/>
    <n v="3238"/>
    <b v="1"/>
    <s v="games/tabletop games"/>
    <n v="2595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x v="2193"/>
    <b v="0"/>
    <n v="897"/>
    <b v="1"/>
    <s v="games/tabletop games"/>
    <n v="1357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x v="2194"/>
    <b v="0"/>
    <n v="878"/>
    <b v="1"/>
    <s v="games/tabletop games"/>
    <n v="1075"/>
    <n v="61.2"/>
    <x v="6"/>
    <s v="tabletop games"/>
    <x v="2194"/>
    <x v="2"/>
  </r>
  <r>
    <n v="2195"/>
    <s v="Purgatoria: City of Angels"/>
    <s v="A gritty, noir tabletop RPG with a fast-paced combo-based battle system."/>
    <n v="5000"/>
    <n v="5535"/>
    <x v="0"/>
    <s v="US"/>
    <s v="USD"/>
    <n v="1439317900"/>
    <x v="2195"/>
    <b v="0"/>
    <n v="115"/>
    <b v="1"/>
    <s v="games/tabletop games"/>
    <n v="111"/>
    <n v="48.13"/>
    <x v="6"/>
    <s v="tabletop games"/>
    <x v="2195"/>
    <x v="0"/>
  </r>
  <r>
    <n v="2196"/>
    <s v="LACORSA Grand Prix Game (relaunch)"/>
    <s v="Race your friends in style with this classic Grand Prix game."/>
    <n v="5000"/>
    <n v="15937"/>
    <x v="0"/>
    <s v="US"/>
    <s v="USD"/>
    <n v="1480662000"/>
    <x v="2196"/>
    <b v="0"/>
    <n v="234"/>
    <b v="1"/>
    <s v="games/tabletop games"/>
    <n v="319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x v="2197"/>
    <b v="0"/>
    <n v="4330"/>
    <b v="1"/>
    <s v="games/tabletop games"/>
    <n v="5706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x v="2198"/>
    <b v="0"/>
    <n v="651"/>
    <b v="1"/>
    <s v="games/tabletop games"/>
    <n v="1063"/>
    <n v="81.650000000000006"/>
    <x v="6"/>
    <s v="tabletop games"/>
    <x v="2198"/>
    <x v="0"/>
  </r>
  <r>
    <n v="2199"/>
    <s v="Decadolo. Flip it!"/>
    <s v="A new strategic board game designed to flip out your opponent."/>
    <n v="5000"/>
    <n v="13228"/>
    <x v="0"/>
    <s v="IE"/>
    <s v="EUR"/>
    <n v="1444903198"/>
    <x v="2199"/>
    <b v="1"/>
    <n v="251"/>
    <b v="1"/>
    <s v="games/tabletop games"/>
    <n v="265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x v="2200"/>
    <b v="0"/>
    <n v="263"/>
    <b v="1"/>
    <s v="games/tabletop games"/>
    <n v="217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x v="2201"/>
    <b v="0"/>
    <n v="28"/>
    <b v="1"/>
    <s v="music/electronic music"/>
    <n v="8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x v="2202"/>
    <b v="0"/>
    <n v="721"/>
    <b v="1"/>
    <s v="music/electronic music"/>
    <n v="563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x v="2203"/>
    <b v="0"/>
    <n v="50"/>
    <b v="1"/>
    <s v="music/electronic music"/>
    <n v="44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x v="2204"/>
    <b v="0"/>
    <n v="73"/>
    <b v="1"/>
    <s v="music/electronic music"/>
    <n v="40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x v="2205"/>
    <b v="0"/>
    <n v="27"/>
    <b v="1"/>
    <s v="music/electronic music"/>
    <n v="23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x v="2206"/>
    <b v="0"/>
    <n v="34"/>
    <b v="1"/>
    <s v="music/electronic music"/>
    <n v="2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x v="2207"/>
    <b v="0"/>
    <n v="7"/>
    <b v="1"/>
    <s v="music/electronic music"/>
    <n v="4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x v="2208"/>
    <b v="0"/>
    <n v="24"/>
    <b v="1"/>
    <s v="music/electronic music"/>
    <n v="20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x v="2209"/>
    <b v="0"/>
    <n v="15"/>
    <b v="1"/>
    <s v="music/electronic music"/>
    <n v="15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x v="2210"/>
    <b v="0"/>
    <n v="72"/>
    <b v="1"/>
    <s v="music/electronic music"/>
    <n v="89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x v="2211"/>
    <b v="0"/>
    <n v="120"/>
    <b v="1"/>
    <s v="music/electronic music"/>
    <n v="98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x v="2212"/>
    <b v="0"/>
    <n v="123"/>
    <b v="1"/>
    <s v="music/electronic music"/>
    <n v="137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x v="2213"/>
    <b v="0"/>
    <n v="1"/>
    <b v="1"/>
    <s v="music/electronic music"/>
    <n v="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x v="2214"/>
    <b v="0"/>
    <n v="24"/>
    <b v="1"/>
    <s v="music/electronic music"/>
    <n v="35"/>
    <n v="73.13"/>
    <x v="4"/>
    <s v="electronic music"/>
    <x v="2214"/>
    <x v="3"/>
  </r>
  <r>
    <n v="2215"/>
    <s v="&quot;Something to See, Not to Say&quot; - Anemometer's First EP Album"/>
    <s v="Ambient Electro Grind-fest!"/>
    <n v="5000"/>
    <n v="860"/>
    <x v="0"/>
    <s v="US"/>
    <s v="USD"/>
    <n v="1331621940"/>
    <x v="2215"/>
    <b v="0"/>
    <n v="33"/>
    <b v="1"/>
    <s v="music/electronic music"/>
    <n v="17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x v="2216"/>
    <b v="0"/>
    <n v="14"/>
    <b v="1"/>
    <s v="music/electronic music"/>
    <n v="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x v="2217"/>
    <b v="0"/>
    <n v="9"/>
    <b v="1"/>
    <s v="music/electronic music"/>
    <n v="9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x v="2218"/>
    <b v="0"/>
    <n v="76"/>
    <b v="1"/>
    <s v="music/electronic music"/>
    <n v="49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x v="2219"/>
    <b v="0"/>
    <n v="19"/>
    <b v="1"/>
    <s v="music/electronic music"/>
    <n v="20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x v="2220"/>
    <b v="0"/>
    <n v="69"/>
    <b v="1"/>
    <s v="music/electronic music"/>
    <n v="7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x v="2221"/>
    <b v="0"/>
    <n v="218"/>
    <b v="1"/>
    <s v="games/tabletop games"/>
    <n v="162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x v="2222"/>
    <b v="0"/>
    <n v="30"/>
    <b v="1"/>
    <s v="games/tabletop games"/>
    <n v="16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x v="2223"/>
    <b v="0"/>
    <n v="100"/>
    <b v="1"/>
    <s v="games/tabletop games"/>
    <n v="413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x v="2224"/>
    <b v="0"/>
    <n v="296"/>
    <b v="1"/>
    <s v="games/tabletop games"/>
    <n v="486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x v="2225"/>
    <b v="0"/>
    <n v="1204"/>
    <b v="1"/>
    <s v="games/tabletop games"/>
    <n v="3968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x v="2226"/>
    <b v="0"/>
    <n v="321"/>
    <b v="1"/>
    <s v="games/tabletop games"/>
    <n v="390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x v="2227"/>
    <b v="0"/>
    <n v="301"/>
    <b v="1"/>
    <s v="games/tabletop games"/>
    <n v="409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x v="2228"/>
    <b v="0"/>
    <n v="144"/>
    <b v="1"/>
    <s v="games/tabletop games"/>
    <n v="235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x v="2229"/>
    <b v="0"/>
    <n v="539"/>
    <b v="1"/>
    <s v="games/tabletop games"/>
    <n v="277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x v="2230"/>
    <b v="0"/>
    <n v="498"/>
    <b v="1"/>
    <s v="games/tabletop games"/>
    <n v="218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x v="2231"/>
    <b v="0"/>
    <n v="1113"/>
    <b v="1"/>
    <s v="games/tabletop games"/>
    <n v="618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x v="2232"/>
    <b v="0"/>
    <n v="988"/>
    <b v="1"/>
    <s v="games/tabletop games"/>
    <n v="50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x v="2233"/>
    <b v="0"/>
    <n v="391"/>
    <b v="1"/>
    <s v="games/tabletop games"/>
    <n v="173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x v="2234"/>
    <b v="0"/>
    <n v="28"/>
    <b v="1"/>
    <s v="games/tabletop games"/>
    <n v="24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x v="2235"/>
    <b v="0"/>
    <n v="147"/>
    <b v="1"/>
    <s v="games/tabletop games"/>
    <n v="415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x v="2236"/>
    <b v="0"/>
    <n v="680"/>
    <b v="1"/>
    <s v="games/tabletop games"/>
    <n v="320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x v="2237"/>
    <b v="0"/>
    <n v="983"/>
    <b v="1"/>
    <s v="games/tabletop games"/>
    <n v="1381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x v="2238"/>
    <b v="0"/>
    <n v="79"/>
    <b v="1"/>
    <s v="games/tabletop games"/>
    <n v="119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x v="2239"/>
    <b v="0"/>
    <n v="426"/>
    <b v="1"/>
    <s v="games/tabletop games"/>
    <n v="696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x v="2240"/>
    <b v="0"/>
    <n v="96"/>
    <b v="1"/>
    <s v="games/tabletop games"/>
    <n v="295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x v="2241"/>
    <b v="0"/>
    <n v="163"/>
    <b v="1"/>
    <s v="games/tabletop games"/>
    <n v="17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x v="2242"/>
    <b v="0"/>
    <n v="2525"/>
    <b v="1"/>
    <s v="games/tabletop games"/>
    <n v="3022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x v="2243"/>
    <b v="0"/>
    <n v="2035"/>
    <b v="1"/>
    <s v="games/tabletop games"/>
    <n v="207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x v="2244"/>
    <b v="0"/>
    <n v="290"/>
    <b v="1"/>
    <s v="games/tabletop games"/>
    <n v="419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x v="2245"/>
    <b v="0"/>
    <n v="1980"/>
    <b v="1"/>
    <s v="games/tabletop games"/>
    <n v="2353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x v="2246"/>
    <b v="0"/>
    <n v="57"/>
    <b v="1"/>
    <s v="games/tabletop games"/>
    <n v="56"/>
    <n v="43.91"/>
    <x v="6"/>
    <s v="tabletop games"/>
    <x v="2246"/>
    <x v="0"/>
  </r>
  <r>
    <n v="2247"/>
    <s v="Foragers"/>
    <s v="Take on the role of an ancient forager in this fun strategy game from the designer of Biblios."/>
    <n v="4500"/>
    <n v="19324"/>
    <x v="0"/>
    <s v="US"/>
    <s v="USD"/>
    <n v="1438185565"/>
    <x v="2247"/>
    <b v="0"/>
    <n v="380"/>
    <b v="1"/>
    <s v="games/tabletop games"/>
    <n v="429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x v="2248"/>
    <b v="0"/>
    <n v="128"/>
    <b v="1"/>
    <s v="games/tabletop games"/>
    <n v="16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x v="2249"/>
    <b v="0"/>
    <n v="180"/>
    <b v="1"/>
    <s v="games/tabletop games"/>
    <n v="131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x v="2250"/>
    <b v="0"/>
    <n v="571"/>
    <b v="1"/>
    <s v="games/tabletop games"/>
    <n v="5417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x v="2251"/>
    <b v="0"/>
    <n v="480"/>
    <b v="1"/>
    <s v="games/tabletop games"/>
    <n v="25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x v="2252"/>
    <b v="0"/>
    <n v="249"/>
    <b v="1"/>
    <s v="games/tabletop games"/>
    <n v="545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x v="2253"/>
    <b v="0"/>
    <n v="84"/>
    <b v="1"/>
    <s v="games/tabletop games"/>
    <n v="200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x v="2254"/>
    <b v="0"/>
    <n v="197"/>
    <b v="1"/>
    <s v="games/tabletop games"/>
    <n v="51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x v="2255"/>
    <b v="0"/>
    <n v="271"/>
    <b v="1"/>
    <s v="games/tabletop games"/>
    <n v="252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x v="2256"/>
    <b v="0"/>
    <n v="50"/>
    <b v="1"/>
    <s v="games/tabletop games"/>
    <n v="24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x v="2257"/>
    <b v="0"/>
    <n v="169"/>
    <b v="1"/>
    <s v="games/tabletop games"/>
    <n v="353"/>
    <n v="94.1"/>
    <x v="6"/>
    <s v="tabletop games"/>
    <x v="2257"/>
    <x v="2"/>
  </r>
  <r>
    <n v="2258"/>
    <s v="A Sundered World"/>
    <s v="A Dungeon World campaign setting that takes place after the end of the worlds."/>
    <n v="4500"/>
    <n v="3223"/>
    <x v="0"/>
    <s v="US"/>
    <s v="USD"/>
    <n v="1434045687"/>
    <x v="2258"/>
    <b v="0"/>
    <n v="205"/>
    <b v="1"/>
    <s v="games/tabletop games"/>
    <n v="72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x v="2259"/>
    <b v="0"/>
    <n v="206"/>
    <b v="1"/>
    <s v="games/tabletop games"/>
    <n v="415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x v="2260"/>
    <b v="0"/>
    <n v="84"/>
    <b v="1"/>
    <s v="games/tabletop games"/>
    <n v="182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x v="2261"/>
    <b v="0"/>
    <n v="210"/>
    <b v="1"/>
    <s v="games/tabletop games"/>
    <n v="173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x v="2262"/>
    <b v="0"/>
    <n v="181"/>
    <b v="1"/>
    <s v="games/tabletop games"/>
    <n v="113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x v="2263"/>
    <b v="0"/>
    <n v="60"/>
    <b v="1"/>
    <s v="games/tabletop games"/>
    <n v="193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x v="2264"/>
    <b v="0"/>
    <n v="445"/>
    <b v="1"/>
    <s v="games/tabletop games"/>
    <n v="24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x v="2265"/>
    <b v="0"/>
    <n v="17"/>
    <b v="1"/>
    <s v="games/tabletop games"/>
    <n v="13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x v="2266"/>
    <b v="0"/>
    <n v="194"/>
    <b v="1"/>
    <s v="games/tabletop games"/>
    <n v="107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x v="2267"/>
    <b v="0"/>
    <n v="404"/>
    <b v="1"/>
    <s v="games/tabletop games"/>
    <n v="169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x v="2268"/>
    <b v="0"/>
    <n v="194"/>
    <b v="1"/>
    <s v="games/tabletop games"/>
    <n v="638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x v="2269"/>
    <b v="0"/>
    <n v="902"/>
    <b v="1"/>
    <s v="games/tabletop games"/>
    <n v="1001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x v="2270"/>
    <b v="0"/>
    <n v="1670"/>
    <b v="1"/>
    <s v="games/tabletop games"/>
    <n v="4001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x v="2271"/>
    <b v="0"/>
    <n v="1328"/>
    <b v="1"/>
    <s v="games/tabletop games"/>
    <n v="1264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x v="2272"/>
    <b v="0"/>
    <n v="944"/>
    <b v="1"/>
    <s v="games/tabletop games"/>
    <n v="305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x v="2273"/>
    <b v="0"/>
    <n v="147"/>
    <b v="1"/>
    <s v="games/tabletop games"/>
    <n v="125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x v="2274"/>
    <b v="0"/>
    <n v="99"/>
    <b v="1"/>
    <s v="games/tabletop games"/>
    <n v="68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x v="2275"/>
    <b v="0"/>
    <n v="79"/>
    <b v="1"/>
    <s v="games/tabletop games"/>
    <n v="60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x v="2276"/>
    <b v="0"/>
    <n v="75"/>
    <b v="1"/>
    <s v="games/tabletop games"/>
    <n v="112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x v="2277"/>
    <b v="0"/>
    <n v="207"/>
    <b v="1"/>
    <s v="games/tabletop games"/>
    <n v="279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x v="2278"/>
    <b v="0"/>
    <n v="102"/>
    <b v="1"/>
    <s v="games/tabletop games"/>
    <n v="126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x v="2279"/>
    <b v="0"/>
    <n v="32"/>
    <b v="1"/>
    <s v="games/tabletop games"/>
    <n v="36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x v="2280"/>
    <b v="0"/>
    <n v="480"/>
    <b v="1"/>
    <s v="games/tabletop games"/>
    <n v="922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x v="2281"/>
    <b v="0"/>
    <n v="11"/>
    <b v="1"/>
    <s v="music/rock"/>
    <n v="13"/>
    <n v="50.45"/>
    <x v="4"/>
    <s v="rock"/>
    <x v="2281"/>
    <x v="6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x v="2282"/>
    <b v="0"/>
    <n v="12"/>
    <b v="1"/>
    <s v="music/rock"/>
    <n v="33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x v="2283"/>
    <b v="0"/>
    <n v="48"/>
    <b v="1"/>
    <s v="music/rock"/>
    <n v="72"/>
    <n v="63.03"/>
    <x v="4"/>
    <s v="rock"/>
    <x v="2283"/>
    <x v="5"/>
  </r>
  <r>
    <n v="2284"/>
    <s v="Make a record, write a song, take the Vinyl Skyway. "/>
    <s v="The Vinyl Skyway reunite to make a third album. "/>
    <n v="4200"/>
    <n v="6373.27"/>
    <x v="0"/>
    <s v="US"/>
    <s v="USD"/>
    <n v="1299902400"/>
    <x v="2284"/>
    <b v="0"/>
    <n v="59"/>
    <b v="1"/>
    <s v="music/rock"/>
    <n v="152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x v="2285"/>
    <b v="0"/>
    <n v="79"/>
    <b v="1"/>
    <s v="music/rock"/>
    <n v="87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x v="2286"/>
    <b v="0"/>
    <n v="14"/>
    <b v="1"/>
    <s v="music/rock"/>
    <n v="36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x v="2287"/>
    <b v="0"/>
    <n v="106"/>
    <b v="1"/>
    <s v="music/rock"/>
    <n v="132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x v="2288"/>
    <b v="0"/>
    <n v="25"/>
    <b v="1"/>
    <s v="music/rock"/>
    <n v="24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x v="2289"/>
    <b v="0"/>
    <n v="25"/>
    <b v="1"/>
    <s v="music/rock"/>
    <n v="40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x v="2290"/>
    <b v="0"/>
    <n v="29"/>
    <b v="1"/>
    <s v="music/rock"/>
    <n v="39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x v="2291"/>
    <b v="0"/>
    <n v="43"/>
    <b v="1"/>
    <s v="music/rock"/>
    <n v="108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x v="2292"/>
    <b v="0"/>
    <n v="46"/>
    <b v="1"/>
    <s v="music/rock"/>
    <n v="54"/>
    <n v="46.63"/>
    <x v="4"/>
    <s v="rock"/>
    <x v="2292"/>
    <x v="5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x v="2293"/>
    <b v="0"/>
    <n v="27"/>
    <b v="1"/>
    <s v="music/rock"/>
    <n v="23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x v="2294"/>
    <b v="0"/>
    <n v="112"/>
    <b v="1"/>
    <s v="music/rock"/>
    <n v="183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x v="2295"/>
    <b v="0"/>
    <n v="34"/>
    <b v="1"/>
    <s v="music/rock"/>
    <n v="38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x v="2296"/>
    <b v="0"/>
    <n v="145"/>
    <b v="1"/>
    <s v="music/rock"/>
    <n v="261"/>
    <n v="71.97"/>
    <x v="4"/>
    <s v="rock"/>
    <x v="2296"/>
    <x v="5"/>
  </r>
  <r>
    <n v="2297"/>
    <s v="Company Company: Debut EP"/>
    <s v="New Jersey Alternative Rock band COCO needs YOUR help self-releasing debut EP!"/>
    <n v="4000"/>
    <n v="1006"/>
    <x v="0"/>
    <s v="US"/>
    <s v="USD"/>
    <n v="1331697540"/>
    <x v="2297"/>
    <b v="0"/>
    <n v="19"/>
    <b v="1"/>
    <s v="music/rock"/>
    <n v="25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x v="2298"/>
    <b v="0"/>
    <n v="288"/>
    <b v="1"/>
    <s v="music/rock"/>
    <n v="788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x v="2299"/>
    <b v="0"/>
    <n v="14"/>
    <b v="1"/>
    <s v="music/rock"/>
    <n v="26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x v="2300"/>
    <b v="0"/>
    <n v="7"/>
    <b v="1"/>
    <s v="music/rock"/>
    <n v="20"/>
    <n v="115.71"/>
    <x v="4"/>
    <s v="rock"/>
    <x v="2300"/>
    <x v="5"/>
  </r>
  <r>
    <n v="2301"/>
    <s v="Time Crash"/>
    <s v="We are America's first trock band, and we're ready to bring you our first album!"/>
    <n v="4000"/>
    <n v="6680.22"/>
    <x v="0"/>
    <s v="US"/>
    <s v="USD"/>
    <n v="1371785496"/>
    <x v="2301"/>
    <b v="1"/>
    <n v="211"/>
    <b v="1"/>
    <s v="music/indie rock"/>
    <n v="167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x v="2302"/>
    <b v="1"/>
    <n v="85"/>
    <b v="1"/>
    <s v="music/indie rock"/>
    <n v="98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x v="2303"/>
    <b v="1"/>
    <n v="103"/>
    <b v="1"/>
    <s v="music/indie rock"/>
    <n v="176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x v="2304"/>
    <b v="1"/>
    <n v="113"/>
    <b v="1"/>
    <s v="music/indie rock"/>
    <n v="15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x v="2305"/>
    <b v="1"/>
    <n v="167"/>
    <b v="1"/>
    <s v="music/indie rock"/>
    <n v="456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x v="2306"/>
    <b v="1"/>
    <n v="73"/>
    <b v="1"/>
    <s v="music/indie rock"/>
    <n v="93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x v="2307"/>
    <b v="1"/>
    <n v="75"/>
    <b v="1"/>
    <s v="music/indie rock"/>
    <n v="52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x v="2308"/>
    <b v="1"/>
    <n v="614"/>
    <b v="1"/>
    <s v="music/indie rock"/>
    <n v="1266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x v="2309"/>
    <b v="1"/>
    <n v="107"/>
    <b v="1"/>
    <s v="music/indie rock"/>
    <n v="160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x v="2310"/>
    <b v="1"/>
    <n v="1224"/>
    <b v="1"/>
    <s v="music/indie rock"/>
    <n v="1983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x v="2311"/>
    <b v="1"/>
    <n v="104"/>
    <b v="1"/>
    <s v="music/indie rock"/>
    <n v="23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x v="2312"/>
    <b v="1"/>
    <n v="79"/>
    <b v="1"/>
    <s v="music/indie rock"/>
    <n v="81"/>
    <n v="40.96"/>
    <x v="4"/>
    <s v="indie rock"/>
    <x v="2312"/>
    <x v="3"/>
  </r>
  <r>
    <n v="2313"/>
    <s v="A SUNNY DAY IN GLASGOW"/>
    <s v="A Sunny Day in Glasgow are recording a new album and we need your help!"/>
    <n v="4000"/>
    <n v="8792.02"/>
    <x v="0"/>
    <s v="US"/>
    <s v="USD"/>
    <n v="1336086026"/>
    <x v="2313"/>
    <b v="1"/>
    <n v="157"/>
    <b v="1"/>
    <s v="music/indie rock"/>
    <n v="220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x v="2314"/>
    <b v="1"/>
    <n v="50"/>
    <b v="1"/>
    <s v="music/indie rock"/>
    <n v="4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x v="2315"/>
    <b v="1"/>
    <n v="64"/>
    <b v="1"/>
    <s v="music/indie rock"/>
    <n v="64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x v="2316"/>
    <b v="1"/>
    <n v="200"/>
    <b v="1"/>
    <s v="music/indie rock"/>
    <n v="390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x v="2317"/>
    <b v="1"/>
    <n v="22"/>
    <b v="1"/>
    <s v="music/indie rock"/>
    <n v="10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x v="2318"/>
    <b v="1"/>
    <n v="163"/>
    <b v="1"/>
    <s v="music/indie rock"/>
    <n v="15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x v="2319"/>
    <b v="1"/>
    <n v="77"/>
    <b v="1"/>
    <s v="music/indie rock"/>
    <n v="81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x v="2320"/>
    <b v="1"/>
    <n v="89"/>
    <b v="1"/>
    <s v="music/indie rock"/>
    <n v="136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x v="2321"/>
    <b v="0"/>
    <n v="64"/>
    <b v="0"/>
    <s v="food/small batch"/>
    <n v="103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x v="2322"/>
    <b v="0"/>
    <n v="4"/>
    <b v="0"/>
    <s v="food/small batch"/>
    <n v="2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x v="2323"/>
    <b v="0"/>
    <n v="4"/>
    <b v="0"/>
    <s v="food/small batch"/>
    <n v="3"/>
    <n v="30"/>
    <x v="7"/>
    <s v="small batch"/>
    <x v="2323"/>
    <x v="1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x v="2324"/>
    <b v="0"/>
    <n v="61"/>
    <b v="0"/>
    <s v="food/small batch"/>
    <n v="39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x v="2325"/>
    <b v="0"/>
    <n v="7"/>
    <b v="0"/>
    <s v="food/small batch"/>
    <n v="2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x v="2326"/>
    <b v="0"/>
    <n v="1"/>
    <b v="0"/>
    <s v="food/small batch"/>
    <n v="3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x v="2327"/>
    <b v="1"/>
    <n v="3355"/>
    <b v="1"/>
    <s v="food/small batch"/>
    <n v="4603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x v="2328"/>
    <b v="1"/>
    <n v="537"/>
    <b v="1"/>
    <s v="food/small batch"/>
    <n v="636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x v="2329"/>
    <b v="1"/>
    <n v="125"/>
    <b v="1"/>
    <s v="food/small batch"/>
    <n v="662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x v="2330"/>
    <b v="1"/>
    <n v="163"/>
    <b v="1"/>
    <s v="food/small batch"/>
    <n v="896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x v="2331"/>
    <b v="1"/>
    <n v="283"/>
    <b v="1"/>
    <s v="food/small batch"/>
    <n v="289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x v="2332"/>
    <b v="1"/>
    <n v="352"/>
    <b v="1"/>
    <s v="food/small batch"/>
    <n v="664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x v="2333"/>
    <b v="1"/>
    <n v="94"/>
    <b v="1"/>
    <s v="food/small batch"/>
    <n v="3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x v="2335"/>
    <b v="1"/>
    <n v="221"/>
    <b v="1"/>
    <s v="food/small batch"/>
    <n v="639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x v="2336"/>
    <b v="1"/>
    <n v="2165"/>
    <b v="1"/>
    <s v="food/small batch"/>
    <n v="2604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x v="2337"/>
    <b v="1"/>
    <n v="179"/>
    <b v="1"/>
    <s v="food/small batch"/>
    <n v="332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x v="2338"/>
    <b v="1"/>
    <n v="123"/>
    <b v="1"/>
    <s v="food/small batch"/>
    <n v="379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x v="2339"/>
    <b v="1"/>
    <n v="1104"/>
    <b v="1"/>
    <s v="food/small batch"/>
    <n v="1839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x v="2340"/>
    <b v="1"/>
    <n v="403"/>
    <b v="1"/>
    <s v="food/small batch"/>
    <n v="1058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x v="2341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x v="2342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x v="2343"/>
    <b v="0"/>
    <n v="1"/>
    <b v="0"/>
    <s v="technology/web"/>
    <n v="8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x v="2344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x v="2345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x v="2346"/>
    <b v="0"/>
    <n v="3"/>
    <b v="0"/>
    <s v="technology/web"/>
    <n v="1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x v="2347"/>
    <b v="0"/>
    <n v="1"/>
    <b v="0"/>
    <s v="technology/web"/>
    <n v="0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x v="2348"/>
    <b v="0"/>
    <n v="5"/>
    <b v="0"/>
    <s v="technology/web"/>
    <n v="7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x v="2349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x v="235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x v="2351"/>
    <b v="0"/>
    <n v="7"/>
    <b v="0"/>
    <s v="technology/web"/>
    <n v="3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x v="23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x v="2353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x v="2354"/>
    <b v="0"/>
    <n v="1"/>
    <b v="0"/>
    <s v="technology/web"/>
    <n v="1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x v="2355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x v="2356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x v="2357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x v="2358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x v="2359"/>
    <b v="0"/>
    <n v="3"/>
    <b v="0"/>
    <s v="technology/web"/>
    <n v="28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x v="236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x v="2361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x v="2362"/>
    <b v="0"/>
    <n v="2"/>
    <b v="0"/>
    <s v="technology/web"/>
    <n v="3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x v="2363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x v="2364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x v="236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x v="2366"/>
    <b v="0"/>
    <n v="27"/>
    <b v="0"/>
    <s v="technology/web"/>
    <n v="66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x v="2367"/>
    <b v="0"/>
    <n v="14"/>
    <b v="0"/>
    <s v="technology/web"/>
    <n v="17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x v="2368"/>
    <b v="0"/>
    <n v="2"/>
    <b v="0"/>
    <s v="technology/web"/>
    <n v="3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x v="2369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x v="2370"/>
    <b v="0"/>
    <n v="4"/>
    <b v="0"/>
    <s v="technology/web"/>
    <n v="2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x v="2371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x v="2372"/>
    <b v="0"/>
    <n v="6"/>
    <b v="0"/>
    <s v="technology/web"/>
    <n v="5"/>
    <n v="30"/>
    <x v="2"/>
    <s v="web"/>
    <x v="2372"/>
    <x v="0"/>
  </r>
  <r>
    <n v="2373"/>
    <s v="Cykelauktion.com (Canceled)"/>
    <s v="We want to create a safe marketplace for buying and selling bicycles."/>
    <n v="4000"/>
    <n v="50"/>
    <x v="1"/>
    <s v="SE"/>
    <s v="SEK"/>
    <n v="1440863624"/>
    <x v="2373"/>
    <b v="0"/>
    <n v="1"/>
    <b v="0"/>
    <s v="technology/web"/>
    <n v="1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x v="2374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x v="2375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x v="2376"/>
    <b v="0"/>
    <n v="4"/>
    <b v="0"/>
    <s v="technology/web"/>
    <n v="8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x v="2377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x v="2378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x v="2379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x v="2380"/>
    <b v="0"/>
    <n v="3"/>
    <b v="0"/>
    <s v="technology/web"/>
    <n v="1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x v="2381"/>
    <b v="0"/>
    <n v="7"/>
    <b v="0"/>
    <s v="technology/web"/>
    <n v="39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x v="2382"/>
    <b v="0"/>
    <n v="2"/>
    <b v="0"/>
    <s v="technology/web"/>
    <n v="2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x v="2383"/>
    <b v="0"/>
    <n v="3"/>
    <b v="0"/>
    <s v="technology/web"/>
    <n v="11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x v="2384"/>
    <b v="0"/>
    <n v="8"/>
    <b v="0"/>
    <s v="technology/web"/>
    <n v="0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x v="2385"/>
    <b v="0"/>
    <n v="7"/>
    <b v="0"/>
    <s v="technology/web"/>
    <n v="20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x v="2386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x v="2387"/>
    <b v="0"/>
    <n v="3"/>
    <b v="0"/>
    <s v="technology/web"/>
    <n v="26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x v="2388"/>
    <b v="0"/>
    <n v="8"/>
    <b v="0"/>
    <s v="technology/web"/>
    <n v="12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x v="2389"/>
    <b v="0"/>
    <n v="1"/>
    <b v="0"/>
    <s v="technology/web"/>
    <n v="1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x v="2390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x v="2391"/>
    <b v="0"/>
    <n v="1"/>
    <b v="0"/>
    <s v="technology/web"/>
    <n v="1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x v="2392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x v="2393"/>
    <b v="0"/>
    <n v="1"/>
    <b v="0"/>
    <s v="technology/web"/>
    <n v="1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x v="2394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x v="2395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x v="2396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x v="2397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x v="2398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x v="2399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x v="2400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x v="2401"/>
    <b v="0"/>
    <n v="9"/>
    <b v="0"/>
    <s v="food/food trucks"/>
    <n v="5"/>
    <n v="22.33"/>
    <x v="7"/>
    <s v="food trucks"/>
    <x v="2401"/>
    <x v="2"/>
  </r>
  <r>
    <n v="2402"/>
    <s v="Cupcake Truck Unite"/>
    <s v="Small town, delicious treats, and a mobile truck"/>
    <n v="3800"/>
    <n v="52"/>
    <x v="2"/>
    <s v="US"/>
    <s v="USD"/>
    <n v="1431533931"/>
    <x v="2402"/>
    <b v="0"/>
    <n v="1"/>
    <b v="0"/>
    <s v="food/food trucks"/>
    <n v="1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x v="2403"/>
    <b v="0"/>
    <n v="12"/>
    <b v="0"/>
    <s v="food/food trucks"/>
    <n v="5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x v="2405"/>
    <b v="0"/>
    <n v="20"/>
    <b v="0"/>
    <s v="food/food trucks"/>
    <n v="30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x v="2406"/>
    <b v="0"/>
    <n v="16"/>
    <b v="0"/>
    <s v="food/food trucks"/>
    <n v="36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x v="2407"/>
    <b v="0"/>
    <n v="33"/>
    <b v="0"/>
    <s v="food/food trucks"/>
    <n v="148"/>
    <n v="168.39"/>
    <x v="7"/>
    <s v="food trucks"/>
    <x v="2407"/>
    <x v="0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x v="2408"/>
    <b v="0"/>
    <n v="2"/>
    <b v="0"/>
    <s v="food/food trucks"/>
    <n v="1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x v="2409"/>
    <b v="0"/>
    <n v="6"/>
    <b v="0"/>
    <s v="food/food trucks"/>
    <n v="1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x v="2411"/>
    <b v="0"/>
    <n v="3"/>
    <b v="0"/>
    <s v="food/food trucks"/>
    <n v="4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x v="2414"/>
    <b v="0"/>
    <n v="13"/>
    <b v="0"/>
    <s v="food/food trucks"/>
    <n v="1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x v="2415"/>
    <b v="0"/>
    <n v="6"/>
    <b v="0"/>
    <s v="food/food trucks"/>
    <n v="9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35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x v="2420"/>
    <b v="0"/>
    <n v="36"/>
    <b v="0"/>
    <s v="food/food trucks"/>
    <n v="71"/>
    <n v="69.47"/>
    <x v="7"/>
    <s v="food trucks"/>
    <x v="2420"/>
    <x v="3"/>
  </r>
  <r>
    <n v="2421"/>
    <s v="hot dog cart"/>
    <s v="help me start Merrill's first hot dog cart in this empty lot"/>
    <n v="35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3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3500"/>
    <n v="310"/>
    <x v="2"/>
    <s v="US"/>
    <s v="USD"/>
    <n v="1414445108"/>
    <x v="2424"/>
    <b v="0"/>
    <n v="9"/>
    <b v="0"/>
    <s v="food/food trucks"/>
    <n v="9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x v="2429"/>
    <b v="0"/>
    <n v="4"/>
    <b v="0"/>
    <s v="food/food trucks"/>
    <n v="57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35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x v="2434"/>
    <b v="0"/>
    <n v="2"/>
    <b v="0"/>
    <s v="food/food trucks"/>
    <n v="1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x v="2435"/>
    <b v="0"/>
    <n v="4"/>
    <b v="0"/>
    <s v="food/food trucks"/>
    <n v="35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x v="2436"/>
    <b v="0"/>
    <n v="2"/>
    <b v="0"/>
    <s v="food/food trucks"/>
    <n v="1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x v="2438"/>
    <b v="0"/>
    <n v="1"/>
    <b v="0"/>
    <s v="food/food trucks"/>
    <n v="1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3500"/>
    <n v="8091"/>
    <x v="0"/>
    <s v="US"/>
    <s v="USD"/>
    <n v="1437627540"/>
    <x v="2441"/>
    <b v="0"/>
    <n v="109"/>
    <b v="1"/>
    <s v="food/small batch"/>
    <n v="231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x v="2442"/>
    <b v="0"/>
    <n v="372"/>
    <b v="1"/>
    <s v="food/small batch"/>
    <n v="864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x v="2443"/>
    <b v="0"/>
    <n v="311"/>
    <b v="1"/>
    <s v="food/small batch"/>
    <n v="1157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x v="2444"/>
    <b v="0"/>
    <n v="61"/>
    <b v="1"/>
    <s v="food/small batch"/>
    <n v="93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x v="2445"/>
    <b v="0"/>
    <n v="115"/>
    <b v="1"/>
    <s v="food/small batch"/>
    <n v="247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x v="2446"/>
    <b v="0"/>
    <n v="111"/>
    <b v="1"/>
    <s v="food/small batch"/>
    <n v="240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x v="2447"/>
    <b v="0"/>
    <n v="337"/>
    <b v="1"/>
    <s v="food/small batch"/>
    <n v="305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x v="2448"/>
    <b v="0"/>
    <n v="9"/>
    <b v="1"/>
    <s v="food/small batch"/>
    <n v="12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x v="2449"/>
    <b v="0"/>
    <n v="120"/>
    <b v="1"/>
    <s v="food/small batch"/>
    <n v="309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x v="2450"/>
    <b v="0"/>
    <n v="102"/>
    <b v="1"/>
    <s v="food/small batch"/>
    <n v="435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x v="2451"/>
    <b v="0"/>
    <n v="186"/>
    <b v="1"/>
    <s v="food/small batch"/>
    <n v="330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x v="2452"/>
    <b v="0"/>
    <n v="15"/>
    <b v="1"/>
    <s v="food/small batch"/>
    <n v="23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x v="2453"/>
    <b v="0"/>
    <n v="67"/>
    <b v="1"/>
    <s v="food/small batch"/>
    <n v="133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x v="2454"/>
    <b v="0"/>
    <n v="130"/>
    <b v="1"/>
    <s v="food/small batch"/>
    <n v="1008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x v="2455"/>
    <b v="0"/>
    <n v="16"/>
    <b v="1"/>
    <s v="food/small batch"/>
    <n v="16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x v="2456"/>
    <b v="0"/>
    <n v="67"/>
    <b v="1"/>
    <s v="food/small batch"/>
    <n v="78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x v="2457"/>
    <b v="0"/>
    <n v="124"/>
    <b v="1"/>
    <s v="food/small batch"/>
    <n v="67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x v="2458"/>
    <b v="0"/>
    <n v="80"/>
    <b v="1"/>
    <s v="food/small batch"/>
    <n v="157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x v="2459"/>
    <b v="0"/>
    <n v="282"/>
    <b v="1"/>
    <s v="food/small batch"/>
    <n v="876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x v="2460"/>
    <b v="0"/>
    <n v="68"/>
    <b v="1"/>
    <s v="food/small batch"/>
    <n v="245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x v="2461"/>
    <b v="0"/>
    <n v="86"/>
    <b v="1"/>
    <s v="music/indie rock"/>
    <n v="222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x v="2462"/>
    <b v="0"/>
    <n v="115"/>
    <b v="1"/>
    <s v="music/indie rock"/>
    <n v="95"/>
    <n v="28.88"/>
    <x v="4"/>
    <s v="indie rock"/>
    <x v="2462"/>
    <x v="5"/>
  </r>
  <r>
    <n v="2463"/>
    <s v="Emma Ate the Lion &quot;Songs Two Count Too&quot;"/>
    <s v="Emma Ate The Lion's debut full length album"/>
    <n v="3500"/>
    <n v="2325"/>
    <x v="0"/>
    <s v="US"/>
    <s v="USD"/>
    <n v="1366138800"/>
    <x v="2463"/>
    <b v="0"/>
    <n v="75"/>
    <b v="1"/>
    <s v="music/indie rock"/>
    <n v="6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x v="2464"/>
    <b v="0"/>
    <n v="43"/>
    <b v="1"/>
    <s v="music/indie rock"/>
    <n v="63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x v="2465"/>
    <b v="0"/>
    <n v="48"/>
    <b v="1"/>
    <s v="music/indie rock"/>
    <n v="36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x v="2466"/>
    <b v="0"/>
    <n v="52"/>
    <b v="1"/>
    <s v="music/indie rock"/>
    <n v="71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x v="2467"/>
    <b v="0"/>
    <n v="43"/>
    <b v="1"/>
    <s v="music/indie rock"/>
    <n v="34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x v="2468"/>
    <b v="0"/>
    <n v="58"/>
    <b v="1"/>
    <s v="music/indie rock"/>
    <n v="61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x v="2469"/>
    <b v="0"/>
    <n v="47"/>
    <b v="1"/>
    <s v="music/indie rock"/>
    <n v="39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x v="2470"/>
    <b v="0"/>
    <n v="36"/>
    <b v="1"/>
    <s v="music/indie rock"/>
    <n v="29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x v="2471"/>
    <b v="0"/>
    <n v="17"/>
    <b v="1"/>
    <s v="music/indie rock"/>
    <n v="1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x v="2472"/>
    <b v="0"/>
    <n v="104"/>
    <b v="1"/>
    <s v="music/indie rock"/>
    <n v="291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x v="2473"/>
    <b v="0"/>
    <n v="47"/>
    <b v="1"/>
    <s v="music/indie rock"/>
    <n v="57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x v="2474"/>
    <b v="0"/>
    <n v="38"/>
    <b v="1"/>
    <s v="music/indie rock"/>
    <n v="143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x v="2475"/>
    <b v="0"/>
    <n v="81"/>
    <b v="1"/>
    <s v="music/indie rock"/>
    <n v="7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x v="2476"/>
    <b v="0"/>
    <n v="55"/>
    <b v="1"/>
    <s v="music/indie rock"/>
    <n v="96"/>
    <n v="61.1"/>
    <x v="4"/>
    <s v="indie rock"/>
    <x v="2476"/>
    <x v="3"/>
  </r>
  <r>
    <n v="2477"/>
    <s v="Debut Album"/>
    <s v="Releasing my first album in August, and I need your help in order to get it done!"/>
    <n v="3500"/>
    <n v="1285"/>
    <x v="0"/>
    <s v="US"/>
    <s v="USD"/>
    <n v="1344789345"/>
    <x v="2477"/>
    <b v="0"/>
    <n v="41"/>
    <b v="1"/>
    <s v="music/indie rock"/>
    <n v="37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x v="2478"/>
    <b v="0"/>
    <n v="79"/>
    <b v="1"/>
    <s v="music/indie rock"/>
    <n v="291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x v="2479"/>
    <b v="0"/>
    <n v="16"/>
    <b v="1"/>
    <s v="music/indie rock"/>
    <n v="11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x v="2480"/>
    <b v="0"/>
    <n v="8"/>
    <b v="1"/>
    <s v="music/indie rock"/>
    <n v="57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x v="2481"/>
    <b v="0"/>
    <n v="95"/>
    <b v="1"/>
    <s v="music/indie rock"/>
    <n v="129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x v="2482"/>
    <b v="0"/>
    <n v="25"/>
    <b v="1"/>
    <s v="music/indie rock"/>
    <n v="29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x v="2483"/>
    <b v="0"/>
    <n v="19"/>
    <b v="1"/>
    <s v="music/indie rock"/>
    <n v="36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x v="2485"/>
    <b v="0"/>
    <n v="41"/>
    <b v="1"/>
    <s v="music/indie rock"/>
    <n v="59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x v="2486"/>
    <b v="0"/>
    <n v="30"/>
    <b v="1"/>
    <s v="music/indie rock"/>
    <n v="23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x v="2487"/>
    <b v="0"/>
    <n v="38"/>
    <b v="1"/>
    <s v="music/indie rock"/>
    <n v="43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x v="2488"/>
    <b v="0"/>
    <n v="65"/>
    <b v="1"/>
    <s v="music/indie rock"/>
    <n v="91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x v="2490"/>
    <b v="0"/>
    <n v="16"/>
    <b v="1"/>
    <s v="music/indie rock"/>
    <n v="17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x v="2491"/>
    <b v="0"/>
    <n v="10"/>
    <b v="1"/>
    <s v="music/indie rock"/>
    <n v="15"/>
    <n v="51.6"/>
    <x v="4"/>
    <s v="indie rock"/>
    <x v="2491"/>
    <x v="7"/>
  </r>
  <r>
    <n v="2492"/>
    <s v="SUPER NICE EP 2012"/>
    <s v="We're a band from Hawaii trying to produce our first EP and we need help!"/>
    <n v="3500"/>
    <n v="750"/>
    <x v="0"/>
    <s v="US"/>
    <s v="USD"/>
    <n v="1339840740"/>
    <x v="2492"/>
    <b v="0"/>
    <n v="27"/>
    <b v="1"/>
    <s v="music/indie rock"/>
    <n v="21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x v="2493"/>
    <b v="0"/>
    <n v="259"/>
    <b v="1"/>
    <s v="music/indie rock"/>
    <n v="735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x v="2494"/>
    <b v="0"/>
    <n v="39"/>
    <b v="1"/>
    <s v="music/indie rock"/>
    <n v="43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x v="2495"/>
    <b v="0"/>
    <n v="42"/>
    <b v="1"/>
    <s v="music/indie rock"/>
    <n v="55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x v="2496"/>
    <b v="0"/>
    <n v="10"/>
    <b v="1"/>
    <s v="music/indie rock"/>
    <n v="171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x v="2497"/>
    <b v="0"/>
    <n v="56"/>
    <b v="1"/>
    <s v="music/indie rock"/>
    <n v="129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x v="2498"/>
    <b v="0"/>
    <n v="20"/>
    <b v="1"/>
    <s v="music/indie rock"/>
    <n v="31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x v="2499"/>
    <b v="0"/>
    <n v="170"/>
    <b v="1"/>
    <s v="music/indie rock"/>
    <n v="238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x v="2500"/>
    <b v="0"/>
    <n v="29"/>
    <b v="1"/>
    <s v="music/indie rock"/>
    <n v="20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x v="2501"/>
    <b v="0"/>
    <n v="7"/>
    <b v="0"/>
    <s v="food/restaurants"/>
    <n v="8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x v="2502"/>
    <b v="0"/>
    <n v="5"/>
    <b v="0"/>
    <s v="food/restaurants"/>
    <n v="3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33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x v="2509"/>
    <b v="0"/>
    <n v="28"/>
    <b v="0"/>
    <s v="food/restaurants"/>
    <n v="30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x v="2510"/>
    <b v="0"/>
    <n v="2"/>
    <b v="0"/>
    <s v="food/restaurants"/>
    <n v="2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x v="2514"/>
    <b v="0"/>
    <n v="4"/>
    <b v="0"/>
    <s v="food/restaurants"/>
    <n v="6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x v="2515"/>
    <b v="0"/>
    <n v="12"/>
    <b v="0"/>
    <s v="food/restaurants"/>
    <n v="28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x v="2517"/>
    <b v="0"/>
    <n v="33"/>
    <b v="0"/>
    <s v="food/restaurants"/>
    <n v="54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x v="2519"/>
    <b v="0"/>
    <n v="4"/>
    <b v="0"/>
    <s v="food/restaurants"/>
    <n v="2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x v="2521"/>
    <b v="0"/>
    <n v="132"/>
    <b v="1"/>
    <s v="music/classical music"/>
    <n v="418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x v="2522"/>
    <b v="0"/>
    <n v="27"/>
    <b v="1"/>
    <s v="music/classical music"/>
    <n v="153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x v="2523"/>
    <b v="0"/>
    <n v="26"/>
    <b v="1"/>
    <s v="music/classical music"/>
    <n v="43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x v="2524"/>
    <b v="0"/>
    <n v="43"/>
    <b v="1"/>
    <s v="music/classical music"/>
    <n v="234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x v="2525"/>
    <b v="0"/>
    <n v="80"/>
    <b v="1"/>
    <s v="music/classical music"/>
    <n v="247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x v="2526"/>
    <b v="0"/>
    <n v="33"/>
    <b v="1"/>
    <s v="music/classical music"/>
    <n v="139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x v="2527"/>
    <b v="0"/>
    <n v="71"/>
    <b v="1"/>
    <s v="music/classical music"/>
    <n v="126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x v="2528"/>
    <b v="0"/>
    <n v="81"/>
    <b v="1"/>
    <s v="music/classical music"/>
    <n v="134"/>
    <n v="52.96"/>
    <x v="4"/>
    <s v="classical music"/>
    <x v="2528"/>
    <x v="0"/>
  </r>
  <r>
    <n v="2529"/>
    <s v="UrbanArias is DC's Contemporary Opera Company"/>
    <s v="Opera. Short. New."/>
    <n v="3200"/>
    <n v="6257"/>
    <x v="0"/>
    <s v="US"/>
    <s v="USD"/>
    <n v="1332636975"/>
    <x v="2529"/>
    <b v="0"/>
    <n v="76"/>
    <b v="1"/>
    <s v="music/classical music"/>
    <n v="196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x v="2530"/>
    <b v="0"/>
    <n v="48"/>
    <b v="1"/>
    <s v="music/classical music"/>
    <n v="203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x v="2531"/>
    <b v="0"/>
    <n v="61"/>
    <b v="1"/>
    <s v="music/classical music"/>
    <n v="141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x v="2532"/>
    <b v="0"/>
    <n v="60"/>
    <b v="1"/>
    <s v="music/classical music"/>
    <n v="158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x v="2533"/>
    <b v="0"/>
    <n v="136"/>
    <b v="1"/>
    <s v="music/classical music"/>
    <n v="259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x v="2534"/>
    <b v="0"/>
    <n v="14"/>
    <b v="1"/>
    <s v="music/classical music"/>
    <n v="66"/>
    <n v="150"/>
    <x v="4"/>
    <s v="classical music"/>
    <x v="2534"/>
    <x v="8"/>
  </r>
  <r>
    <n v="2535"/>
    <s v="Mark Hayes Requiem Recording"/>
    <s v="Mark Hayes: Requiem Recording"/>
    <n v="3200"/>
    <n v="20755"/>
    <x v="0"/>
    <s v="US"/>
    <s v="USD"/>
    <n v="1417463945"/>
    <x v="2535"/>
    <b v="0"/>
    <n v="78"/>
    <b v="1"/>
    <s v="music/classical music"/>
    <n v="649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x v="2536"/>
    <b v="0"/>
    <n v="4"/>
    <b v="1"/>
    <s v="music/classical music"/>
    <n v="1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x v="2537"/>
    <b v="0"/>
    <n v="11"/>
    <b v="1"/>
    <s v="music/classical music"/>
    <n v="35"/>
    <n v="100"/>
    <x v="4"/>
    <s v="classical music"/>
    <x v="2537"/>
    <x v="6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x v="2538"/>
    <b v="0"/>
    <n v="185"/>
    <b v="1"/>
    <s v="music/classical music"/>
    <n v="656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x v="2539"/>
    <b v="0"/>
    <n v="59"/>
    <b v="1"/>
    <s v="music/classical music"/>
    <n v="334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x v="2540"/>
    <b v="0"/>
    <n v="27"/>
    <b v="1"/>
    <s v="music/classical music"/>
    <n v="86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x v="2541"/>
    <b v="0"/>
    <n v="63"/>
    <b v="1"/>
    <s v="music/classical music"/>
    <n v="125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x v="2542"/>
    <b v="0"/>
    <n v="13"/>
    <b v="1"/>
    <s v="music/classical music"/>
    <n v="2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x v="2543"/>
    <b v="0"/>
    <n v="13"/>
    <b v="1"/>
    <s v="music/classical music"/>
    <n v="13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x v="2544"/>
    <b v="0"/>
    <n v="57"/>
    <b v="1"/>
    <s v="music/classical music"/>
    <n v="168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x v="2545"/>
    <b v="0"/>
    <n v="61"/>
    <b v="1"/>
    <s v="music/classical music"/>
    <n v="130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x v="2546"/>
    <b v="0"/>
    <n v="65"/>
    <b v="1"/>
    <s v="music/classical music"/>
    <n v="130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x v="2547"/>
    <b v="0"/>
    <n v="134"/>
    <b v="1"/>
    <s v="music/classical music"/>
    <n v="2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x v="2548"/>
    <b v="0"/>
    <n v="37"/>
    <b v="1"/>
    <s v="music/classical music"/>
    <n v="204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x v="2549"/>
    <b v="0"/>
    <n v="37"/>
    <b v="1"/>
    <s v="music/classical music"/>
    <n v="54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x v="2550"/>
    <b v="0"/>
    <n v="150"/>
    <b v="1"/>
    <s v="music/classical music"/>
    <n v="219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x v="2551"/>
    <b v="0"/>
    <n v="56"/>
    <b v="1"/>
    <s v="music/classical music"/>
    <n v="126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x v="2553"/>
    <b v="0"/>
    <n v="60"/>
    <b v="1"/>
    <s v="music/classical music"/>
    <n v="78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x v="2555"/>
    <b v="0"/>
    <n v="35"/>
    <b v="1"/>
    <s v="music/classical music"/>
    <n v="72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x v="2556"/>
    <b v="0"/>
    <n v="34"/>
    <b v="1"/>
    <s v="music/classical music"/>
    <n v="26"/>
    <n v="23.12"/>
    <x v="4"/>
    <s v="classical music"/>
    <x v="2556"/>
    <x v="5"/>
  </r>
  <r>
    <n v="2557"/>
    <s v="European Tour"/>
    <s v="Raising money for our concert tour of Switzerland and Germany in June/July 2014"/>
    <n v="3000"/>
    <n v="1066"/>
    <x v="0"/>
    <s v="GB"/>
    <s v="GBP"/>
    <n v="1400176386"/>
    <x v="2557"/>
    <b v="0"/>
    <n v="36"/>
    <b v="1"/>
    <s v="music/classical music"/>
    <n v="36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x v="2558"/>
    <b v="0"/>
    <n v="18"/>
    <b v="1"/>
    <s v="music/classical music"/>
    <n v="45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x v="2559"/>
    <b v="0"/>
    <n v="25"/>
    <b v="1"/>
    <s v="music/classical music"/>
    <n v="30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x v="2562"/>
    <b v="0"/>
    <n v="3"/>
    <b v="0"/>
    <s v="food/food trucks"/>
    <n v="3"/>
    <n v="25"/>
    <x v="7"/>
    <s v="food trucks"/>
    <x v="2562"/>
    <x v="2"/>
  </r>
  <r>
    <n v="2563"/>
    <s v="Phoenix Pearl Boba Tea Truck (Canceled)"/>
    <s v="Michigan based bubble tea and specialty ice cream food truck"/>
    <n v="3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x v="2565"/>
    <b v="0"/>
    <n v="1"/>
    <b v="0"/>
    <s v="food/food trucks"/>
    <n v="3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x v="2567"/>
    <b v="0"/>
    <n v="2"/>
    <b v="0"/>
    <s v="food/food trucks"/>
    <n v="4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x v="2568"/>
    <b v="0"/>
    <n v="1"/>
    <b v="0"/>
    <s v="food/food trucks"/>
    <n v="2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x v="2569"/>
    <b v="0"/>
    <n v="2"/>
    <b v="0"/>
    <s v="food/food trucks"/>
    <n v="5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x v="2570"/>
    <b v="0"/>
    <n v="2"/>
    <b v="0"/>
    <s v="food/food trucks"/>
    <n v="2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x v="2571"/>
    <b v="0"/>
    <n v="4"/>
    <b v="0"/>
    <s v="food/food trucks"/>
    <n v="8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3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x v="2579"/>
    <b v="0"/>
    <n v="12"/>
    <b v="0"/>
    <s v="food/food trucks"/>
    <n v="9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x v="2580"/>
    <b v="0"/>
    <n v="2"/>
    <b v="0"/>
    <s v="food/food trucks"/>
    <n v="2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x v="2581"/>
    <b v="0"/>
    <n v="11"/>
    <b v="0"/>
    <s v="food/food trucks"/>
    <n v="18"/>
    <n v="48.18"/>
    <x v="7"/>
    <s v="food trucks"/>
    <x v="2581"/>
    <x v="0"/>
  </r>
  <r>
    <n v="2582"/>
    <s v="Drunken Wings"/>
    <s v="The place where chicken meets liquor for the first time!"/>
    <n v="3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x v="2583"/>
    <b v="0"/>
    <n v="5"/>
    <b v="0"/>
    <s v="food/food trucks"/>
    <n v="0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x v="2585"/>
    <b v="0"/>
    <n v="1"/>
    <b v="0"/>
    <s v="food/food trucks"/>
    <n v="2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x v="2587"/>
    <b v="0"/>
    <n v="6"/>
    <b v="0"/>
    <s v="food/food trucks"/>
    <n v="41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x v="2588"/>
    <b v="0"/>
    <n v="8"/>
    <b v="0"/>
    <s v="food/food trucks"/>
    <n v="8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x v="2591"/>
    <b v="0"/>
    <n v="2"/>
    <b v="0"/>
    <s v="food/food trucks"/>
    <n v="1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x v="2592"/>
    <b v="0"/>
    <n v="1"/>
    <b v="0"/>
    <s v="food/food trucks"/>
    <n v="2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3000"/>
    <n v="1825"/>
    <x v="2"/>
    <s v="US"/>
    <s v="USD"/>
    <n v="1487915500"/>
    <x v="2595"/>
    <b v="0"/>
    <n v="19"/>
    <b v="0"/>
    <s v="food/food trucks"/>
    <n v="61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x v="2596"/>
    <b v="0"/>
    <n v="27"/>
    <b v="0"/>
    <s v="food/food trucks"/>
    <n v="275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x v="2597"/>
    <b v="0"/>
    <n v="7"/>
    <b v="0"/>
    <s v="food/food trucks"/>
    <n v="3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x v="2599"/>
    <b v="0"/>
    <n v="5"/>
    <b v="0"/>
    <s v="food/food trucks"/>
    <n v="3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x v="2600"/>
    <b v="0"/>
    <n v="30"/>
    <b v="0"/>
    <s v="food/food trucks"/>
    <n v="116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x v="2601"/>
    <b v="1"/>
    <n v="151"/>
    <b v="1"/>
    <s v="technology/space exploration"/>
    <n v="110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x v="2602"/>
    <b v="1"/>
    <n v="489"/>
    <b v="1"/>
    <s v="technology/space exploration"/>
    <n v="1304"/>
    <n v="80.02"/>
    <x v="2"/>
    <s v="space exploration"/>
    <x v="2602"/>
    <x v="3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x v="2603"/>
    <b v="1"/>
    <n v="50"/>
    <b v="1"/>
    <s v="technology/space exploration"/>
    <n v="59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x v="2604"/>
    <b v="1"/>
    <n v="321"/>
    <b v="1"/>
    <s v="technology/space exploration"/>
    <n v="695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x v="2605"/>
    <b v="1"/>
    <n v="1762"/>
    <b v="1"/>
    <s v="technology/space exploration"/>
    <n v="3581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x v="2606"/>
    <b v="1"/>
    <n v="385"/>
    <b v="1"/>
    <s v="technology/space exploration"/>
    <n v="404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x v="2607"/>
    <b v="1"/>
    <n v="398"/>
    <b v="1"/>
    <s v="technology/space exploration"/>
    <n v="1087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x v="2608"/>
    <b v="1"/>
    <n v="304"/>
    <b v="1"/>
    <s v="technology/space exploration"/>
    <n v="597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x v="2609"/>
    <b v="1"/>
    <n v="676"/>
    <b v="1"/>
    <s v="technology/space exploration"/>
    <n v="354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x v="2610"/>
    <b v="1"/>
    <n v="577"/>
    <b v="1"/>
    <s v="technology/space exploration"/>
    <n v="1072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x v="2611"/>
    <b v="1"/>
    <n v="3663"/>
    <b v="1"/>
    <s v="technology/space exploration"/>
    <n v="10232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x v="2612"/>
    <b v="1"/>
    <n v="294"/>
    <b v="1"/>
    <s v="technology/space exploration"/>
    <n v="573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x v="2613"/>
    <b v="1"/>
    <n v="28"/>
    <b v="1"/>
    <s v="technology/space exploration"/>
    <n v="253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x v="2614"/>
    <b v="1"/>
    <n v="100"/>
    <b v="1"/>
    <s v="technology/space exploration"/>
    <n v="357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x v="2615"/>
    <b v="0"/>
    <n v="72"/>
    <b v="1"/>
    <s v="technology/space exploration"/>
    <n v="113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x v="2616"/>
    <b v="1"/>
    <n v="238"/>
    <b v="1"/>
    <s v="technology/space exploration"/>
    <n v="954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x v="2617"/>
    <b v="1"/>
    <n v="159"/>
    <b v="1"/>
    <s v="technology/space exploration"/>
    <n v="146"/>
    <n v="27.6"/>
    <x v="2"/>
    <s v="space exploration"/>
    <x v="2617"/>
    <x v="3"/>
  </r>
  <r>
    <n v="2618"/>
    <s v="SPACE ART FEATURING ASTRONAUTS #WeBelieveInAstronauts"/>
    <s v="LTD ED COLLECTIBLE SPACE ART FEAT. ASTRONAUTS"/>
    <n v="3000"/>
    <n v="15808"/>
    <x v="0"/>
    <s v="US"/>
    <s v="USD"/>
    <n v="1449000061"/>
    <x v="2618"/>
    <b v="1"/>
    <n v="77"/>
    <b v="1"/>
    <s v="technology/space exploration"/>
    <n v="527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x v="2619"/>
    <b v="1"/>
    <n v="53"/>
    <b v="1"/>
    <s v="technology/space exploration"/>
    <n v="63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x v="2620"/>
    <b v="1"/>
    <n v="1251"/>
    <b v="1"/>
    <s v="technology/space exploration"/>
    <n v="3112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x v="2621"/>
    <b v="1"/>
    <n v="465"/>
    <b v="1"/>
    <s v="technology/space exploration"/>
    <n v="729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x v="2622"/>
    <b v="0"/>
    <n v="74"/>
    <b v="1"/>
    <s v="technology/space exploration"/>
    <n v="66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x v="2623"/>
    <b v="0"/>
    <n v="62"/>
    <b v="1"/>
    <s v="technology/space exploration"/>
    <n v="76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x v="2624"/>
    <b v="0"/>
    <n v="3468"/>
    <b v="1"/>
    <s v="technology/space exploration"/>
    <n v="3678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x v="2625"/>
    <b v="0"/>
    <n v="52"/>
    <b v="1"/>
    <s v="technology/space exploration"/>
    <n v="48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x v="2626"/>
    <b v="0"/>
    <n v="50"/>
    <b v="1"/>
    <s v="technology/space exploration"/>
    <n v="93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x v="2627"/>
    <b v="0"/>
    <n v="45"/>
    <b v="1"/>
    <s v="technology/space exploration"/>
    <n v="32"/>
    <n v="21.56"/>
    <x v="2"/>
    <s v="space exploration"/>
    <x v="2627"/>
    <x v="0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x v="2628"/>
    <b v="0"/>
    <n v="21"/>
    <b v="1"/>
    <s v="technology/space exploration"/>
    <n v="31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x v="2629"/>
    <b v="0"/>
    <n v="100"/>
    <b v="1"/>
    <s v="technology/space exploration"/>
    <n v="213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x v="2630"/>
    <b v="0"/>
    <n v="81"/>
    <b v="1"/>
    <s v="technology/space exploration"/>
    <n v="105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x v="2631"/>
    <b v="0"/>
    <n v="286"/>
    <b v="1"/>
    <s v="technology/space exploration"/>
    <n v="764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x v="2632"/>
    <b v="0"/>
    <n v="42"/>
    <b v="1"/>
    <s v="technology/space exploration"/>
    <n v="49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x v="2633"/>
    <b v="0"/>
    <n v="199"/>
    <b v="1"/>
    <s v="technology/space exploration"/>
    <n v="591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x v="2634"/>
    <b v="0"/>
    <n v="25"/>
    <b v="1"/>
    <s v="technology/space exploration"/>
    <n v="33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x v="2635"/>
    <b v="0"/>
    <n v="84"/>
    <b v="1"/>
    <s v="technology/space exploration"/>
    <n v="383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x v="2636"/>
    <b v="0"/>
    <n v="50"/>
    <b v="1"/>
    <s v="technology/space exploration"/>
    <n v="62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x v="2637"/>
    <b v="0"/>
    <n v="26"/>
    <b v="1"/>
    <s v="technology/space exploration"/>
    <n v="28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x v="2638"/>
    <b v="0"/>
    <n v="14"/>
    <b v="1"/>
    <s v="technology/space exploration"/>
    <n v="1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x v="2639"/>
    <b v="0"/>
    <n v="49"/>
    <b v="1"/>
    <s v="technology/space exploration"/>
    <n v="16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x v="2643"/>
    <b v="1"/>
    <n v="1501"/>
    <b v="0"/>
    <s v="technology/space exploration"/>
    <n v="11187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x v="2644"/>
    <b v="1"/>
    <n v="52"/>
    <b v="0"/>
    <s v="technology/space exploration"/>
    <n v="68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x v="2645"/>
    <b v="1"/>
    <n v="23"/>
    <b v="0"/>
    <s v="technology/space exploration"/>
    <n v="70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x v="2646"/>
    <b v="1"/>
    <n v="535"/>
    <b v="0"/>
    <s v="technology/space exploration"/>
    <n v="1403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x v="2648"/>
    <b v="0"/>
    <n v="6"/>
    <b v="0"/>
    <s v="technology/space exploration"/>
    <n v="4"/>
    <n v="17.670000000000002"/>
    <x v="2"/>
    <s v="space exploration"/>
    <x v="2648"/>
    <x v="2"/>
  </r>
  <r>
    <n v="2649"/>
    <s v="The Mission - Please Check Back Soon (Canceled)"/>
    <s v="They have launched a Kickstarter."/>
    <n v="3000"/>
    <n v="124"/>
    <x v="1"/>
    <s v="US"/>
    <s v="USD"/>
    <n v="1454370941"/>
    <x v="2649"/>
    <b v="0"/>
    <n v="3"/>
    <b v="0"/>
    <s v="technology/space exploration"/>
    <n v="4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x v="2650"/>
    <b v="0"/>
    <n v="5"/>
    <b v="0"/>
    <s v="technology/space exploration"/>
    <n v="12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x v="2651"/>
    <b v="0"/>
    <n v="17"/>
    <b v="0"/>
    <s v="technology/space exploration"/>
    <n v="174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x v="2652"/>
    <b v="0"/>
    <n v="11"/>
    <b v="0"/>
    <s v="technology/space exploration"/>
    <n v="30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x v="2653"/>
    <b v="0"/>
    <n v="70"/>
    <b v="0"/>
    <s v="technology/space exploration"/>
    <n v="196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x v="2654"/>
    <b v="0"/>
    <n v="6"/>
    <b v="0"/>
    <s v="technology/space exploration"/>
    <n v="2"/>
    <n v="8.5"/>
    <x v="2"/>
    <s v="space exploration"/>
    <x v="2654"/>
    <x v="0"/>
  </r>
  <r>
    <n v="2655"/>
    <s v="Balloons (Canceled)"/>
    <s v="Thank you for your support!"/>
    <n v="3000"/>
    <n v="3155"/>
    <x v="1"/>
    <s v="US"/>
    <s v="USD"/>
    <n v="1455048000"/>
    <x v="2655"/>
    <b v="0"/>
    <n v="43"/>
    <b v="0"/>
    <s v="technology/space exploration"/>
    <n v="105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x v="2656"/>
    <b v="0"/>
    <n v="152"/>
    <b v="0"/>
    <s v="technology/space exploration"/>
    <n v="572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x v="2657"/>
    <b v="0"/>
    <n v="59"/>
    <b v="0"/>
    <s v="technology/space exploration"/>
    <n v="187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x v="2658"/>
    <b v="0"/>
    <n v="4"/>
    <b v="0"/>
    <s v="technology/space exploration"/>
    <n v="3"/>
    <n v="22.75"/>
    <x v="2"/>
    <s v="space exploration"/>
    <x v="2658"/>
    <x v="2"/>
  </r>
  <r>
    <n v="2659"/>
    <s v="test (Canceled)"/>
    <s v="test"/>
    <n v="3000"/>
    <n v="1333"/>
    <x v="1"/>
    <s v="US"/>
    <s v="USD"/>
    <n v="1429321210"/>
    <x v="2659"/>
    <b v="0"/>
    <n v="10"/>
    <b v="0"/>
    <s v="technology/space exploration"/>
    <n v="44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x v="2660"/>
    <b v="0"/>
    <n v="5"/>
    <b v="0"/>
    <s v="technology/space exploration"/>
    <n v="1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x v="2661"/>
    <b v="0"/>
    <n v="60"/>
    <b v="1"/>
    <s v="technology/makerspaces"/>
    <n v="172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x v="2662"/>
    <b v="0"/>
    <n v="80"/>
    <b v="1"/>
    <s v="technology/makerspaces"/>
    <n v="712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x v="2663"/>
    <b v="0"/>
    <n v="56"/>
    <b v="1"/>
    <s v="technology/makerspaces"/>
    <n v="697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x v="2664"/>
    <b v="0"/>
    <n v="104"/>
    <b v="1"/>
    <s v="technology/makerspaces"/>
    <n v="6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x v="2665"/>
    <b v="0"/>
    <n v="46"/>
    <b v="1"/>
    <s v="technology/makerspaces"/>
    <n v="144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x v="2666"/>
    <b v="0"/>
    <n v="206"/>
    <b v="1"/>
    <s v="technology/makerspaces"/>
    <n v="531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x v="2667"/>
    <b v="0"/>
    <n v="18"/>
    <b v="1"/>
    <s v="technology/makerspaces"/>
    <n v="55"/>
    <n v="92.22"/>
    <x v="2"/>
    <s v="makerspaces"/>
    <x v="2667"/>
    <x v="2"/>
  </r>
  <r>
    <n v="2668"/>
    <s v="UOttawa Makermobile"/>
    <s v="Creativity on the go! |_x000a_CrÃ©ativitÃ© en mouvement !"/>
    <n v="3000"/>
    <n v="1707"/>
    <x v="0"/>
    <s v="CA"/>
    <s v="CAD"/>
    <n v="1447079520"/>
    <x v="2668"/>
    <b v="0"/>
    <n v="28"/>
    <b v="1"/>
    <s v="technology/makerspaces"/>
    <n v="57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x v="2669"/>
    <b v="0"/>
    <n v="11"/>
    <b v="1"/>
    <s v="technology/makerspaces"/>
    <n v="33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x v="2670"/>
    <b v="1"/>
    <n v="60"/>
    <b v="0"/>
    <s v="technology/makerspaces"/>
    <n v="83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x v="2671"/>
    <b v="1"/>
    <n v="84"/>
    <b v="0"/>
    <s v="technology/makerspaces"/>
    <n v="95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x v="2672"/>
    <b v="1"/>
    <n v="47"/>
    <b v="0"/>
    <s v="technology/makerspaces"/>
    <n v="111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x v="2673"/>
    <b v="1"/>
    <n v="66"/>
    <b v="0"/>
    <s v="technology/makerspaces"/>
    <n v="36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x v="2674"/>
    <b v="1"/>
    <n v="171"/>
    <b v="0"/>
    <s v="technology/makerspaces"/>
    <n v="73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x v="2675"/>
    <b v="1"/>
    <n v="29"/>
    <b v="0"/>
    <s v="technology/makerspaces"/>
    <n v="63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x v="2676"/>
    <b v="0"/>
    <n v="9"/>
    <b v="0"/>
    <s v="technology/makerspaces"/>
    <n v="35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x v="2677"/>
    <b v="0"/>
    <n v="27"/>
    <b v="0"/>
    <s v="technology/makerspaces"/>
    <n v="114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x v="2678"/>
    <b v="0"/>
    <n v="2"/>
    <b v="0"/>
    <s v="technology/makerspaces"/>
    <n v="37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x v="2679"/>
    <b v="0"/>
    <n v="3"/>
    <b v="0"/>
    <s v="technology/makerspaces"/>
    <n v="4"/>
    <n v="44"/>
    <x v="2"/>
    <s v="makerspaces"/>
    <x v="2679"/>
    <x v="0"/>
  </r>
  <r>
    <n v="2680"/>
    <s v="iHeart Pillow"/>
    <s v="iHeartPillow, Connecting loved ones"/>
    <n v="3000"/>
    <n v="276"/>
    <x v="2"/>
    <s v="ES"/>
    <s v="EUR"/>
    <n v="1459915491"/>
    <x v="2680"/>
    <b v="0"/>
    <n v="4"/>
    <b v="0"/>
    <s v="technology/makerspaces"/>
    <n v="9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x v="2681"/>
    <b v="0"/>
    <n v="2"/>
    <b v="0"/>
    <s v="food/food trucks"/>
    <n v="2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x v="2682"/>
    <b v="0"/>
    <n v="20"/>
    <b v="0"/>
    <s v="food/food trucks"/>
    <n v="57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x v="2683"/>
    <b v="0"/>
    <n v="3"/>
    <b v="0"/>
    <s v="food/food trucks"/>
    <n v="1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x v="2684"/>
    <b v="0"/>
    <n v="4"/>
    <b v="0"/>
    <s v="food/food trucks"/>
    <n v="27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3000"/>
    <n v="74"/>
    <x v="2"/>
    <s v="US"/>
    <s v="USD"/>
    <n v="1424746800"/>
    <x v="2688"/>
    <b v="0"/>
    <n v="14"/>
    <b v="0"/>
    <s v="food/food trucks"/>
    <n v="2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x v="2690"/>
    <b v="0"/>
    <n v="118"/>
    <b v="0"/>
    <s v="food/food trucks"/>
    <n v="286"/>
    <n v="72.760000000000005"/>
    <x v="7"/>
    <s v="food trucks"/>
    <x v="2690"/>
    <x v="0"/>
  </r>
  <r>
    <n v="2691"/>
    <s v="Cook"/>
    <s v="A Great New local Food Truck serving up ethnic fusion inspired eats in Ottawa."/>
    <n v="3000"/>
    <n v="35"/>
    <x v="2"/>
    <s v="CA"/>
    <s v="CAD"/>
    <n v="1431278557"/>
    <x v="2691"/>
    <b v="0"/>
    <n v="2"/>
    <b v="0"/>
    <s v="food/food trucks"/>
    <n v="1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x v="2695"/>
    <b v="0"/>
    <n v="3"/>
    <b v="0"/>
    <s v="food/food trucks"/>
    <n v="2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x v="2696"/>
    <b v="0"/>
    <n v="38"/>
    <b v="0"/>
    <s v="food/food trucks"/>
    <n v="113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x v="2697"/>
    <b v="0"/>
    <n v="52"/>
    <b v="0"/>
    <s v="food/food trucks"/>
    <n v="202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x v="2698"/>
    <b v="0"/>
    <n v="2"/>
    <b v="0"/>
    <s v="food/food trucks"/>
    <n v="1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x v="2700"/>
    <b v="0"/>
    <n v="4"/>
    <b v="0"/>
    <s v="food/food trucks"/>
    <n v="2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x v="2701"/>
    <b v="0"/>
    <n v="46"/>
    <b v="0"/>
    <s v="theater/spaces"/>
    <n v="52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x v="2702"/>
    <b v="1"/>
    <n v="26"/>
    <b v="0"/>
    <s v="theater/spaces"/>
    <n v="115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x v="2703"/>
    <b v="0"/>
    <n v="45"/>
    <b v="0"/>
    <s v="theater/spaces"/>
    <n v="1383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x v="2704"/>
    <b v="0"/>
    <n v="7"/>
    <b v="0"/>
    <s v="theater/spaces"/>
    <n v="38"/>
    <n v="163.57"/>
    <x v="1"/>
    <s v="spaces"/>
    <x v="2704"/>
    <x v="1"/>
  </r>
  <r>
    <n v="2705"/>
    <s v="Fischer Theatre Marquee"/>
    <s v="Help light the lights at the historic Fischer Theatre in Danville, IL."/>
    <n v="3000"/>
    <n v="1739"/>
    <x v="3"/>
    <s v="US"/>
    <s v="USD"/>
    <n v="1490389158"/>
    <x v="2705"/>
    <b v="0"/>
    <n v="8"/>
    <b v="0"/>
    <s v="theater/spaces"/>
    <n v="58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x v="2706"/>
    <b v="1"/>
    <n v="263"/>
    <b v="1"/>
    <s v="theater/spaces"/>
    <n v="1310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x v="2707"/>
    <b v="1"/>
    <n v="394"/>
    <b v="1"/>
    <s v="theater/spaces"/>
    <n v="936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x v="2708"/>
    <b v="1"/>
    <n v="1049"/>
    <b v="1"/>
    <s v="theater/spaces"/>
    <n v="1555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x v="2709"/>
    <b v="1"/>
    <n v="308"/>
    <b v="1"/>
    <s v="theater/spaces"/>
    <n v="1693"/>
    <n v="164.94"/>
    <x v="1"/>
    <s v="spaces"/>
    <x v="2709"/>
    <x v="2"/>
  </r>
  <r>
    <n v="2710"/>
    <s v="House of Yes"/>
    <s v="Building Brooklyn's own creative venue for circus, theater and events of all types."/>
    <n v="3000"/>
    <n v="92340.21"/>
    <x v="0"/>
    <s v="US"/>
    <s v="USD"/>
    <n v="1407549600"/>
    <x v="2710"/>
    <b v="1"/>
    <n v="1088"/>
    <b v="1"/>
    <s v="theater/spaces"/>
    <n v="3078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x v="2711"/>
    <b v="1"/>
    <n v="73"/>
    <b v="1"/>
    <s v="theater/spaces"/>
    <n v="13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x v="2712"/>
    <b v="1"/>
    <n v="143"/>
    <b v="1"/>
    <s v="theater/spaces"/>
    <n v="24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x v="2713"/>
    <b v="1"/>
    <n v="1420"/>
    <b v="1"/>
    <s v="theater/spaces"/>
    <n v="5112"/>
    <n v="108"/>
    <x v="1"/>
    <s v="spaces"/>
    <x v="2713"/>
    <x v="0"/>
  </r>
  <r>
    <n v="2714"/>
    <s v="The Crane Theater"/>
    <s v="The Crane will be the new home for independent theater in Northeast Minneapolis"/>
    <n v="3000"/>
    <n v="29089"/>
    <x v="0"/>
    <s v="US"/>
    <s v="USD"/>
    <n v="1476486000"/>
    <x v="2714"/>
    <b v="1"/>
    <n v="305"/>
    <b v="1"/>
    <s v="theater/spaces"/>
    <n v="970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x v="2715"/>
    <b v="1"/>
    <n v="551"/>
    <b v="1"/>
    <s v="theater/spaces"/>
    <n v="1058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x v="2716"/>
    <b v="1"/>
    <n v="187"/>
    <b v="1"/>
    <s v="theater/spaces"/>
    <n v="40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x v="2717"/>
    <b v="1"/>
    <n v="325"/>
    <b v="1"/>
    <s v="theater/spaces"/>
    <n v="1001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x v="2718"/>
    <b v="1"/>
    <n v="148"/>
    <b v="1"/>
    <s v="theater/spaces"/>
    <n v="622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x v="2719"/>
    <b v="0"/>
    <n v="69"/>
    <b v="1"/>
    <s v="theater/spaces"/>
    <n v="218"/>
    <n v="94.64"/>
    <x v="1"/>
    <s v="spaces"/>
    <x v="2719"/>
    <x v="2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x v="2720"/>
    <b v="0"/>
    <n v="173"/>
    <b v="1"/>
    <s v="theater/spaces"/>
    <n v="984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x v="2721"/>
    <b v="0"/>
    <n v="269"/>
    <b v="1"/>
    <s v="technology/hardware"/>
    <n v="366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x v="2722"/>
    <b v="0"/>
    <n v="185"/>
    <b v="1"/>
    <s v="technology/hardware"/>
    <n v="421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x v="2723"/>
    <b v="0"/>
    <n v="176"/>
    <b v="1"/>
    <s v="technology/hardware"/>
    <n v="56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x v="2724"/>
    <b v="0"/>
    <n v="1019"/>
    <b v="1"/>
    <s v="technology/hardware"/>
    <n v="244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x v="2725"/>
    <b v="0"/>
    <n v="113"/>
    <b v="1"/>
    <s v="technology/hardware"/>
    <n v="1927"/>
    <n v="511.65"/>
    <x v="2"/>
    <s v="hardware"/>
    <x v="2725"/>
    <x v="1"/>
  </r>
  <r>
    <n v="2726"/>
    <s v="Krimston TWO - Dual SIM case for iPhone"/>
    <s v="Krimston TWO: iPhone Dual SIM Case"/>
    <n v="3000"/>
    <n v="105745"/>
    <x v="0"/>
    <s v="US"/>
    <s v="USD"/>
    <n v="1461333311"/>
    <x v="2726"/>
    <b v="0"/>
    <n v="404"/>
    <b v="1"/>
    <s v="technology/hardware"/>
    <n v="3525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x v="2727"/>
    <b v="0"/>
    <n v="707"/>
    <b v="1"/>
    <s v="technology/hardware"/>
    <n v="1644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x v="2728"/>
    <b v="0"/>
    <n v="392"/>
    <b v="1"/>
    <s v="technology/hardware"/>
    <n v="1009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x v="2729"/>
    <b v="0"/>
    <n v="23"/>
    <b v="1"/>
    <s v="technology/hardware"/>
    <n v="261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x v="2730"/>
    <b v="0"/>
    <n v="682"/>
    <b v="1"/>
    <s v="technology/hardware"/>
    <n v="1533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x v="2731"/>
    <b v="0"/>
    <n v="37"/>
    <b v="1"/>
    <s v="technology/hardware"/>
    <n v="1043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x v="2732"/>
    <b v="0"/>
    <n v="146"/>
    <b v="1"/>
    <s v="technology/hardware"/>
    <n v="473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x v="2733"/>
    <b v="0"/>
    <n v="119"/>
    <b v="1"/>
    <s v="technology/hardware"/>
    <n v="1792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x v="2734"/>
    <b v="0"/>
    <n v="163"/>
    <b v="1"/>
    <s v="technology/hardware"/>
    <n v="753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x v="2735"/>
    <b v="0"/>
    <n v="339"/>
    <b v="1"/>
    <s v="technology/hardware"/>
    <n v="245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x v="2736"/>
    <b v="0"/>
    <n v="58"/>
    <b v="1"/>
    <s v="technology/hardware"/>
    <n v="328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x v="2737"/>
    <b v="0"/>
    <n v="456"/>
    <b v="1"/>
    <s v="technology/hardware"/>
    <n v="2465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x v="2738"/>
    <b v="0"/>
    <n v="15"/>
    <b v="1"/>
    <s v="technology/hardware"/>
    <n v="2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x v="2739"/>
    <b v="0"/>
    <n v="191"/>
    <b v="1"/>
    <s v="technology/hardware"/>
    <n v="146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x v="2740"/>
    <b v="0"/>
    <n v="17"/>
    <b v="1"/>
    <s v="technology/hardware"/>
    <n v="11"/>
    <n v="18.239999999999998"/>
    <x v="2"/>
    <s v="hardware"/>
    <x v="2740"/>
    <x v="0"/>
  </r>
  <r>
    <n v="2741"/>
    <s v="Mrs. Brown and Her Lost Puppy."/>
    <s v="Help me publish my 1st children's book as an aspiring author!"/>
    <n v="2900"/>
    <n v="35"/>
    <x v="2"/>
    <s v="US"/>
    <s v="USD"/>
    <n v="1413770820"/>
    <x v="2741"/>
    <b v="0"/>
    <n v="4"/>
    <b v="0"/>
    <s v="publishing/children's books"/>
    <n v="1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x v="2742"/>
    <b v="0"/>
    <n v="18"/>
    <b v="0"/>
    <s v="publishing/children's books"/>
    <n v="25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x v="2744"/>
    <b v="0"/>
    <n v="22"/>
    <b v="0"/>
    <s v="publishing/children's books"/>
    <n v="29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x v="2745"/>
    <b v="0"/>
    <n v="49"/>
    <b v="0"/>
    <s v="publishing/children's books"/>
    <n v="6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x v="2746"/>
    <b v="0"/>
    <n v="19"/>
    <b v="0"/>
    <s v="publishing/children's books"/>
    <n v="28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x v="2747"/>
    <b v="0"/>
    <n v="4"/>
    <b v="0"/>
    <s v="publishing/children's books"/>
    <n v="5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x v="2748"/>
    <b v="0"/>
    <n v="4"/>
    <b v="0"/>
    <s v="publishing/children's books"/>
    <n v="2"/>
    <n v="13.25"/>
    <x v="3"/>
    <s v="children's books"/>
    <x v="2748"/>
    <x v="2"/>
  </r>
  <r>
    <n v="2749"/>
    <s v="A Tree is a Tree, no matter what you see.  CHILDREN'S BOOK"/>
    <s v="Self-publishing my children's book."/>
    <n v="2800"/>
    <n v="110"/>
    <x v="2"/>
    <s v="US"/>
    <s v="USD"/>
    <n v="1428171037"/>
    <x v="2749"/>
    <b v="0"/>
    <n v="2"/>
    <b v="0"/>
    <s v="publishing/children's books"/>
    <n v="4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x v="2752"/>
    <b v="0"/>
    <n v="14"/>
    <b v="0"/>
    <s v="publishing/children's books"/>
    <n v="20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x v="2753"/>
    <b v="0"/>
    <n v="8"/>
    <b v="0"/>
    <s v="publishing/children's books"/>
    <n v="14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x v="2755"/>
    <b v="0"/>
    <n v="15"/>
    <b v="0"/>
    <s v="publishing/children's books"/>
    <n v="9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x v="2756"/>
    <b v="0"/>
    <n v="33"/>
    <b v="0"/>
    <s v="publishing/children's books"/>
    <n v="37"/>
    <n v="31.76"/>
    <x v="3"/>
    <s v="children's books"/>
    <x v="2756"/>
    <x v="4"/>
  </r>
  <r>
    <n v="2757"/>
    <s v="C is for Crooked"/>
    <s v="A children's letter book that Lampoons Hillary Clinton"/>
    <n v="2800"/>
    <n v="10"/>
    <x v="2"/>
    <s v="US"/>
    <s v="USD"/>
    <n v="1470498332"/>
    <x v="2757"/>
    <b v="0"/>
    <n v="2"/>
    <b v="0"/>
    <s v="publishing/children's books"/>
    <n v="0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x v="2758"/>
    <b v="0"/>
    <n v="6"/>
    <b v="0"/>
    <s v="publishing/children's books"/>
    <n v="9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x v="2759"/>
    <b v="0"/>
    <n v="2"/>
    <b v="0"/>
    <s v="publishing/children's books"/>
    <n v="4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2750"/>
    <n v="90"/>
    <x v="2"/>
    <s v="US"/>
    <s v="USD"/>
    <n v="1369403684"/>
    <x v="2763"/>
    <b v="0"/>
    <n v="3"/>
    <b v="0"/>
    <s v="publishing/children's books"/>
    <n v="3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x v="2764"/>
    <b v="0"/>
    <n v="4"/>
    <b v="0"/>
    <s v="publishing/children's books"/>
    <n v="2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x v="2766"/>
    <b v="0"/>
    <n v="4"/>
    <b v="0"/>
    <s v="publishing/children's books"/>
    <n v="4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x v="2768"/>
    <b v="0"/>
    <n v="34"/>
    <b v="0"/>
    <s v="publishing/children's books"/>
    <n v="37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x v="2770"/>
    <b v="0"/>
    <n v="33"/>
    <b v="0"/>
    <s v="publishing/children's books"/>
    <n v="77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x v="2774"/>
    <b v="0"/>
    <n v="13"/>
    <b v="0"/>
    <s v="publishing/children's books"/>
    <n v="22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x v="2775"/>
    <b v="0"/>
    <n v="2"/>
    <b v="0"/>
    <s v="publishing/children's books"/>
    <n v="6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x v="2776"/>
    <b v="0"/>
    <n v="36"/>
    <b v="0"/>
    <s v="publishing/children's books"/>
    <n v="65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x v="2778"/>
    <b v="0"/>
    <n v="15"/>
    <b v="0"/>
    <s v="publishing/children's books"/>
    <n v="5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25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x v="2781"/>
    <b v="0"/>
    <n v="28"/>
    <b v="1"/>
    <s v="theater/plays"/>
    <n v="53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x v="2782"/>
    <b v="0"/>
    <n v="18"/>
    <b v="1"/>
    <s v="theater/plays"/>
    <n v="48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x v="2783"/>
    <b v="0"/>
    <n v="61"/>
    <b v="1"/>
    <s v="theater/plays"/>
    <n v="46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x v="2784"/>
    <b v="0"/>
    <n v="108"/>
    <b v="1"/>
    <s v="theater/plays"/>
    <n v="286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x v="2785"/>
    <b v="0"/>
    <n v="142"/>
    <b v="1"/>
    <s v="theater/plays"/>
    <n v="209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x v="2787"/>
    <b v="0"/>
    <n v="38"/>
    <b v="1"/>
    <s v="theater/plays"/>
    <n v="48"/>
    <n v="31.5"/>
    <x v="1"/>
    <s v="plays"/>
    <x v="2787"/>
    <x v="3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x v="2788"/>
    <b v="0"/>
    <n v="20"/>
    <b v="1"/>
    <s v="theater/plays"/>
    <n v="82"/>
    <n v="102.5"/>
    <x v="1"/>
    <s v="plays"/>
    <x v="2788"/>
    <x v="2"/>
  </r>
  <r>
    <n v="2789"/>
    <s v="The Adventurers Club"/>
    <s v="BNT's Biggest Adventure So Far: Our 2015 full length production!"/>
    <n v="2500"/>
    <n v="3035"/>
    <x v="0"/>
    <s v="US"/>
    <s v="USD"/>
    <n v="1426132800"/>
    <x v="2789"/>
    <b v="0"/>
    <n v="24"/>
    <b v="1"/>
    <s v="theater/plays"/>
    <n v="12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x v="2790"/>
    <b v="0"/>
    <n v="66"/>
    <b v="1"/>
    <s v="theater/plays"/>
    <n v="126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x v="2791"/>
    <b v="0"/>
    <n v="28"/>
    <b v="1"/>
    <s v="theater/plays"/>
    <n v="82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x v="2792"/>
    <b v="0"/>
    <n v="24"/>
    <b v="1"/>
    <s v="theater/plays"/>
    <n v="86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x v="2793"/>
    <b v="0"/>
    <n v="73"/>
    <b v="1"/>
    <s v="theater/plays"/>
    <n v="442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x v="2794"/>
    <b v="0"/>
    <n v="3"/>
    <b v="1"/>
    <s v="theater/plays"/>
    <n v="3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x v="2795"/>
    <b v="0"/>
    <n v="20"/>
    <b v="1"/>
    <s v="theater/plays"/>
    <n v="29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x v="2796"/>
    <b v="0"/>
    <n v="21"/>
    <b v="1"/>
    <s v="theater/plays"/>
    <n v="37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x v="2797"/>
    <b v="0"/>
    <n v="94"/>
    <b v="1"/>
    <s v="theater/plays"/>
    <n v="328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x v="2798"/>
    <b v="0"/>
    <n v="139"/>
    <b v="1"/>
    <s v="theater/plays"/>
    <n v="203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x v="2799"/>
    <b v="0"/>
    <n v="130"/>
    <b v="1"/>
    <s v="theater/plays"/>
    <n v="233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x v="2800"/>
    <b v="0"/>
    <n v="31"/>
    <b v="1"/>
    <s v="theater/plays"/>
    <n v="53"/>
    <n v="42.9"/>
    <x v="1"/>
    <s v="plays"/>
    <x v="2800"/>
    <x v="3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x v="2801"/>
    <b v="0"/>
    <n v="13"/>
    <b v="1"/>
    <s v="theater/plays"/>
    <n v="27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x v="2802"/>
    <b v="0"/>
    <n v="90"/>
    <b v="1"/>
    <s v="theater/plays"/>
    <n v="12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x v="2803"/>
    <b v="0"/>
    <n v="141"/>
    <b v="1"/>
    <s v="theater/plays"/>
    <n v="512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x v="2804"/>
    <b v="0"/>
    <n v="23"/>
    <b v="1"/>
    <s v="theater/plays"/>
    <n v="46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x v="2805"/>
    <b v="0"/>
    <n v="18"/>
    <b v="1"/>
    <s v="theater/plays"/>
    <n v="18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x v="2806"/>
    <b v="0"/>
    <n v="76"/>
    <b v="1"/>
    <s v="theater/plays"/>
    <n v="135"/>
    <n v="44.25"/>
    <x v="1"/>
    <s v="plays"/>
    <x v="2806"/>
    <x v="0"/>
  </r>
  <r>
    <n v="2807"/>
    <s v="The Commission Theatre Co."/>
    <s v="Bringing Shakespeare back to the Playwrights"/>
    <n v="2500"/>
    <n v="6300"/>
    <x v="0"/>
    <s v="US"/>
    <s v="USD"/>
    <n v="1435611438"/>
    <x v="2807"/>
    <b v="0"/>
    <n v="93"/>
    <b v="1"/>
    <s v="theater/plays"/>
    <n v="252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x v="2808"/>
    <b v="0"/>
    <n v="69"/>
    <b v="1"/>
    <s v="theater/plays"/>
    <n v="18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x v="2811"/>
    <b v="0"/>
    <n v="108"/>
    <b v="1"/>
    <s v="theater/plays"/>
    <n v="401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x v="2812"/>
    <b v="0"/>
    <n v="83"/>
    <b v="1"/>
    <s v="theater/plays"/>
    <n v="227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x v="2813"/>
    <b v="0"/>
    <n v="96"/>
    <b v="1"/>
    <s v="theater/plays"/>
    <n v="143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x v="2814"/>
    <b v="0"/>
    <n v="64"/>
    <b v="1"/>
    <s v="theater/plays"/>
    <n v="65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x v="2815"/>
    <b v="0"/>
    <n v="14"/>
    <b v="1"/>
    <s v="theater/plays"/>
    <n v="24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x v="2816"/>
    <b v="0"/>
    <n v="169"/>
    <b v="1"/>
    <s v="theater/plays"/>
    <n v="170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x v="2817"/>
    <b v="0"/>
    <n v="33"/>
    <b v="1"/>
    <s v="theater/plays"/>
    <n v="31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x v="2818"/>
    <b v="0"/>
    <n v="102"/>
    <b v="1"/>
    <s v="theater/plays"/>
    <n v="424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x v="2819"/>
    <b v="0"/>
    <n v="104"/>
    <b v="1"/>
    <s v="theater/plays"/>
    <n v="210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x v="2820"/>
    <b v="0"/>
    <n v="20"/>
    <b v="1"/>
    <s v="theater/plays"/>
    <n v="11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x v="2821"/>
    <b v="0"/>
    <n v="35"/>
    <b v="1"/>
    <s v="theater/plays"/>
    <n v="4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x v="2822"/>
    <b v="0"/>
    <n v="94"/>
    <b v="1"/>
    <s v="theater/plays"/>
    <n v="24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x v="2823"/>
    <b v="0"/>
    <n v="14"/>
    <b v="1"/>
    <s v="theater/plays"/>
    <n v="5"/>
    <n v="8.86"/>
    <x v="1"/>
    <s v="plays"/>
    <x v="2823"/>
    <x v="0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x v="2824"/>
    <b v="0"/>
    <n v="15"/>
    <b v="1"/>
    <s v="theater/plays"/>
    <n v="30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x v="2825"/>
    <b v="0"/>
    <n v="51"/>
    <b v="1"/>
    <s v="theater/plays"/>
    <n v="124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x v="2826"/>
    <b v="0"/>
    <n v="19"/>
    <b v="1"/>
    <s v="theater/plays"/>
    <n v="86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x v="2827"/>
    <b v="0"/>
    <n v="23"/>
    <b v="1"/>
    <s v="theater/plays"/>
    <n v="96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x v="2828"/>
    <b v="0"/>
    <n v="97"/>
    <b v="1"/>
    <s v="theater/plays"/>
    <n v="381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x v="2830"/>
    <b v="0"/>
    <n v="11"/>
    <b v="1"/>
    <s v="theater/plays"/>
    <n v="12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x v="2831"/>
    <b v="0"/>
    <n v="52"/>
    <b v="1"/>
    <s v="theater/plays"/>
    <n v="133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500"/>
    <n v="2923"/>
    <x v="0"/>
    <s v="US"/>
    <s v="USD"/>
    <n v="1444528800"/>
    <x v="2833"/>
    <b v="0"/>
    <n v="35"/>
    <b v="1"/>
    <s v="theater/plays"/>
    <n v="117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x v="2834"/>
    <b v="0"/>
    <n v="21"/>
    <b v="1"/>
    <s v="theater/plays"/>
    <n v="54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x v="2835"/>
    <b v="0"/>
    <n v="93"/>
    <b v="1"/>
    <s v="theater/plays"/>
    <n v="75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x v="2836"/>
    <b v="0"/>
    <n v="11"/>
    <b v="1"/>
    <s v="theater/plays"/>
    <n v="19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x v="2837"/>
    <b v="0"/>
    <n v="21"/>
    <b v="1"/>
    <s v="theater/plays"/>
    <n v="34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x v="2838"/>
    <b v="0"/>
    <n v="54"/>
    <b v="1"/>
    <s v="theater/plays"/>
    <n v="96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x v="2839"/>
    <b v="0"/>
    <n v="31"/>
    <b v="1"/>
    <s v="theater/plays"/>
    <n v="156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x v="2841"/>
    <b v="0"/>
    <n v="1"/>
    <b v="0"/>
    <s v="theater/plays"/>
    <n v="0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x v="2842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x v="2843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x v="2844"/>
    <b v="0"/>
    <n v="1"/>
    <b v="0"/>
    <s v="theater/plays"/>
    <n v="1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x v="2845"/>
    <b v="0"/>
    <n v="39"/>
    <b v="0"/>
    <s v="theater/plays"/>
    <n v="95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x v="2846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x v="2847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x v="2848"/>
    <b v="0"/>
    <n v="3"/>
    <b v="0"/>
    <s v="theater/plays"/>
    <n v="3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x v="2849"/>
    <b v="0"/>
    <n v="1"/>
    <b v="0"/>
    <s v="theater/plays"/>
    <n v="0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x v="2850"/>
    <b v="0"/>
    <n v="13"/>
    <b v="0"/>
    <s v="theater/plays"/>
    <n v="12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x v="2851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x v="2852"/>
    <b v="0"/>
    <n v="6"/>
    <b v="0"/>
    <s v="theater/plays"/>
    <n v="4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x v="2853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x v="2854"/>
    <b v="0"/>
    <n v="14"/>
    <b v="0"/>
    <s v="theater/plays"/>
    <n v="17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x v="2855"/>
    <b v="0"/>
    <n v="5"/>
    <b v="0"/>
    <s v="theater/plays"/>
    <n v="12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x v="2856"/>
    <b v="0"/>
    <n v="6"/>
    <b v="0"/>
    <s v="theater/plays"/>
    <n v="6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x v="2857"/>
    <b v="0"/>
    <n v="15"/>
    <b v="0"/>
    <s v="theater/plays"/>
    <n v="30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x v="2858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x v="2859"/>
    <b v="0"/>
    <n v="1"/>
    <b v="0"/>
    <s v="theater/plays"/>
    <n v="1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x v="2860"/>
    <b v="0"/>
    <n v="9"/>
    <b v="0"/>
    <s v="theater/plays"/>
    <n v="11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x v="2861"/>
    <b v="0"/>
    <n v="3"/>
    <b v="0"/>
    <s v="theater/plays"/>
    <n v="3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x v="2862"/>
    <b v="0"/>
    <n v="3"/>
    <b v="0"/>
    <s v="theater/plays"/>
    <n v="2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x v="2863"/>
    <b v="0"/>
    <n v="1"/>
    <b v="0"/>
    <s v="theater/plays"/>
    <n v="1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x v="2865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x v="2866"/>
    <b v="0"/>
    <n v="2"/>
    <b v="0"/>
    <s v="theater/plays"/>
    <n v="2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x v="2868"/>
    <b v="0"/>
    <n v="60"/>
    <b v="0"/>
    <s v="theater/plays"/>
    <n v="25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x v="2869"/>
    <b v="0"/>
    <n v="5"/>
    <b v="0"/>
    <s v="theater/plays"/>
    <n v="7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x v="2870"/>
    <b v="0"/>
    <n v="9"/>
    <b v="0"/>
    <s v="theater/plays"/>
    <n v="30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x v="2871"/>
    <b v="0"/>
    <n v="13"/>
    <b v="0"/>
    <s v="theater/plays"/>
    <n v="19"/>
    <n v="35.92"/>
    <x v="1"/>
    <s v="plays"/>
    <x v="2871"/>
    <x v="3"/>
  </r>
  <r>
    <n v="2872"/>
    <s v="Loud Arts"/>
    <s v="Local Theatre group in Loudoun County, Virginia. Looking for funds to start producing shows!"/>
    <n v="2500"/>
    <n v="0"/>
    <x v="2"/>
    <s v="US"/>
    <s v="USD"/>
    <n v="1434768438"/>
    <x v="2872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x v="2874"/>
    <b v="0"/>
    <n v="3"/>
    <b v="0"/>
    <s v="theater/plays"/>
    <n v="11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x v="2875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x v="2876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x v="2877"/>
    <b v="0"/>
    <n v="6"/>
    <b v="0"/>
    <s v="theater/plays"/>
    <n v="26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x v="2878"/>
    <b v="0"/>
    <n v="4"/>
    <b v="0"/>
    <s v="theater/plays"/>
    <n v="3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x v="2879"/>
    <b v="0"/>
    <n v="1"/>
    <b v="0"/>
    <s v="theater/plays"/>
    <n v="1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x v="2880"/>
    <b v="0"/>
    <n v="29"/>
    <b v="0"/>
    <s v="theater/plays"/>
    <n v="112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x v="2881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x v="2882"/>
    <b v="0"/>
    <n v="4"/>
    <b v="0"/>
    <s v="theater/plays"/>
    <n v="10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x v="2883"/>
    <b v="0"/>
    <n v="5"/>
    <b v="0"/>
    <s v="theater/plays"/>
    <n v="76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x v="2884"/>
    <b v="0"/>
    <n v="4"/>
    <b v="0"/>
    <s v="theater/plays"/>
    <n v="7"/>
    <n v="46.25"/>
    <x v="1"/>
    <s v="plays"/>
    <x v="2884"/>
    <x v="3"/>
  </r>
  <r>
    <n v="2885"/>
    <s v="The Wedding"/>
    <s v="An historic and proud work of Polish nationalistic literature performed on stage."/>
    <n v="2500"/>
    <n v="130"/>
    <x v="2"/>
    <s v="US"/>
    <s v="USD"/>
    <n v="1426294201"/>
    <x v="2885"/>
    <b v="0"/>
    <n v="5"/>
    <b v="0"/>
    <s v="theater/plays"/>
    <n v="5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x v="2886"/>
    <b v="0"/>
    <n v="1"/>
    <b v="0"/>
    <s v="theater/plays"/>
    <n v="0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x v="2887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x v="2888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x v="2889"/>
    <b v="0"/>
    <n v="14"/>
    <b v="0"/>
    <s v="theater/plays"/>
    <n v="46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x v="2890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x v="2891"/>
    <b v="0"/>
    <n v="10"/>
    <b v="0"/>
    <s v="theater/plays"/>
    <n v="11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x v="2892"/>
    <b v="0"/>
    <n v="17"/>
    <b v="0"/>
    <s v="theater/plays"/>
    <n v="20"/>
    <n v="29.41"/>
    <x v="1"/>
    <s v="plays"/>
    <x v="2892"/>
    <x v="3"/>
  </r>
  <r>
    <n v="2893"/>
    <s v="REDISCOVERING KIA THE PLAY"/>
    <s v="Fundraising for REDISCOVERING KIA THE PLAY"/>
    <n v="2500"/>
    <n v="25"/>
    <x v="2"/>
    <s v="US"/>
    <s v="USD"/>
    <n v="1420768800"/>
    <x v="2893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2500"/>
    <n v="0"/>
    <x v="2"/>
    <s v="US"/>
    <s v="USD"/>
    <n v="1428100815"/>
    <x v="2894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x v="2895"/>
    <b v="0"/>
    <n v="4"/>
    <b v="0"/>
    <s v="theater/plays"/>
    <n v="1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x v="2896"/>
    <b v="0"/>
    <n v="12"/>
    <b v="0"/>
    <s v="theater/plays"/>
    <n v="25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x v="2897"/>
    <b v="0"/>
    <n v="3"/>
    <b v="0"/>
    <s v="theater/plays"/>
    <n v="22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x v="2898"/>
    <b v="0"/>
    <n v="12"/>
    <b v="0"/>
    <s v="theater/plays"/>
    <n v="13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x v="2899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x v="2900"/>
    <b v="0"/>
    <n v="7"/>
    <b v="0"/>
    <s v="theater/plays"/>
    <n v="136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x v="2901"/>
    <b v="0"/>
    <n v="2"/>
    <b v="0"/>
    <s v="theater/plays"/>
    <n v="0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x v="2902"/>
    <b v="0"/>
    <n v="1"/>
    <b v="0"/>
    <s v="theater/plays"/>
    <n v="1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x v="2903"/>
    <b v="0"/>
    <n v="4"/>
    <b v="0"/>
    <s v="theater/plays"/>
    <n v="2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x v="2904"/>
    <b v="0"/>
    <n v="4"/>
    <b v="0"/>
    <s v="theater/plays"/>
    <n v="3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x v="2905"/>
    <b v="0"/>
    <n v="17"/>
    <b v="0"/>
    <s v="theater/plays"/>
    <n v="25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x v="2906"/>
    <b v="0"/>
    <n v="7"/>
    <b v="0"/>
    <s v="theater/plays"/>
    <n v="23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x v="2908"/>
    <b v="0"/>
    <n v="5"/>
    <b v="0"/>
    <s v="theater/plays"/>
    <n v="11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x v="2909"/>
    <b v="0"/>
    <n v="1"/>
    <b v="0"/>
    <s v="theater/plays"/>
    <n v="1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x v="2910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x v="2911"/>
    <b v="0"/>
    <n v="14"/>
    <b v="0"/>
    <s v="theater/plays"/>
    <n v="26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x v="2912"/>
    <b v="0"/>
    <n v="26"/>
    <b v="0"/>
    <s v="theater/plays"/>
    <n v="81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x v="2913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"/>
    <n v="1"/>
    <x v="2"/>
    <s v="GB"/>
    <s v="GBP"/>
    <n v="1426365994"/>
    <x v="291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x v="2915"/>
    <b v="0"/>
    <n v="3"/>
    <b v="0"/>
    <s v="theater/plays"/>
    <n v="24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x v="2916"/>
    <b v="0"/>
    <n v="7"/>
    <b v="0"/>
    <s v="theater/plays"/>
    <n v="6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x v="2917"/>
    <b v="0"/>
    <n v="9"/>
    <b v="0"/>
    <s v="theater/plays"/>
    <n v="17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x v="2918"/>
    <b v="0"/>
    <n v="20"/>
    <b v="0"/>
    <s v="theater/plays"/>
    <n v="54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x v="2919"/>
    <b v="0"/>
    <n v="6"/>
    <b v="0"/>
    <s v="theater/plays"/>
    <n v="2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x v="2921"/>
    <b v="0"/>
    <n v="3"/>
    <b v="1"/>
    <s v="theater/musical"/>
    <n v="5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x v="2922"/>
    <b v="0"/>
    <n v="6"/>
    <b v="1"/>
    <s v="theater/musical"/>
    <n v="2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x v="2923"/>
    <b v="0"/>
    <n v="10"/>
    <b v="1"/>
    <s v="theater/musical"/>
    <n v="12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x v="2924"/>
    <b v="0"/>
    <n v="147"/>
    <b v="1"/>
    <s v="theater/musical"/>
    <n v="1032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x v="2925"/>
    <b v="0"/>
    <n v="199"/>
    <b v="1"/>
    <s v="theater/musical"/>
    <n v="1844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x v="2926"/>
    <b v="0"/>
    <n v="50"/>
    <b v="1"/>
    <s v="theater/musical"/>
    <n v="150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x v="2927"/>
    <b v="0"/>
    <n v="21"/>
    <b v="1"/>
    <s v="theater/musical"/>
    <n v="94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x v="2928"/>
    <b v="0"/>
    <n v="24"/>
    <b v="1"/>
    <s v="theater/musical"/>
    <n v="4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x v="2929"/>
    <b v="0"/>
    <n v="32"/>
    <b v="1"/>
    <s v="theater/musical"/>
    <n v="327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x v="2930"/>
    <b v="0"/>
    <n v="62"/>
    <b v="1"/>
    <s v="theater/musical"/>
    <n v="404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x v="2931"/>
    <b v="0"/>
    <n v="9"/>
    <b v="1"/>
    <s v="theater/musical"/>
    <n v="32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x v="2932"/>
    <b v="0"/>
    <n v="38"/>
    <b v="1"/>
    <s v="theater/musical"/>
    <n v="132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x v="2933"/>
    <b v="0"/>
    <n v="54"/>
    <b v="1"/>
    <s v="theater/musical"/>
    <n v="105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x v="2934"/>
    <b v="0"/>
    <n v="37"/>
    <b v="1"/>
    <s v="theater/musical"/>
    <n v="112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x v="2935"/>
    <b v="0"/>
    <n v="39"/>
    <b v="1"/>
    <s v="theater/musical"/>
    <n v="147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x v="2936"/>
    <b v="0"/>
    <n v="34"/>
    <b v="1"/>
    <s v="theater/musical"/>
    <n v="53"/>
    <n v="37.65"/>
    <x v="1"/>
    <s v="musical"/>
    <x v="2936"/>
    <x v="3"/>
  </r>
  <r>
    <n v="2937"/>
    <s v="UCAS"/>
    <s v="UCAS is a new British musical premiering at the Edinburgh Fringe Festival 2014."/>
    <n v="2400"/>
    <n v="2000"/>
    <x v="0"/>
    <s v="GB"/>
    <s v="GBP"/>
    <n v="1405249113"/>
    <x v="2937"/>
    <b v="0"/>
    <n v="55"/>
    <b v="1"/>
    <s v="theater/musical"/>
    <n v="8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x v="2938"/>
    <b v="0"/>
    <n v="32"/>
    <b v="1"/>
    <s v="theater/musical"/>
    <n v="169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x v="2939"/>
    <b v="0"/>
    <n v="25"/>
    <b v="1"/>
    <s v="theater/musical"/>
    <n v="34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x v="2940"/>
    <b v="0"/>
    <n v="33"/>
    <b v="1"/>
    <s v="theater/musical"/>
    <n v="114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x v="2941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x v="2942"/>
    <b v="0"/>
    <n v="202"/>
    <b v="0"/>
    <s v="theater/spaces"/>
    <n v="1776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x v="2943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x v="2944"/>
    <b v="0"/>
    <n v="1"/>
    <b v="0"/>
    <s v="theater/spaces"/>
    <n v="4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x v="2945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x v="2946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x v="2947"/>
    <b v="0"/>
    <n v="13"/>
    <b v="0"/>
    <s v="theater/spaces"/>
    <n v="48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x v="2948"/>
    <b v="0"/>
    <n v="9"/>
    <b v="0"/>
    <s v="theater/spaces"/>
    <n v="1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x v="2949"/>
    <b v="0"/>
    <n v="2"/>
    <b v="0"/>
    <s v="theater/spaces"/>
    <n v="1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x v="2950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x v="2951"/>
    <b v="0"/>
    <n v="58"/>
    <b v="0"/>
    <s v="theater/spaces"/>
    <n v="50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x v="2952"/>
    <b v="0"/>
    <n v="8"/>
    <b v="0"/>
    <s v="theater/spaces"/>
    <n v="73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x v="2953"/>
    <b v="0"/>
    <n v="3"/>
    <b v="0"/>
    <s v="theater/spaces"/>
    <n v="28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x v="2954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x v="2955"/>
    <b v="0"/>
    <n v="11"/>
    <b v="0"/>
    <s v="theater/spaces"/>
    <n v="33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x v="2956"/>
    <b v="0"/>
    <n v="20"/>
    <b v="0"/>
    <s v="theater/spaces"/>
    <n v="60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x v="2957"/>
    <b v="0"/>
    <n v="3"/>
    <b v="0"/>
    <s v="theater/spaces"/>
    <n v="13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x v="2958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x v="2959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x v="2960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x v="2961"/>
    <b v="0"/>
    <n v="108"/>
    <b v="1"/>
    <s v="theater/plays"/>
    <n v="261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x v="2962"/>
    <b v="0"/>
    <n v="20"/>
    <b v="1"/>
    <s v="theater/plays"/>
    <n v="58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x v="2963"/>
    <b v="0"/>
    <n v="98"/>
    <b v="1"/>
    <s v="theater/plays"/>
    <n v="509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x v="2964"/>
    <b v="0"/>
    <n v="196"/>
    <b v="1"/>
    <s v="theater/plays"/>
    <n v="240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x v="2965"/>
    <b v="0"/>
    <n v="39"/>
    <b v="1"/>
    <s v="theater/plays"/>
    <n v="78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x v="2966"/>
    <b v="0"/>
    <n v="128"/>
    <b v="1"/>
    <s v="theater/plays"/>
    <n v="541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x v="2967"/>
    <b v="0"/>
    <n v="71"/>
    <b v="1"/>
    <s v="theater/plays"/>
    <n v="271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x v="2968"/>
    <b v="0"/>
    <n v="47"/>
    <b v="1"/>
    <s v="theater/plays"/>
    <n v="185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x v="2969"/>
    <b v="0"/>
    <n v="17"/>
    <b v="1"/>
    <s v="theater/plays"/>
    <n v="81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x v="2970"/>
    <b v="0"/>
    <n v="91"/>
    <b v="1"/>
    <s v="theater/plays"/>
    <n v="318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x v="2971"/>
    <b v="0"/>
    <n v="43"/>
    <b v="1"/>
    <s v="theater/plays"/>
    <n v="16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x v="2973"/>
    <b v="0"/>
    <n v="33"/>
    <b v="1"/>
    <s v="theater/plays"/>
    <n v="437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x v="2974"/>
    <b v="0"/>
    <n v="87"/>
    <b v="1"/>
    <s v="theater/plays"/>
    <n v="255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x v="2975"/>
    <b v="0"/>
    <n v="113"/>
    <b v="1"/>
    <s v="theater/plays"/>
    <n v="401"/>
    <n v="70.88"/>
    <x v="1"/>
    <s v="plays"/>
    <x v="2975"/>
    <x v="3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x v="2976"/>
    <b v="0"/>
    <n v="14"/>
    <b v="1"/>
    <s v="theater/plays"/>
    <n v="6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x v="2977"/>
    <b v="0"/>
    <n v="30"/>
    <b v="1"/>
    <s v="theater/plays"/>
    <n v="170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x v="2978"/>
    <b v="0"/>
    <n v="16"/>
    <b v="1"/>
    <s v="theater/plays"/>
    <n v="4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x v="2979"/>
    <b v="0"/>
    <n v="46"/>
    <b v="1"/>
    <s v="theater/plays"/>
    <n v="254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x v="2980"/>
    <b v="0"/>
    <n v="24"/>
    <b v="1"/>
    <s v="theater/plays"/>
    <n v="164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x v="2981"/>
    <b v="1"/>
    <n v="97"/>
    <b v="1"/>
    <s v="theater/spaces"/>
    <n v="258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x v="2982"/>
    <b v="1"/>
    <n v="59"/>
    <b v="1"/>
    <s v="theater/spaces"/>
    <n v="255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x v="2983"/>
    <b v="1"/>
    <n v="1095"/>
    <b v="1"/>
    <s v="theater/spaces"/>
    <n v="8499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x v="2984"/>
    <b v="1"/>
    <n v="218"/>
    <b v="1"/>
    <s v="theater/spaces"/>
    <n v="1254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x v="2985"/>
    <b v="0"/>
    <n v="111"/>
    <b v="1"/>
    <s v="theater/spaces"/>
    <n v="608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x v="2986"/>
    <b v="0"/>
    <n v="56"/>
    <b v="1"/>
    <s v="theater/spaces"/>
    <n v="127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x v="2987"/>
    <b v="0"/>
    <n v="265"/>
    <b v="1"/>
    <s v="theater/spaces"/>
    <n v="138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x v="2988"/>
    <b v="0"/>
    <n v="28"/>
    <b v="1"/>
    <s v="theater/spaces"/>
    <n v="50"/>
    <n v="35.71"/>
    <x v="1"/>
    <s v="spaces"/>
    <x v="2988"/>
    <x v="2"/>
  </r>
  <r>
    <n v="2989"/>
    <s v="Let's Light Up The Gem!"/>
    <s v="Bring the movies back to Bethel, Maine."/>
    <n v="2000"/>
    <n v="35307"/>
    <x v="0"/>
    <s v="US"/>
    <s v="USD"/>
    <n v="1450673940"/>
    <x v="2989"/>
    <b v="0"/>
    <n v="364"/>
    <b v="1"/>
    <s v="theater/spaces"/>
    <n v="1765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x v="2990"/>
    <b v="0"/>
    <n v="27"/>
    <b v="1"/>
    <s v="theater/spaces"/>
    <n v="5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x v="2991"/>
    <b v="0"/>
    <n v="93"/>
    <b v="1"/>
    <s v="theater/spaces"/>
    <n v="439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x v="2992"/>
    <b v="0"/>
    <n v="64"/>
    <b v="1"/>
    <s v="theater/spaces"/>
    <n v="157"/>
    <n v="48.98"/>
    <x v="1"/>
    <s v="spaces"/>
    <x v="2992"/>
    <x v="2"/>
  </r>
  <r>
    <n v="2993"/>
    <s v="TRUE WEST: Think, Dog! Productions"/>
    <s v="Help us build the Kitchen from Hell!"/>
    <n v="2000"/>
    <n v="1003"/>
    <x v="0"/>
    <s v="US"/>
    <s v="USD"/>
    <n v="1455998867"/>
    <x v="2993"/>
    <b v="0"/>
    <n v="22"/>
    <b v="1"/>
    <s v="theater/spaces"/>
    <n v="5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x v="2994"/>
    <b v="0"/>
    <n v="59"/>
    <b v="1"/>
    <s v="theater/spaces"/>
    <n v="69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x v="2995"/>
    <b v="0"/>
    <n v="249"/>
    <b v="1"/>
    <s v="theater/spaces"/>
    <n v="787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x v="2996"/>
    <b v="0"/>
    <n v="392"/>
    <b v="1"/>
    <s v="theater/spaces"/>
    <n v="3009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x v="2997"/>
    <b v="0"/>
    <n v="115"/>
    <b v="1"/>
    <s v="theater/spaces"/>
    <n v="519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x v="2998"/>
    <b v="0"/>
    <n v="433"/>
    <b v="1"/>
    <s v="theater/spaces"/>
    <n v="2576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x v="2999"/>
    <b v="0"/>
    <n v="20"/>
    <b v="1"/>
    <s v="theater/spaces"/>
    <n v="80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x v="3000"/>
    <b v="0"/>
    <n v="8"/>
    <b v="1"/>
    <s v="theater/spaces"/>
    <n v="25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x v="3001"/>
    <b v="0"/>
    <n v="175"/>
    <b v="1"/>
    <s v="theater/spaces"/>
    <n v="1150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x v="3002"/>
    <b v="0"/>
    <n v="104"/>
    <b v="1"/>
    <s v="theater/spaces"/>
    <n v="380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x v="3003"/>
    <b v="0"/>
    <n v="17"/>
    <b v="1"/>
    <s v="theater/spaces"/>
    <n v="152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x v="3004"/>
    <b v="0"/>
    <n v="277"/>
    <b v="1"/>
    <s v="theater/spaces"/>
    <n v="2256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x v="3005"/>
    <b v="0"/>
    <n v="118"/>
    <b v="1"/>
    <s v="theater/spaces"/>
    <n v="639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x v="3006"/>
    <b v="0"/>
    <n v="97"/>
    <b v="1"/>
    <s v="theater/spaces"/>
    <n v="431"/>
    <n v="88.87"/>
    <x v="1"/>
    <s v="spaces"/>
    <x v="3006"/>
    <x v="3"/>
  </r>
  <r>
    <n v="3007"/>
    <s v="Bethlem"/>
    <s v="Consuite for 2015 CoreCon.  An adventure into insanity."/>
    <n v="2000"/>
    <n v="1080"/>
    <x v="0"/>
    <s v="US"/>
    <s v="USD"/>
    <n v="1429938683"/>
    <x v="3007"/>
    <b v="0"/>
    <n v="20"/>
    <b v="1"/>
    <s v="theater/spaces"/>
    <n v="54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x v="3008"/>
    <b v="0"/>
    <n v="26"/>
    <b v="1"/>
    <s v="theater/spaces"/>
    <n v="152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x v="3009"/>
    <b v="0"/>
    <n v="128"/>
    <b v="1"/>
    <s v="theater/spaces"/>
    <n v="1497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x v="3010"/>
    <b v="0"/>
    <n v="15"/>
    <b v="1"/>
    <s v="theater/spaces"/>
    <n v="119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x v="3011"/>
    <b v="0"/>
    <n v="25"/>
    <b v="1"/>
    <s v="theater/spaces"/>
    <n v="19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x v="3012"/>
    <b v="0"/>
    <n v="55"/>
    <b v="1"/>
    <s v="theater/spaces"/>
    <n v="234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x v="3013"/>
    <b v="0"/>
    <n v="107"/>
    <b v="1"/>
    <s v="theater/spaces"/>
    <n v="785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x v="3014"/>
    <b v="0"/>
    <n v="557"/>
    <b v="1"/>
    <s v="theater/spaces"/>
    <n v="1414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x v="3015"/>
    <b v="0"/>
    <n v="40"/>
    <b v="1"/>
    <s v="theater/spaces"/>
    <n v="175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x v="3016"/>
    <b v="0"/>
    <n v="36"/>
    <b v="1"/>
    <s v="theater/spaces"/>
    <n v="436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x v="3017"/>
    <b v="0"/>
    <n v="159"/>
    <b v="1"/>
    <s v="theater/spaces"/>
    <n v="1164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x v="3018"/>
    <b v="0"/>
    <n v="41"/>
    <b v="1"/>
    <s v="theater/spaces"/>
    <n v="212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x v="3019"/>
    <b v="0"/>
    <n v="226"/>
    <b v="1"/>
    <s v="theater/spaces"/>
    <n v="909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x v="3020"/>
    <b v="0"/>
    <n v="30"/>
    <b v="1"/>
    <s v="theater/spaces"/>
    <n v="352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x v="3021"/>
    <b v="0"/>
    <n v="103"/>
    <b v="1"/>
    <s v="theater/spaces"/>
    <n v="261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x v="3022"/>
    <b v="0"/>
    <n v="62"/>
    <b v="1"/>
    <s v="theater/spaces"/>
    <n v="504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x v="3023"/>
    <b v="0"/>
    <n v="6"/>
    <b v="1"/>
    <s v="theater/spaces"/>
    <n v="36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x v="3024"/>
    <b v="0"/>
    <n v="182"/>
    <b v="1"/>
    <s v="theater/spaces"/>
    <n v="61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x v="3025"/>
    <b v="0"/>
    <n v="145"/>
    <b v="1"/>
    <s v="theater/spaces"/>
    <n v="378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x v="3026"/>
    <b v="0"/>
    <n v="25"/>
    <b v="1"/>
    <s v="theater/spaces"/>
    <n v="65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x v="3027"/>
    <b v="0"/>
    <n v="320"/>
    <b v="1"/>
    <s v="theater/spaces"/>
    <n v="2629"/>
    <n v="164.3"/>
    <x v="1"/>
    <s v="spaces"/>
    <x v="3027"/>
    <x v="0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x v="3028"/>
    <b v="0"/>
    <n v="99"/>
    <b v="1"/>
    <s v="theater/spaces"/>
    <n v="420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x v="3029"/>
    <b v="0"/>
    <n v="348"/>
    <b v="1"/>
    <s v="theater/spaces"/>
    <n v="1645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x v="3030"/>
    <b v="0"/>
    <n v="41"/>
    <b v="1"/>
    <s v="theater/spaces"/>
    <n v="93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x v="3031"/>
    <b v="0"/>
    <n v="29"/>
    <b v="1"/>
    <s v="theater/spaces"/>
    <n v="75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x v="3032"/>
    <b v="0"/>
    <n v="25"/>
    <b v="1"/>
    <s v="theater/spaces"/>
    <n v="64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x v="3033"/>
    <b v="0"/>
    <n v="23"/>
    <b v="1"/>
    <s v="theater/spaces"/>
    <n v="220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x v="3034"/>
    <b v="0"/>
    <n v="1260"/>
    <b v="1"/>
    <s v="theater/spaces"/>
    <n v="5627"/>
    <n v="89.31"/>
    <x v="1"/>
    <s v="spaces"/>
    <x v="3034"/>
    <x v="2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x v="3035"/>
    <b v="0"/>
    <n v="307"/>
    <b v="1"/>
    <s v="theater/spaces"/>
    <n v="1360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x v="3036"/>
    <b v="0"/>
    <n v="329"/>
    <b v="1"/>
    <s v="theater/spaces"/>
    <n v="1584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x v="3037"/>
    <b v="0"/>
    <n v="32"/>
    <b v="1"/>
    <s v="theater/spaces"/>
    <n v="5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x v="3038"/>
    <b v="0"/>
    <n v="27"/>
    <b v="1"/>
    <s v="theater/spaces"/>
    <n v="50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x v="3039"/>
    <b v="0"/>
    <n v="236"/>
    <b v="1"/>
    <s v="theater/spaces"/>
    <n v="1087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x v="3040"/>
    <b v="0"/>
    <n v="42"/>
    <b v="1"/>
    <s v="theater/spaces"/>
    <n v="161"/>
    <n v="76.790000000000006"/>
    <x v="1"/>
    <s v="spaces"/>
    <x v="3040"/>
    <x v="0"/>
  </r>
  <r>
    <n v="3041"/>
    <s v="Lend a Hand in Our Home"/>
    <s v="Privet! Hello! Bon Jour! We are the Arlekin Players Theatre and we need a home."/>
    <n v="2000"/>
    <n v="9170"/>
    <x v="0"/>
    <s v="US"/>
    <s v="USD"/>
    <n v="1453323048"/>
    <x v="3041"/>
    <b v="0"/>
    <n v="95"/>
    <b v="1"/>
    <s v="theater/spaces"/>
    <n v="459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x v="3042"/>
    <b v="0"/>
    <n v="37"/>
    <b v="1"/>
    <s v="theater/spaces"/>
    <n v="96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x v="3043"/>
    <b v="0"/>
    <n v="128"/>
    <b v="1"/>
    <s v="theater/spaces"/>
    <n v="825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x v="3044"/>
    <b v="0"/>
    <n v="156"/>
    <b v="1"/>
    <s v="theater/spaces"/>
    <n v="656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x v="3045"/>
    <b v="0"/>
    <n v="64"/>
    <b v="1"/>
    <s v="theater/spaces"/>
    <n v="265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x v="3046"/>
    <b v="0"/>
    <n v="58"/>
    <b v="1"/>
    <s v="theater/spaces"/>
    <n v="754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x v="3047"/>
    <b v="0"/>
    <n v="20"/>
    <b v="1"/>
    <s v="theater/spaces"/>
    <n v="37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x v="3048"/>
    <b v="0"/>
    <n v="47"/>
    <b v="1"/>
    <s v="theater/spaces"/>
    <n v="41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x v="3049"/>
    <b v="0"/>
    <n v="54"/>
    <b v="1"/>
    <s v="theater/spaces"/>
    <n v="200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x v="3050"/>
    <b v="0"/>
    <n v="9"/>
    <b v="1"/>
    <s v="theater/spaces"/>
    <n v="32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x v="3051"/>
    <b v="1"/>
    <n v="35"/>
    <b v="0"/>
    <s v="theater/spaces"/>
    <n v="41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x v="3052"/>
    <b v="0"/>
    <n v="2"/>
    <b v="0"/>
    <s v="theater/spaces"/>
    <n v="4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x v="3053"/>
    <b v="0"/>
    <n v="3"/>
    <b v="0"/>
    <s v="theater/spaces"/>
    <n v="2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x v="30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x v="3055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x v="3056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x v="3057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x v="3058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x v="3059"/>
    <b v="0"/>
    <n v="11"/>
    <b v="0"/>
    <s v="theater/spaces"/>
    <n v="2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x v="3060"/>
    <b v="0"/>
    <n v="6"/>
    <b v="0"/>
    <s v="theater/spaces"/>
    <n v="17"/>
    <n v="55.83"/>
    <x v="1"/>
    <s v="spaces"/>
    <x v="3060"/>
    <x v="0"/>
  </r>
  <r>
    <n v="3061"/>
    <s v="Help Save Parkway Cinemas!"/>
    <s v="Save a historic Local theater."/>
    <n v="2000"/>
    <n v="0"/>
    <x v="2"/>
    <s v="US"/>
    <s v="USD"/>
    <n v="1407955748"/>
    <x v="3061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x v="3062"/>
    <b v="0"/>
    <n v="67"/>
    <b v="0"/>
    <s v="theater/spaces"/>
    <n v="334"/>
    <n v="99.76"/>
    <x v="1"/>
    <s v="spaces"/>
    <x v="3062"/>
    <x v="0"/>
  </r>
  <r>
    <n v="3063"/>
    <s v="Spec Haus"/>
    <s v="Members of the local Miami music scene are putting together a venue/creative space in Kendall!"/>
    <n v="2000"/>
    <n v="587"/>
    <x v="2"/>
    <s v="US"/>
    <s v="USD"/>
    <n v="1477174138"/>
    <x v="3063"/>
    <b v="0"/>
    <n v="23"/>
    <b v="0"/>
    <s v="theater/spaces"/>
    <n v="29"/>
    <n v="25.52"/>
    <x v="1"/>
    <s v="spaces"/>
    <x v="3063"/>
    <x v="2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x v="3064"/>
    <b v="0"/>
    <n v="72"/>
    <b v="0"/>
    <s v="theater/spaces"/>
    <n v="424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x v="3065"/>
    <b v="0"/>
    <n v="2"/>
    <b v="0"/>
    <s v="theater/spaces"/>
    <n v="1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x v="3066"/>
    <b v="0"/>
    <n v="15"/>
    <b v="0"/>
    <s v="theater/spaces"/>
    <n v="2098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x v="3067"/>
    <b v="0"/>
    <n v="1"/>
    <b v="0"/>
    <s v="theater/spaces"/>
    <n v="10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x v="3068"/>
    <b v="0"/>
    <n v="2"/>
    <b v="0"/>
    <s v="theater/spaces"/>
    <n v="9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x v="3069"/>
    <b v="0"/>
    <n v="7"/>
    <b v="0"/>
    <s v="theater/spaces"/>
    <n v="7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x v="3070"/>
    <b v="0"/>
    <n v="16"/>
    <b v="0"/>
    <s v="theater/spaces"/>
    <n v="17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x v="3071"/>
    <b v="0"/>
    <n v="117"/>
    <b v="0"/>
    <s v="theater/spaces"/>
    <n v="359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x v="307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x v="3073"/>
    <b v="0"/>
    <n v="7"/>
    <b v="0"/>
    <s v="theater/spaces"/>
    <n v="32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x v="3074"/>
    <b v="0"/>
    <n v="3"/>
    <b v="0"/>
    <s v="theater/spaces"/>
    <n v="1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x v="3075"/>
    <b v="0"/>
    <n v="20"/>
    <b v="0"/>
    <s v="theater/spaces"/>
    <n v="65"/>
    <n v="64.8"/>
    <x v="1"/>
    <s v="spaces"/>
    <x v="3075"/>
    <x v="2"/>
  </r>
  <r>
    <n v="3076"/>
    <s v="10,000 Hours"/>
    <s v="Helping female comedians get in their 10,000 Hours of practice!"/>
    <n v="2000"/>
    <n v="1506"/>
    <x v="2"/>
    <s v="US"/>
    <s v="USD"/>
    <n v="1444405123"/>
    <x v="3076"/>
    <b v="0"/>
    <n v="50"/>
    <b v="0"/>
    <s v="theater/spaces"/>
    <n v="7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x v="3077"/>
    <b v="0"/>
    <n v="2"/>
    <b v="0"/>
    <s v="theater/spaces"/>
    <n v="5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x v="3078"/>
    <b v="0"/>
    <n v="3"/>
    <b v="0"/>
    <s v="theater/spaces"/>
    <n v="4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x v="3079"/>
    <b v="0"/>
    <n v="27"/>
    <b v="0"/>
    <s v="theater/spaces"/>
    <n v="56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x v="3080"/>
    <b v="0"/>
    <n v="7"/>
    <b v="0"/>
    <s v="theater/spaces"/>
    <n v="19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x v="3081"/>
    <b v="0"/>
    <n v="5"/>
    <b v="0"/>
    <s v="theater/spaces"/>
    <n v="105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x v="3082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x v="3083"/>
    <b v="0"/>
    <n v="3"/>
    <b v="0"/>
    <s v="theater/spaces"/>
    <n v="3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x v="3084"/>
    <b v="0"/>
    <n v="6"/>
    <b v="0"/>
    <s v="theater/spaces"/>
    <n v="24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x v="3085"/>
    <b v="0"/>
    <n v="9"/>
    <b v="0"/>
    <s v="theater/spaces"/>
    <n v="31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x v="3086"/>
    <b v="0"/>
    <n v="3"/>
    <b v="0"/>
    <s v="theater/spaces"/>
    <n v="3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x v="3087"/>
    <b v="0"/>
    <n v="2"/>
    <b v="0"/>
    <s v="theater/spaces"/>
    <n v="6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x v="3088"/>
    <b v="0"/>
    <n v="3"/>
    <b v="0"/>
    <s v="theater/spaces"/>
    <n v="6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x v="3089"/>
    <b v="0"/>
    <n v="45"/>
    <b v="0"/>
    <s v="theater/spaces"/>
    <n v="29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x v="3090"/>
    <b v="0"/>
    <n v="9"/>
    <b v="0"/>
    <s v="theater/spaces"/>
    <n v="572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x v="3091"/>
    <b v="0"/>
    <n v="9"/>
    <b v="0"/>
    <s v="theater/spaces"/>
    <n v="40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x v="3092"/>
    <b v="0"/>
    <n v="21"/>
    <b v="0"/>
    <s v="theater/spaces"/>
    <n v="59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x v="3093"/>
    <b v="0"/>
    <n v="17"/>
    <b v="0"/>
    <s v="theater/spaces"/>
    <n v="46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x v="3094"/>
    <b v="0"/>
    <n v="1"/>
    <b v="0"/>
    <s v="theater/spaces"/>
    <n v="1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x v="3095"/>
    <b v="0"/>
    <n v="1"/>
    <b v="0"/>
    <s v="theater/spaces"/>
    <n v="3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x v="3096"/>
    <b v="0"/>
    <n v="14"/>
    <b v="0"/>
    <s v="theater/spaces"/>
    <n v="40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x v="3097"/>
    <b v="0"/>
    <n v="42"/>
    <b v="0"/>
    <s v="theater/spaces"/>
    <n v="86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x v="3098"/>
    <b v="0"/>
    <n v="27"/>
    <b v="0"/>
    <s v="theater/spaces"/>
    <n v="88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x v="3100"/>
    <b v="0"/>
    <n v="13"/>
    <b v="0"/>
    <s v="theater/spaces"/>
    <n v="91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x v="3101"/>
    <b v="0"/>
    <n v="12"/>
    <b v="0"/>
    <s v="theater/spaces"/>
    <n v="15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x v="3102"/>
    <b v="0"/>
    <n v="90"/>
    <b v="0"/>
    <s v="theater/spaces"/>
    <n v="313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x v="3103"/>
    <b v="0"/>
    <n v="2"/>
    <b v="0"/>
    <s v="theater/spaces"/>
    <n v="1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x v="3104"/>
    <b v="0"/>
    <n v="5"/>
    <b v="0"/>
    <s v="theater/spaces"/>
    <n v="59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x v="3105"/>
    <b v="0"/>
    <n v="31"/>
    <b v="0"/>
    <s v="theater/spaces"/>
    <n v="124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x v="3106"/>
    <b v="0"/>
    <n v="4"/>
    <b v="0"/>
    <s v="theater/spaces"/>
    <n v="2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x v="3107"/>
    <b v="0"/>
    <n v="29"/>
    <b v="0"/>
    <s v="theater/spaces"/>
    <n v="395"/>
    <n v="272.58999999999997"/>
    <x v="1"/>
    <s v="spaces"/>
    <x v="3107"/>
    <x v="0"/>
  </r>
  <r>
    <n v="3108"/>
    <s v="Funding a home for our Children's Theater"/>
    <s v="We need a permanent home for the theater!"/>
    <n v="2000"/>
    <n v="26"/>
    <x v="2"/>
    <s v="US"/>
    <s v="USD"/>
    <n v="1430234394"/>
    <x v="3108"/>
    <b v="0"/>
    <n v="2"/>
    <b v="0"/>
    <s v="theater/spaces"/>
    <n v="1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x v="3109"/>
    <b v="0"/>
    <n v="114"/>
    <b v="0"/>
    <s v="theater/spaces"/>
    <n v="332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x v="3110"/>
    <b v="0"/>
    <n v="1"/>
    <b v="0"/>
    <s v="theater/spaces"/>
    <n v="1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x v="3111"/>
    <b v="0"/>
    <n v="76"/>
    <b v="0"/>
    <s v="theater/spaces"/>
    <n v="266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x v="3112"/>
    <b v="0"/>
    <n v="9"/>
    <b v="0"/>
    <s v="theater/spaces"/>
    <n v="26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x v="3113"/>
    <b v="0"/>
    <n v="37"/>
    <b v="0"/>
    <s v="theater/spaces"/>
    <n v="232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x v="3114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x v="3115"/>
    <b v="0"/>
    <n v="1"/>
    <b v="0"/>
    <s v="theater/spaces"/>
    <n v="15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x v="3116"/>
    <b v="0"/>
    <n v="10"/>
    <b v="0"/>
    <s v="theater/spaces"/>
    <n v="22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x v="3117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x v="3118"/>
    <b v="0"/>
    <n v="2"/>
    <b v="0"/>
    <s v="theater/spaces"/>
    <n v="78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x v="3119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x v="3120"/>
    <b v="0"/>
    <n v="10"/>
    <b v="0"/>
    <s v="theater/spaces"/>
    <n v="6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2000"/>
    <n v="116"/>
    <x v="1"/>
    <s v="US"/>
    <s v="USD"/>
    <n v="1478733732"/>
    <x v="3122"/>
    <b v="0"/>
    <n v="2"/>
    <b v="0"/>
    <s v="theater/spaces"/>
    <n v="6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x v="3123"/>
    <b v="0"/>
    <n v="348"/>
    <b v="0"/>
    <s v="theater/spaces"/>
    <n v="4260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x v="3124"/>
    <b v="0"/>
    <n v="4"/>
    <b v="0"/>
    <s v="theater/spaces"/>
    <n v="1"/>
    <n v="6.5"/>
    <x v="1"/>
    <s v="spaces"/>
    <x v="3124"/>
    <x v="3"/>
  </r>
  <r>
    <n v="3125"/>
    <s v="N/A (Canceled)"/>
    <s v="N/A"/>
    <n v="2000"/>
    <n v="0"/>
    <x v="1"/>
    <s v="US"/>
    <s v="USD"/>
    <n v="1452142672"/>
    <x v="3125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x v="3126"/>
    <b v="0"/>
    <n v="17"/>
    <b v="0"/>
    <s v="theater/spaces"/>
    <n v="52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x v="3127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x v="3128"/>
    <b v="0"/>
    <n v="117"/>
    <b v="0"/>
    <s v="theater/plays"/>
    <n v="815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x v="312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x v="3130"/>
    <b v="0"/>
    <n v="4"/>
    <b v="0"/>
    <s v="theater/plays"/>
    <n v="19"/>
    <n v="93.75"/>
    <x v="1"/>
    <s v="plays"/>
    <x v="3130"/>
    <x v="1"/>
  </r>
  <r>
    <n v="3131"/>
    <s v="SNAKE EYES"/>
    <s v="A Staged Reading of &quot;Snake Eyes,&quot; a new play by Alex Rafala"/>
    <n v="2000"/>
    <n v="645"/>
    <x v="3"/>
    <s v="US"/>
    <s v="USD"/>
    <n v="1491656045"/>
    <x v="3131"/>
    <b v="0"/>
    <n v="12"/>
    <b v="0"/>
    <s v="theater/plays"/>
    <n v="32"/>
    <n v="53.75"/>
    <x v="1"/>
    <s v="plays"/>
    <x v="3131"/>
    <x v="1"/>
  </r>
  <r>
    <n v="3132"/>
    <s v="A Bite of a Snake Play"/>
    <s v="Smells Like Money, Drips Like Honey, Taste Like Mocha, Better Run AWAY"/>
    <n v="2000"/>
    <n v="10"/>
    <x v="3"/>
    <s v="US"/>
    <s v="USD"/>
    <n v="1492759460"/>
    <x v="3132"/>
    <b v="0"/>
    <n v="1"/>
    <b v="0"/>
    <s v="theater/plays"/>
    <n v="1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x v="3133"/>
    <b v="0"/>
    <n v="16"/>
    <b v="0"/>
    <s v="theater/plays"/>
    <n v="27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x v="3134"/>
    <b v="0"/>
    <n v="12"/>
    <b v="0"/>
    <s v="theater/plays"/>
    <n v="11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x v="3135"/>
    <b v="0"/>
    <n v="7"/>
    <b v="0"/>
    <s v="theater/plays"/>
    <n v="8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x v="3136"/>
    <b v="0"/>
    <n v="22"/>
    <b v="0"/>
    <s v="theater/plays"/>
    <n v="32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x v="3137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x v="3138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x v="3139"/>
    <b v="0"/>
    <n v="6"/>
    <b v="0"/>
    <s v="theater/plays"/>
    <n v="13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x v="3140"/>
    <b v="0"/>
    <n v="4"/>
    <b v="0"/>
    <s v="theater/plays"/>
    <n v="5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x v="3141"/>
    <b v="0"/>
    <n v="8"/>
    <b v="0"/>
    <s v="theater/plays"/>
    <n v="13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x v="3142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x v="3143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x v="3144"/>
    <b v="0"/>
    <n v="30"/>
    <b v="0"/>
    <s v="theater/plays"/>
    <n v="377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x v="3145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x v="3146"/>
    <b v="0"/>
    <n v="12"/>
    <b v="0"/>
    <s v="theater/plays"/>
    <n v="263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x v="3147"/>
    <b v="1"/>
    <n v="213"/>
    <b v="1"/>
    <s v="theater/plays"/>
    <n v="1175"/>
    <n v="110.35"/>
    <x v="1"/>
    <s v="plays"/>
    <x v="3147"/>
    <x v="3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x v="3148"/>
    <b v="1"/>
    <n v="57"/>
    <b v="1"/>
    <s v="theater/plays"/>
    <n v="118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x v="3149"/>
    <b v="1"/>
    <n v="25"/>
    <b v="1"/>
    <s v="theater/plays"/>
    <n v="65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x v="3150"/>
    <b v="1"/>
    <n v="104"/>
    <b v="1"/>
    <s v="theater/plays"/>
    <n v="177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x v="3151"/>
    <b v="1"/>
    <n v="34"/>
    <b v="1"/>
    <s v="theater/plays"/>
    <n v="176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x v="3152"/>
    <b v="1"/>
    <n v="67"/>
    <b v="1"/>
    <s v="theater/plays"/>
    <n v="117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x v="3153"/>
    <b v="1"/>
    <n v="241"/>
    <b v="1"/>
    <s v="theater/plays"/>
    <n v="503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x v="3154"/>
    <b v="1"/>
    <n v="123"/>
    <b v="1"/>
    <s v="theater/plays"/>
    <n v="395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x v="3155"/>
    <b v="1"/>
    <n v="302"/>
    <b v="1"/>
    <s v="theater/plays"/>
    <n v="471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x v="3156"/>
    <b v="1"/>
    <n v="89"/>
    <b v="1"/>
    <s v="theater/plays"/>
    <n v="280"/>
    <n v="62.92"/>
    <x v="1"/>
    <s v="plays"/>
    <x v="3156"/>
    <x v="5"/>
  </r>
  <r>
    <n v="3157"/>
    <s v="Summer FourPlay"/>
    <s v="Four Directors.  Four One Acts.  Four Genres.  For You."/>
    <n v="2000"/>
    <n v="4040"/>
    <x v="0"/>
    <s v="US"/>
    <s v="USD"/>
    <n v="1405746000"/>
    <x v="3157"/>
    <b v="1"/>
    <n v="41"/>
    <b v="1"/>
    <s v="theater/plays"/>
    <n v="202"/>
    <n v="98.54"/>
    <x v="1"/>
    <s v="plays"/>
    <x v="3157"/>
    <x v="3"/>
  </r>
  <r>
    <n v="3158"/>
    <s v="Nursery Crimes"/>
    <s v="A 40s crime-noir play using nursery rhyme characters."/>
    <n v="2000"/>
    <n v="5700"/>
    <x v="0"/>
    <s v="US"/>
    <s v="USD"/>
    <n v="1374523752"/>
    <x v="3158"/>
    <b v="1"/>
    <n v="69"/>
    <b v="1"/>
    <s v="theater/plays"/>
    <n v="285"/>
    <n v="82.61"/>
    <x v="1"/>
    <s v="plays"/>
    <x v="3158"/>
    <x v="4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x v="3159"/>
    <b v="1"/>
    <n v="52"/>
    <b v="1"/>
    <s v="theater/plays"/>
    <n v="100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x v="3160"/>
    <b v="1"/>
    <n v="57"/>
    <b v="1"/>
    <s v="theater/plays"/>
    <n v="228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x v="3162"/>
    <b v="1"/>
    <n v="63"/>
    <b v="1"/>
    <s v="theater/plays"/>
    <n v="254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x v="3163"/>
    <b v="1"/>
    <n v="72"/>
    <b v="1"/>
    <s v="theater/plays"/>
    <n v="723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x v="3164"/>
    <b v="1"/>
    <n v="71"/>
    <b v="1"/>
    <s v="theater/plays"/>
    <n v="133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x v="3165"/>
    <b v="1"/>
    <n v="21"/>
    <b v="1"/>
    <s v="theater/plays"/>
    <n v="61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x v="3166"/>
    <b v="1"/>
    <n v="930"/>
    <b v="1"/>
    <s v="theater/plays"/>
    <n v="2804"/>
    <n v="60.3"/>
    <x v="1"/>
    <s v="plays"/>
    <x v="3166"/>
    <x v="3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x v="3167"/>
    <b v="1"/>
    <n v="55"/>
    <b v="1"/>
    <s v="theater/plays"/>
    <n v="174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x v="3168"/>
    <b v="1"/>
    <n v="61"/>
    <b v="1"/>
    <s v="theater/plays"/>
    <n v="155"/>
    <n v="50.9"/>
    <x v="1"/>
    <s v="plays"/>
    <x v="3168"/>
    <x v="3"/>
  </r>
  <r>
    <n v="3169"/>
    <s v="The Window"/>
    <s v="We're bringing The Window to the Cherry Lane Theater in January 2014."/>
    <n v="2000"/>
    <n v="8241"/>
    <x v="0"/>
    <s v="US"/>
    <s v="USD"/>
    <n v="1386910740"/>
    <x v="3169"/>
    <b v="1"/>
    <n v="82"/>
    <b v="1"/>
    <s v="theater/plays"/>
    <n v="412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x v="3171"/>
    <b v="1"/>
    <n v="117"/>
    <b v="1"/>
    <s v="theater/plays"/>
    <n v="381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x v="3173"/>
    <b v="1"/>
    <n v="74"/>
    <b v="1"/>
    <s v="theater/plays"/>
    <n v="515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x v="3174"/>
    <b v="1"/>
    <n v="23"/>
    <b v="1"/>
    <s v="theater/plays"/>
    <n v="152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x v="3175"/>
    <b v="1"/>
    <n v="60"/>
    <b v="1"/>
    <s v="theater/plays"/>
    <n v="274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x v="3176"/>
    <b v="1"/>
    <n v="55"/>
    <b v="1"/>
    <s v="theater/plays"/>
    <n v="109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x v="3177"/>
    <b v="1"/>
    <n v="51"/>
    <b v="1"/>
    <s v="theater/plays"/>
    <n v="14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x v="3178"/>
    <b v="1"/>
    <n v="78"/>
    <b v="1"/>
    <s v="theater/plays"/>
    <n v="129"/>
    <n v="33.03"/>
    <x v="1"/>
    <s v="plays"/>
    <x v="3178"/>
    <x v="3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x v="3179"/>
    <b v="1"/>
    <n v="62"/>
    <b v="1"/>
    <s v="theater/plays"/>
    <n v="240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x v="3180"/>
    <b v="1"/>
    <n v="45"/>
    <b v="1"/>
    <s v="theater/plays"/>
    <n v="72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x v="3181"/>
    <b v="1"/>
    <n v="15"/>
    <b v="1"/>
    <s v="theater/plays"/>
    <n v="27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x v="3182"/>
    <b v="1"/>
    <n v="151"/>
    <b v="1"/>
    <s v="theater/plays"/>
    <n v="353"/>
    <n v="46.77"/>
    <x v="1"/>
    <s v="plays"/>
    <x v="3182"/>
    <x v="6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x v="3183"/>
    <b v="1"/>
    <n v="68"/>
    <b v="1"/>
    <s v="theater/plays"/>
    <n v="136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x v="3184"/>
    <b v="1"/>
    <n v="46"/>
    <b v="1"/>
    <s v="theater/plays"/>
    <n v="231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x v="3185"/>
    <b v="1"/>
    <n v="24"/>
    <b v="1"/>
    <s v="theater/plays"/>
    <n v="5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x v="3186"/>
    <b v="1"/>
    <n v="70"/>
    <b v="1"/>
    <s v="theater/plays"/>
    <n v="166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x v="3187"/>
    <b v="1"/>
    <n v="244"/>
    <b v="1"/>
    <s v="theater/plays"/>
    <n v="890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x v="3188"/>
    <b v="0"/>
    <n v="9"/>
    <b v="0"/>
    <s v="theater/musical"/>
    <n v="7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x v="3189"/>
    <b v="0"/>
    <n v="19"/>
    <b v="0"/>
    <s v="theater/musical"/>
    <n v="357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x v="3190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x v="3191"/>
    <b v="0"/>
    <n v="4"/>
    <b v="0"/>
    <s v="theater/musical"/>
    <n v="8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x v="3192"/>
    <b v="0"/>
    <n v="8"/>
    <b v="0"/>
    <s v="theater/musical"/>
    <n v="5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x v="3193"/>
    <b v="0"/>
    <n v="24"/>
    <b v="0"/>
    <s v="theater/musical"/>
    <n v="3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x v="3194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x v="3195"/>
    <b v="0"/>
    <n v="39"/>
    <b v="0"/>
    <s v="theater/musical"/>
    <n v="115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x v="3196"/>
    <b v="0"/>
    <n v="6"/>
    <b v="0"/>
    <s v="theater/musical"/>
    <n v="100"/>
    <n v="300"/>
    <x v="1"/>
    <s v="musical"/>
    <x v="3196"/>
    <x v="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x v="3197"/>
    <b v="0"/>
    <n v="4"/>
    <b v="0"/>
    <s v="theater/musical"/>
    <n v="64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x v="3198"/>
    <b v="0"/>
    <n v="3"/>
    <b v="0"/>
    <s v="theater/musical"/>
    <n v="6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x v="3199"/>
    <b v="0"/>
    <n v="53"/>
    <b v="0"/>
    <s v="theater/musical"/>
    <n v="145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x v="3200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x v="3202"/>
    <b v="0"/>
    <n v="25"/>
    <b v="0"/>
    <s v="theater/musical"/>
    <n v="151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x v="3203"/>
    <b v="0"/>
    <n v="6"/>
    <b v="0"/>
    <s v="theater/musical"/>
    <n v="14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x v="3204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x v="3205"/>
    <b v="0"/>
    <n v="12"/>
    <b v="0"/>
    <s v="theater/musical"/>
    <n v="15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x v="3206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x v="3207"/>
    <b v="0"/>
    <n v="36"/>
    <b v="0"/>
    <s v="theater/musical"/>
    <n v="1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x v="3208"/>
    <b v="1"/>
    <n v="82"/>
    <b v="1"/>
    <s v="theater/plays"/>
    <n v="296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x v="3209"/>
    <b v="1"/>
    <n v="226"/>
    <b v="1"/>
    <s v="theater/plays"/>
    <n v="648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x v="3210"/>
    <b v="1"/>
    <n v="60"/>
    <b v="1"/>
    <s v="theater/plays"/>
    <n v="21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x v="3211"/>
    <b v="1"/>
    <n v="322"/>
    <b v="1"/>
    <s v="theater/plays"/>
    <n v="1574"/>
    <n v="85.53"/>
    <x v="1"/>
    <s v="plays"/>
    <x v="3211"/>
    <x v="3"/>
  </r>
  <r>
    <n v="3212"/>
    <s v="Campo Maldito"/>
    <s v="Help us bring our production of Campo Maldito to New York AND San Francisco!"/>
    <n v="1750"/>
    <n v="5050"/>
    <x v="0"/>
    <s v="US"/>
    <s v="USD"/>
    <n v="1407524751"/>
    <x v="3212"/>
    <b v="1"/>
    <n v="94"/>
    <b v="1"/>
    <s v="theater/plays"/>
    <n v="289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x v="3213"/>
    <b v="1"/>
    <n v="47"/>
    <b v="1"/>
    <s v="theater/plays"/>
    <n v="343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x v="3214"/>
    <b v="1"/>
    <n v="115"/>
    <b v="1"/>
    <s v="theater/plays"/>
    <n v="721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x v="3215"/>
    <b v="1"/>
    <n v="134"/>
    <b v="1"/>
    <s v="theater/plays"/>
    <n v="2066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x v="3216"/>
    <b v="1"/>
    <n v="35"/>
    <b v="1"/>
    <s v="theater/plays"/>
    <n v="118"/>
    <n v="57.17"/>
    <x v="1"/>
    <s v="plays"/>
    <x v="3216"/>
    <x v="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x v="3217"/>
    <b v="1"/>
    <n v="104"/>
    <b v="1"/>
    <s v="theater/plays"/>
    <n v="307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x v="3218"/>
    <b v="1"/>
    <n v="184"/>
    <b v="1"/>
    <s v="theater/plays"/>
    <n v="721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x v="3219"/>
    <b v="1"/>
    <n v="119"/>
    <b v="1"/>
    <s v="theater/plays"/>
    <n v="1192"/>
    <n v="168.25"/>
    <x v="1"/>
    <s v="plays"/>
    <x v="3219"/>
    <x v="0"/>
  </r>
  <r>
    <n v="3220"/>
    <s v="Burners"/>
    <s v="A sci-fi thriller for the stage opening March 10 in Los Angeles."/>
    <n v="1650"/>
    <n v="15126"/>
    <x v="0"/>
    <s v="US"/>
    <s v="USD"/>
    <n v="1489352400"/>
    <x v="3220"/>
    <b v="1"/>
    <n v="59"/>
    <b v="1"/>
    <s v="theater/plays"/>
    <n v="917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x v="3221"/>
    <b v="1"/>
    <n v="113"/>
    <b v="1"/>
    <s v="theater/plays"/>
    <n v="251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x v="3222"/>
    <b v="1"/>
    <n v="84"/>
    <b v="1"/>
    <s v="theater/plays"/>
    <n v="189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x v="3223"/>
    <b v="1"/>
    <n v="74"/>
    <b v="1"/>
    <s v="theater/plays"/>
    <n v="206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x v="3224"/>
    <b v="1"/>
    <n v="216"/>
    <b v="1"/>
    <s v="theater/plays"/>
    <n v="1913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x v="3225"/>
    <b v="1"/>
    <n v="39"/>
    <b v="1"/>
    <s v="theater/plays"/>
    <n v="128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x v="3226"/>
    <b v="1"/>
    <n v="21"/>
    <b v="1"/>
    <s v="theater/plays"/>
    <n v="78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x v="3227"/>
    <b v="0"/>
    <n v="30"/>
    <b v="1"/>
    <s v="theater/plays"/>
    <n v="94"/>
    <n v="50"/>
    <x v="1"/>
    <s v="plays"/>
    <x v="3227"/>
    <x v="2"/>
  </r>
  <r>
    <n v="3228"/>
    <s v="Hear Me Roar: A Season of Powerful Women"/>
    <s v="A Season of Powerful Women. A Season of Defiance."/>
    <n v="1600"/>
    <n v="7164"/>
    <x v="0"/>
    <s v="US"/>
    <s v="USD"/>
    <n v="1450328340"/>
    <x v="3228"/>
    <b v="1"/>
    <n v="37"/>
    <b v="1"/>
    <s v="theater/plays"/>
    <n v="448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x v="3229"/>
    <b v="1"/>
    <n v="202"/>
    <b v="1"/>
    <s v="theater/plays"/>
    <n v="134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x v="3230"/>
    <b v="1"/>
    <n v="37"/>
    <b v="1"/>
    <s v="theater/plays"/>
    <n v="179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x v="3231"/>
    <b v="0"/>
    <n v="28"/>
    <b v="1"/>
    <s v="theater/plays"/>
    <n v="102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x v="3232"/>
    <b v="1"/>
    <n v="26"/>
    <b v="1"/>
    <s v="theater/plays"/>
    <n v="84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x v="3233"/>
    <b v="0"/>
    <n v="61"/>
    <b v="1"/>
    <s v="theater/plays"/>
    <n v="383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x v="3234"/>
    <b v="0"/>
    <n v="115"/>
    <b v="1"/>
    <s v="theater/plays"/>
    <n v="259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x v="3235"/>
    <b v="1"/>
    <n v="181"/>
    <b v="1"/>
    <s v="theater/plays"/>
    <n v="1032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x v="3236"/>
    <b v="0"/>
    <n v="110"/>
    <b v="1"/>
    <s v="theater/plays"/>
    <n v="134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x v="3237"/>
    <b v="1"/>
    <n v="269"/>
    <b v="1"/>
    <s v="theater/plays"/>
    <n v="2352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x v="3238"/>
    <b v="1"/>
    <n v="79"/>
    <b v="1"/>
    <s v="theater/plays"/>
    <n v="210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x v="3239"/>
    <b v="1"/>
    <n v="104"/>
    <b v="1"/>
    <s v="theater/plays"/>
    <n v="414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x v="3240"/>
    <b v="0"/>
    <n v="34"/>
    <b v="1"/>
    <s v="theater/plays"/>
    <n v="2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x v="3241"/>
    <b v="1"/>
    <n v="167"/>
    <b v="1"/>
    <s v="theater/plays"/>
    <n v="653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x v="3242"/>
    <b v="1"/>
    <n v="183"/>
    <b v="1"/>
    <s v="theater/plays"/>
    <n v="849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x v="3243"/>
    <b v="1"/>
    <n v="71"/>
    <b v="1"/>
    <s v="theater/plays"/>
    <n v="548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x v="3244"/>
    <b v="0"/>
    <n v="69"/>
    <b v="1"/>
    <s v="theater/plays"/>
    <n v="110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x v="3245"/>
    <b v="0"/>
    <n v="270"/>
    <b v="1"/>
    <s v="theater/plays"/>
    <n v="1460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x v="3246"/>
    <b v="1"/>
    <n v="193"/>
    <b v="1"/>
    <s v="theater/plays"/>
    <n v="74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x v="3247"/>
    <b v="1"/>
    <n v="57"/>
    <b v="1"/>
    <s v="theater/plays"/>
    <n v="176"/>
    <n v="46.43"/>
    <x v="1"/>
    <s v="plays"/>
    <x v="3247"/>
    <x v="0"/>
  </r>
  <r>
    <n v="3248"/>
    <s v="Honest Accomplice Theatre 2015-16 Season"/>
    <s v="Honest Accomplice Theatre produces theatre for social change."/>
    <n v="1500"/>
    <n v="12095"/>
    <x v="0"/>
    <s v="US"/>
    <s v="USD"/>
    <n v="1428178757"/>
    <x v="3248"/>
    <b v="1"/>
    <n v="200"/>
    <b v="1"/>
    <s v="theater/plays"/>
    <n v="806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x v="3249"/>
    <b v="1"/>
    <n v="88"/>
    <b v="1"/>
    <s v="theater/plays"/>
    <n v="38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x v="3250"/>
    <b v="1"/>
    <n v="213"/>
    <b v="1"/>
    <s v="theater/plays"/>
    <n v="1693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1500"/>
    <n v="2876"/>
    <x v="0"/>
    <s v="GB"/>
    <s v="GBP"/>
    <n v="1473247240"/>
    <x v="3252"/>
    <b v="1"/>
    <n v="50"/>
    <b v="1"/>
    <s v="theater/plays"/>
    <n v="192"/>
    <n v="57.52"/>
    <x v="1"/>
    <s v="plays"/>
    <x v="3252"/>
    <x v="2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x v="3253"/>
    <b v="1"/>
    <n v="115"/>
    <b v="1"/>
    <s v="theater/plays"/>
    <n v="1358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x v="3254"/>
    <b v="1"/>
    <n v="186"/>
    <b v="1"/>
    <s v="theater/plays"/>
    <n v="878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x v="3255"/>
    <b v="1"/>
    <n v="18"/>
    <b v="1"/>
    <s v="theater/plays"/>
    <n v="3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x v="3256"/>
    <b v="1"/>
    <n v="176"/>
    <b v="1"/>
    <s v="theater/plays"/>
    <n v="854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x v="3257"/>
    <b v="0"/>
    <n v="41"/>
    <b v="1"/>
    <s v="theater/plays"/>
    <n v="142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x v="3258"/>
    <b v="1"/>
    <n v="75"/>
    <b v="1"/>
    <s v="theater/plays"/>
    <n v="491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x v="3259"/>
    <b v="1"/>
    <n v="97"/>
    <b v="1"/>
    <s v="theater/plays"/>
    <n v="1628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x v="3260"/>
    <b v="1"/>
    <n v="73"/>
    <b v="1"/>
    <s v="theater/plays"/>
    <n v="364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x v="3261"/>
    <b v="1"/>
    <n v="49"/>
    <b v="1"/>
    <s v="theater/plays"/>
    <n v="221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x v="3262"/>
    <b v="1"/>
    <n v="134"/>
    <b v="1"/>
    <s v="theater/plays"/>
    <n v="838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x v="3263"/>
    <b v="1"/>
    <n v="68"/>
    <b v="1"/>
    <s v="theater/plays"/>
    <n v="187"/>
    <n v="41.24"/>
    <x v="1"/>
    <s v="plays"/>
    <x v="3263"/>
    <x v="0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x v="3264"/>
    <b v="1"/>
    <n v="49"/>
    <b v="1"/>
    <s v="theater/plays"/>
    <n v="172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x v="3265"/>
    <b v="1"/>
    <n v="63"/>
    <b v="1"/>
    <s v="theater/plays"/>
    <n v="295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x v="3266"/>
    <b v="1"/>
    <n v="163"/>
    <b v="1"/>
    <s v="theater/plays"/>
    <n v="525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x v="3267"/>
    <b v="1"/>
    <n v="288"/>
    <b v="1"/>
    <s v="theater/plays"/>
    <n v="1021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x v="3268"/>
    <b v="1"/>
    <n v="42"/>
    <b v="1"/>
    <s v="theater/plays"/>
    <n v="171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x v="3269"/>
    <b v="1"/>
    <n v="70"/>
    <b v="1"/>
    <s v="theater/plays"/>
    <n v="541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x v="3270"/>
    <b v="1"/>
    <n v="30"/>
    <b v="1"/>
    <s v="theater/plays"/>
    <n v="12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x v="3272"/>
    <b v="1"/>
    <n v="145"/>
    <b v="1"/>
    <s v="theater/plays"/>
    <n v="1030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x v="3273"/>
    <b v="1"/>
    <n v="21"/>
    <b v="1"/>
    <s v="theater/plays"/>
    <n v="286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x v="3274"/>
    <b v="1"/>
    <n v="286"/>
    <b v="1"/>
    <s v="theater/plays"/>
    <n v="1047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x v="3275"/>
    <b v="1"/>
    <n v="12"/>
    <b v="1"/>
    <s v="theater/plays"/>
    <n v="12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x v="3276"/>
    <b v="1"/>
    <n v="100"/>
    <b v="1"/>
    <s v="theater/plays"/>
    <n v="351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x v="3277"/>
    <b v="1"/>
    <n v="100"/>
    <b v="1"/>
    <s v="theater/plays"/>
    <n v="362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x v="3278"/>
    <b v="1"/>
    <n v="34"/>
    <b v="1"/>
    <s v="theater/plays"/>
    <n v="172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x v="3279"/>
    <b v="0"/>
    <n v="63"/>
    <b v="1"/>
    <s v="theater/plays"/>
    <n v="442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x v="3280"/>
    <b v="0"/>
    <n v="30"/>
    <b v="1"/>
    <s v="theater/plays"/>
    <n v="137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x v="3281"/>
    <b v="0"/>
    <n v="47"/>
    <b v="1"/>
    <s v="theater/plays"/>
    <n v="405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x v="3282"/>
    <b v="0"/>
    <n v="237"/>
    <b v="1"/>
    <s v="theater/plays"/>
    <n v="2121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x v="3283"/>
    <b v="0"/>
    <n v="47"/>
    <b v="1"/>
    <s v="theater/plays"/>
    <n v="56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x v="3284"/>
    <b v="0"/>
    <n v="15"/>
    <b v="1"/>
    <s v="theater/plays"/>
    <n v="203"/>
    <n v="203.2"/>
    <x v="1"/>
    <s v="plays"/>
    <x v="3284"/>
    <x v="2"/>
  </r>
  <r>
    <n v="3285"/>
    <s v="By Morning"/>
    <s v="A new play by Matthew Gasda"/>
    <n v="1500"/>
    <n v="5604"/>
    <x v="0"/>
    <s v="US"/>
    <s v="USD"/>
    <n v="1488258000"/>
    <x v="3285"/>
    <b v="0"/>
    <n v="81"/>
    <b v="1"/>
    <s v="theater/plays"/>
    <n v="374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x v="3286"/>
    <b v="0"/>
    <n v="122"/>
    <b v="1"/>
    <s v="theater/plays"/>
    <n v="1018"/>
    <n v="125.12"/>
    <x v="1"/>
    <s v="plays"/>
    <x v="3286"/>
    <x v="2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x v="3287"/>
    <b v="0"/>
    <n v="34"/>
    <b v="1"/>
    <s v="theater/plays"/>
    <n v="167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x v="3288"/>
    <b v="0"/>
    <n v="207"/>
    <b v="1"/>
    <s v="theater/plays"/>
    <n v="668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x v="3289"/>
    <b v="0"/>
    <n v="25"/>
    <b v="1"/>
    <s v="theater/plays"/>
    <n v="44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x v="3290"/>
    <b v="0"/>
    <n v="72"/>
    <b v="1"/>
    <s v="theater/plays"/>
    <n v="162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x v="3291"/>
    <b v="0"/>
    <n v="14"/>
    <b v="1"/>
    <s v="theater/plays"/>
    <n v="38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x v="3292"/>
    <b v="0"/>
    <n v="15"/>
    <b v="1"/>
    <s v="theater/plays"/>
    <n v="19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x v="3293"/>
    <b v="0"/>
    <n v="91"/>
    <b v="1"/>
    <s v="theater/plays"/>
    <n v="511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x v="3294"/>
    <b v="0"/>
    <n v="24"/>
    <b v="1"/>
    <s v="theater/plays"/>
    <n v="47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x v="3295"/>
    <b v="0"/>
    <n v="27"/>
    <b v="1"/>
    <s v="theater/plays"/>
    <n v="48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x v="3297"/>
    <b v="0"/>
    <n v="44"/>
    <b v="1"/>
    <s v="theater/plays"/>
    <n v="367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x v="3298"/>
    <b v="0"/>
    <n v="72"/>
    <b v="1"/>
    <s v="theater/plays"/>
    <n v="678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x v="3299"/>
    <b v="0"/>
    <n v="63"/>
    <b v="1"/>
    <s v="theater/plays"/>
    <n v="232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x v="3300"/>
    <b v="0"/>
    <n v="88"/>
    <b v="1"/>
    <s v="theater/plays"/>
    <n v="272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x v="3301"/>
    <b v="0"/>
    <n v="70"/>
    <b v="1"/>
    <s v="theater/plays"/>
    <n v="267"/>
    <n v="57.2"/>
    <x v="1"/>
    <s v="plays"/>
    <x v="3301"/>
    <x v="2"/>
  </r>
  <r>
    <n v="3302"/>
    <s v="El muro de BorÃ­s KiÃ©n"/>
    <s v="FilosofÃ­a de los anÃ³nimos"/>
    <n v="1500"/>
    <n v="8685"/>
    <x v="0"/>
    <s v="ES"/>
    <s v="EUR"/>
    <n v="1481099176"/>
    <x v="3302"/>
    <b v="0"/>
    <n v="50"/>
    <b v="1"/>
    <s v="theater/plays"/>
    <n v="579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x v="3303"/>
    <b v="0"/>
    <n v="35"/>
    <b v="1"/>
    <s v="theater/plays"/>
    <n v="139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x v="3304"/>
    <b v="0"/>
    <n v="175"/>
    <b v="1"/>
    <s v="theater/plays"/>
    <n v="104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x v="3305"/>
    <b v="0"/>
    <n v="20"/>
    <b v="1"/>
    <s v="theater/plays"/>
    <n v="27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x v="3307"/>
    <b v="0"/>
    <n v="20"/>
    <b v="1"/>
    <s v="theater/plays"/>
    <n v="71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x v="3308"/>
    <b v="0"/>
    <n v="57"/>
    <b v="1"/>
    <s v="theater/plays"/>
    <n v="285"/>
    <n v="75.09"/>
    <x v="1"/>
    <s v="plays"/>
    <x v="3308"/>
    <x v="2"/>
  </r>
  <r>
    <n v="3309"/>
    <s v="Collision Course"/>
    <s v="Two unlikely friends, a garage, tinned beans &amp; the end of the world."/>
    <n v="1500"/>
    <n v="558"/>
    <x v="0"/>
    <s v="GB"/>
    <s v="GBP"/>
    <n v="1476632178"/>
    <x v="3309"/>
    <b v="0"/>
    <n v="31"/>
    <b v="1"/>
    <s v="theater/plays"/>
    <n v="37"/>
    <n v="18"/>
    <x v="1"/>
    <s v="plays"/>
    <x v="3309"/>
    <x v="2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x v="3310"/>
    <b v="0"/>
    <n v="31"/>
    <b v="1"/>
    <s v="theater/plays"/>
    <n v="434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x v="3311"/>
    <b v="0"/>
    <n v="45"/>
    <b v="1"/>
    <s v="theater/plays"/>
    <n v="183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x v="3312"/>
    <b v="0"/>
    <n v="41"/>
    <b v="1"/>
    <s v="theater/plays"/>
    <n v="167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x v="3313"/>
    <b v="0"/>
    <n v="29"/>
    <b v="1"/>
    <s v="theater/plays"/>
    <n v="155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x v="3314"/>
    <b v="0"/>
    <n v="58"/>
    <b v="1"/>
    <s v="theater/plays"/>
    <n v="112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x v="3315"/>
    <b v="0"/>
    <n v="89"/>
    <b v="1"/>
    <s v="theater/plays"/>
    <n v="293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x v="3316"/>
    <b v="0"/>
    <n v="125"/>
    <b v="1"/>
    <s v="theater/plays"/>
    <n v="783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x v="3317"/>
    <b v="0"/>
    <n v="18"/>
    <b v="1"/>
    <s v="theater/plays"/>
    <n v="74"/>
    <n v="61.94"/>
    <x v="1"/>
    <s v="plays"/>
    <x v="3317"/>
    <x v="2"/>
  </r>
  <r>
    <n v="3318"/>
    <s v="ROOMIES - Atlantic Canada Tour 2016-17"/>
    <s v="Help us strengthen and inspire disability arts in Atlantic Canada"/>
    <n v="1500"/>
    <n v="2512"/>
    <x v="0"/>
    <s v="CA"/>
    <s v="CAD"/>
    <n v="1460341800"/>
    <x v="3318"/>
    <b v="0"/>
    <n v="32"/>
    <b v="1"/>
    <s v="theater/plays"/>
    <n v="167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x v="3319"/>
    <b v="0"/>
    <n v="16"/>
    <b v="1"/>
    <s v="theater/plays"/>
    <n v="36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x v="3320"/>
    <b v="0"/>
    <n v="38"/>
    <b v="1"/>
    <s v="theater/plays"/>
    <n v="168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x v="3321"/>
    <b v="0"/>
    <n v="15"/>
    <b v="1"/>
    <s v="theater/plays"/>
    <n v="36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x v="3322"/>
    <b v="0"/>
    <n v="23"/>
    <b v="1"/>
    <s v="theater/plays"/>
    <n v="223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x v="3323"/>
    <b v="0"/>
    <n v="49"/>
    <b v="1"/>
    <s v="theater/plays"/>
    <n v="84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x v="3325"/>
    <b v="0"/>
    <n v="15"/>
    <b v="1"/>
    <s v="theater/plays"/>
    <n v="30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x v="3326"/>
    <b v="0"/>
    <n v="57"/>
    <b v="1"/>
    <s v="theater/plays"/>
    <n v="54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x v="3327"/>
    <b v="0"/>
    <n v="33"/>
    <b v="1"/>
    <s v="theater/plays"/>
    <n v="54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x v="3328"/>
    <b v="0"/>
    <n v="9"/>
    <b v="1"/>
    <s v="theater/plays"/>
    <n v="17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x v="3329"/>
    <b v="0"/>
    <n v="26"/>
    <b v="1"/>
    <s v="theater/plays"/>
    <n v="78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x v="3331"/>
    <b v="0"/>
    <n v="65"/>
    <b v="1"/>
    <s v="theater/plays"/>
    <n v="348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x v="3332"/>
    <b v="0"/>
    <n v="83"/>
    <b v="1"/>
    <s v="theater/plays"/>
    <n v="4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x v="3333"/>
    <b v="0"/>
    <n v="111"/>
    <b v="1"/>
    <s v="theater/plays"/>
    <n v="244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x v="3334"/>
    <b v="0"/>
    <n v="46"/>
    <b v="1"/>
    <s v="theater/plays"/>
    <n v="358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x v="3335"/>
    <b v="0"/>
    <n v="63"/>
    <b v="1"/>
    <s v="theater/plays"/>
    <n v="334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x v="3336"/>
    <b v="0"/>
    <n v="9"/>
    <b v="1"/>
    <s v="theater/plays"/>
    <n v="17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x v="3337"/>
    <b v="0"/>
    <n v="34"/>
    <b v="1"/>
    <s v="theater/plays"/>
    <n v="184"/>
    <n v="81.03"/>
    <x v="1"/>
    <s v="plays"/>
    <x v="3337"/>
    <x v="3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x v="3338"/>
    <b v="0"/>
    <n v="112"/>
    <b v="1"/>
    <s v="theater/plays"/>
    <n v="102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x v="3339"/>
    <b v="0"/>
    <n v="47"/>
    <b v="1"/>
    <s v="theater/plays"/>
    <n v="557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x v="3340"/>
    <b v="0"/>
    <n v="38"/>
    <b v="1"/>
    <s v="theater/plays"/>
    <n v="276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x v="3341"/>
    <b v="0"/>
    <n v="28"/>
    <b v="1"/>
    <s v="theater/plays"/>
    <n v="223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x v="3342"/>
    <b v="0"/>
    <n v="78"/>
    <b v="1"/>
    <s v="theater/plays"/>
    <n v="407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x v="3343"/>
    <b v="0"/>
    <n v="23"/>
    <b v="1"/>
    <s v="theater/plays"/>
    <n v="80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x v="3344"/>
    <b v="0"/>
    <n v="40"/>
    <b v="1"/>
    <s v="theater/plays"/>
    <n v="304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x v="3345"/>
    <b v="0"/>
    <n v="13"/>
    <b v="1"/>
    <s v="theater/plays"/>
    <n v="43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x v="3347"/>
    <b v="0"/>
    <n v="22"/>
    <b v="1"/>
    <s v="theater/plays"/>
    <n v="15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x v="3348"/>
    <b v="0"/>
    <n v="79"/>
    <b v="1"/>
    <s v="theater/plays"/>
    <n v="368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x v="3349"/>
    <b v="0"/>
    <n v="14"/>
    <b v="1"/>
    <s v="theater/plays"/>
    <n v="102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x v="3350"/>
    <b v="0"/>
    <n v="51"/>
    <b v="1"/>
    <s v="theater/plays"/>
    <n v="24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x v="3351"/>
    <b v="0"/>
    <n v="54"/>
    <b v="1"/>
    <s v="theater/plays"/>
    <n v="337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x v="3352"/>
    <b v="0"/>
    <n v="70"/>
    <b v="1"/>
    <s v="theater/plays"/>
    <n v="35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x v="3353"/>
    <b v="0"/>
    <n v="44"/>
    <b v="1"/>
    <s v="theater/plays"/>
    <n v="10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x v="3354"/>
    <b v="0"/>
    <n v="55"/>
    <b v="1"/>
    <s v="theater/plays"/>
    <n v="204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x v="3355"/>
    <b v="0"/>
    <n v="15"/>
    <b v="1"/>
    <s v="theater/plays"/>
    <n v="147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x v="3357"/>
    <b v="0"/>
    <n v="21"/>
    <b v="1"/>
    <s v="theater/plays"/>
    <n v="135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x v="3358"/>
    <b v="0"/>
    <n v="162"/>
    <b v="1"/>
    <s v="theater/plays"/>
    <n v="687"/>
    <n v="63.57"/>
    <x v="1"/>
    <s v="plays"/>
    <x v="3358"/>
    <x v="3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x v="3359"/>
    <b v="0"/>
    <n v="23"/>
    <b v="1"/>
    <s v="theater/plays"/>
    <n v="283"/>
    <n v="184.78"/>
    <x v="1"/>
    <s v="plays"/>
    <x v="3359"/>
    <x v="1"/>
  </r>
  <r>
    <n v="3360"/>
    <s v="Pretty Butch"/>
    <s v="World Premiere, an M1 Singapore Fringe Festival 2017 commission."/>
    <n v="1500"/>
    <n v="9124"/>
    <x v="0"/>
    <s v="SG"/>
    <s v="SGD"/>
    <n v="1481731140"/>
    <x v="3360"/>
    <b v="0"/>
    <n v="72"/>
    <b v="1"/>
    <s v="theater/plays"/>
    <n v="608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x v="3361"/>
    <b v="0"/>
    <n v="68"/>
    <b v="1"/>
    <s v="theater/plays"/>
    <n v="378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x v="3362"/>
    <b v="0"/>
    <n v="20"/>
    <b v="1"/>
    <s v="theater/plays"/>
    <n v="73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x v="3363"/>
    <b v="0"/>
    <n v="26"/>
    <b v="1"/>
    <s v="theater/plays"/>
    <n v="524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x v="3364"/>
    <b v="0"/>
    <n v="72"/>
    <b v="1"/>
    <s v="theater/plays"/>
    <n v="212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x v="3365"/>
    <b v="0"/>
    <n v="3"/>
    <b v="1"/>
    <s v="theater/plays"/>
    <n v="173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x v="3366"/>
    <b v="0"/>
    <n v="18"/>
    <b v="1"/>
    <s v="theater/plays"/>
    <n v="74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x v="3367"/>
    <b v="0"/>
    <n v="30"/>
    <b v="1"/>
    <s v="theater/plays"/>
    <n v="5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x v="3368"/>
    <b v="0"/>
    <n v="23"/>
    <b v="1"/>
    <s v="theater/plays"/>
    <n v="70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x v="3369"/>
    <b v="0"/>
    <n v="54"/>
    <b v="1"/>
    <s v="theater/plays"/>
    <n v="346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x v="3371"/>
    <b v="0"/>
    <n v="9"/>
    <b v="1"/>
    <s v="theater/plays"/>
    <n v="18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x v="3372"/>
    <b v="0"/>
    <n v="27"/>
    <b v="1"/>
    <s v="theater/plays"/>
    <n v="69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x v="3373"/>
    <b v="0"/>
    <n v="30"/>
    <b v="1"/>
    <s v="theater/plays"/>
    <n v="134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x v="3374"/>
    <b v="0"/>
    <n v="52"/>
    <b v="1"/>
    <s v="theater/plays"/>
    <n v="249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x v="3375"/>
    <b v="0"/>
    <n v="17"/>
    <b v="1"/>
    <s v="theater/plays"/>
    <n v="2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x v="3376"/>
    <b v="0"/>
    <n v="19"/>
    <b v="1"/>
    <s v="theater/plays"/>
    <n v="552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x v="3377"/>
    <b v="0"/>
    <n v="77"/>
    <b v="1"/>
    <s v="theater/plays"/>
    <n v="577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x v="3378"/>
    <b v="0"/>
    <n v="21"/>
    <b v="1"/>
    <s v="theater/plays"/>
    <n v="42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x v="3379"/>
    <b v="0"/>
    <n v="38"/>
    <b v="1"/>
    <s v="theater/plays"/>
    <n v="148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x v="3380"/>
    <b v="0"/>
    <n v="28"/>
    <b v="1"/>
    <s v="theater/plays"/>
    <n v="22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x v="3381"/>
    <b v="0"/>
    <n v="48"/>
    <b v="1"/>
    <s v="theater/plays"/>
    <n v="293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x v="3382"/>
    <b v="0"/>
    <n v="46"/>
    <b v="1"/>
    <s v="theater/plays"/>
    <n v="255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x v="3383"/>
    <b v="0"/>
    <n v="30"/>
    <b v="1"/>
    <s v="theater/plays"/>
    <n v="145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x v="3384"/>
    <b v="0"/>
    <n v="64"/>
    <b v="1"/>
    <s v="theater/plays"/>
    <n v="452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x v="3385"/>
    <b v="0"/>
    <n v="15"/>
    <b v="1"/>
    <s v="theater/plays"/>
    <n v="154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x v="3386"/>
    <b v="0"/>
    <n v="41"/>
    <b v="1"/>
    <s v="theater/plays"/>
    <n v="162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x v="3387"/>
    <b v="0"/>
    <n v="35"/>
    <b v="1"/>
    <s v="theater/plays"/>
    <n v="270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x v="3388"/>
    <b v="0"/>
    <n v="45"/>
    <b v="1"/>
    <s v="theater/plays"/>
    <n v="120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x v="3389"/>
    <b v="0"/>
    <n v="62"/>
    <b v="1"/>
    <s v="theater/plays"/>
    <n v="881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x v="3390"/>
    <b v="0"/>
    <n v="22"/>
    <b v="1"/>
    <s v="theater/plays"/>
    <n v="118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x v="3391"/>
    <b v="0"/>
    <n v="18"/>
    <b v="1"/>
    <s v="theater/plays"/>
    <n v="86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x v="3392"/>
    <b v="0"/>
    <n v="12"/>
    <b v="1"/>
    <s v="theater/plays"/>
    <n v="38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x v="3393"/>
    <b v="0"/>
    <n v="44"/>
    <b v="1"/>
    <s v="theater/plays"/>
    <n v="127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x v="3394"/>
    <b v="0"/>
    <n v="27"/>
    <b v="1"/>
    <s v="theater/plays"/>
    <n v="63"/>
    <n v="29"/>
    <x v="1"/>
    <s v="plays"/>
    <x v="3394"/>
    <x v="3"/>
  </r>
  <r>
    <n v="3395"/>
    <s v="MIRAMAR"/>
    <s v="Miramar is a a darkly funny play exploring what it is we call â€˜homeâ€™."/>
    <n v="1250"/>
    <n v="920"/>
    <x v="0"/>
    <s v="GB"/>
    <s v="GBP"/>
    <n v="1433009400"/>
    <x v="3395"/>
    <b v="0"/>
    <n v="38"/>
    <b v="1"/>
    <s v="theater/plays"/>
    <n v="7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x v="3396"/>
    <b v="0"/>
    <n v="28"/>
    <b v="1"/>
    <s v="theater/plays"/>
    <n v="125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x v="3397"/>
    <b v="0"/>
    <n v="24"/>
    <b v="1"/>
    <s v="theater/plays"/>
    <n v="2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x v="3398"/>
    <b v="0"/>
    <n v="65"/>
    <b v="1"/>
    <s v="theater/plays"/>
    <n v="355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x v="3399"/>
    <b v="0"/>
    <n v="46"/>
    <b v="1"/>
    <s v="theater/plays"/>
    <n v="100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x v="3400"/>
    <b v="0"/>
    <n v="85"/>
    <b v="1"/>
    <s v="theater/plays"/>
    <n v="803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x v="3401"/>
    <b v="0"/>
    <n v="66"/>
    <b v="1"/>
    <s v="theater/plays"/>
    <n v="236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x v="3402"/>
    <b v="0"/>
    <n v="165"/>
    <b v="1"/>
    <s v="theater/plays"/>
    <n v="1317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x v="3403"/>
    <b v="0"/>
    <n v="17"/>
    <b v="1"/>
    <s v="theater/plays"/>
    <n v="16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x v="3404"/>
    <b v="0"/>
    <n v="3"/>
    <b v="1"/>
    <s v="theater/plays"/>
    <n v="51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x v="3405"/>
    <b v="0"/>
    <n v="17"/>
    <b v="1"/>
    <s v="theater/plays"/>
    <n v="40"/>
    <n v="28.32"/>
    <x v="1"/>
    <s v="plays"/>
    <x v="3405"/>
    <x v="2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x v="3406"/>
    <b v="0"/>
    <n v="91"/>
    <b v="1"/>
    <s v="theater/plays"/>
    <n v="836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x v="3407"/>
    <b v="0"/>
    <n v="67"/>
    <b v="1"/>
    <s v="theater/plays"/>
    <n v="179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x v="3408"/>
    <b v="0"/>
    <n v="18"/>
    <b v="1"/>
    <s v="theater/plays"/>
    <n v="88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x v="3409"/>
    <b v="0"/>
    <n v="21"/>
    <b v="1"/>
    <s v="theater/plays"/>
    <n v="52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x v="3410"/>
    <b v="0"/>
    <n v="40"/>
    <b v="1"/>
    <s v="theater/plays"/>
    <n v="271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x v="3411"/>
    <b v="0"/>
    <n v="78"/>
    <b v="1"/>
    <s v="theater/plays"/>
    <n v="1295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x v="3412"/>
    <b v="0"/>
    <n v="26"/>
    <b v="1"/>
    <s v="theater/plays"/>
    <n v="25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x v="3413"/>
    <b v="0"/>
    <n v="14"/>
    <b v="1"/>
    <s v="theater/plays"/>
    <n v="54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x v="3414"/>
    <b v="0"/>
    <n v="44"/>
    <b v="1"/>
    <s v="theater/plays"/>
    <n v="259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x v="3415"/>
    <b v="0"/>
    <n v="9"/>
    <b v="1"/>
    <s v="theater/plays"/>
    <n v="17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x v="3416"/>
    <b v="0"/>
    <n v="30"/>
    <b v="1"/>
    <s v="theater/plays"/>
    <n v="399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x v="3417"/>
    <b v="0"/>
    <n v="45"/>
    <b v="1"/>
    <s v="theater/plays"/>
    <n v="142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x v="3418"/>
    <b v="0"/>
    <n v="56"/>
    <b v="1"/>
    <s v="theater/plays"/>
    <n v="336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x v="3419"/>
    <b v="0"/>
    <n v="46"/>
    <b v="1"/>
    <s v="theater/plays"/>
    <n v="244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x v="3420"/>
    <b v="0"/>
    <n v="34"/>
    <b v="1"/>
    <s v="theater/plays"/>
    <n v="81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x v="3421"/>
    <b v="0"/>
    <n v="98"/>
    <b v="1"/>
    <s v="theater/plays"/>
    <n v="843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x v="3422"/>
    <b v="0"/>
    <n v="46"/>
    <b v="1"/>
    <s v="theater/plays"/>
    <n v="273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x v="3423"/>
    <b v="0"/>
    <n v="10"/>
    <b v="1"/>
    <s v="theater/plays"/>
    <n v="29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x v="3424"/>
    <b v="0"/>
    <n v="76"/>
    <b v="1"/>
    <s v="theater/plays"/>
    <n v="518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x v="3425"/>
    <b v="0"/>
    <n v="104"/>
    <b v="1"/>
    <s v="theater/plays"/>
    <n v="2574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x v="3426"/>
    <b v="0"/>
    <n v="87"/>
    <b v="1"/>
    <s v="theater/plays"/>
    <n v="33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x v="3427"/>
    <b v="0"/>
    <n v="29"/>
    <b v="1"/>
    <s v="theater/plays"/>
    <n v="125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x v="3428"/>
    <b v="0"/>
    <n v="51"/>
    <b v="1"/>
    <s v="theater/plays"/>
    <n v="171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x v="3429"/>
    <b v="0"/>
    <n v="12"/>
    <b v="1"/>
    <s v="theater/plays"/>
    <n v="16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x v="3430"/>
    <b v="0"/>
    <n v="72"/>
    <b v="1"/>
    <s v="theater/plays"/>
    <n v="181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x v="3431"/>
    <b v="0"/>
    <n v="21"/>
    <b v="1"/>
    <s v="theater/plays"/>
    <n v="167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x v="3432"/>
    <b v="0"/>
    <n v="42"/>
    <b v="1"/>
    <s v="theater/plays"/>
    <n v="183"/>
    <n v="52.21"/>
    <x v="1"/>
    <s v="plays"/>
    <x v="3432"/>
    <x v="2"/>
  </r>
  <r>
    <n v="3433"/>
    <s v="The Dybbuk"/>
    <s v="death&amp;pretzels presents their first Chicago based project:_x000a_The Dybbuk by S. Ansky"/>
    <n v="1200"/>
    <n v="9525"/>
    <x v="0"/>
    <s v="US"/>
    <s v="USD"/>
    <n v="1402974000"/>
    <x v="3433"/>
    <b v="0"/>
    <n v="71"/>
    <b v="1"/>
    <s v="theater/plays"/>
    <n v="794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x v="3434"/>
    <b v="0"/>
    <n v="168"/>
    <b v="1"/>
    <s v="theater/plays"/>
    <n v="880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x v="3435"/>
    <b v="0"/>
    <n v="19"/>
    <b v="1"/>
    <s v="theater/plays"/>
    <n v="93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x v="3436"/>
    <b v="0"/>
    <n v="37"/>
    <b v="1"/>
    <s v="theater/plays"/>
    <n v="441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x v="3437"/>
    <b v="0"/>
    <n v="36"/>
    <b v="1"/>
    <s v="theater/plays"/>
    <n v="253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x v="3438"/>
    <b v="0"/>
    <n v="14"/>
    <b v="1"/>
    <s v="theater/plays"/>
    <n v="217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x v="3440"/>
    <b v="0"/>
    <n v="82"/>
    <b v="1"/>
    <s v="theater/plays"/>
    <n v="438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x v="3441"/>
    <b v="0"/>
    <n v="43"/>
    <b v="1"/>
    <s v="theater/plays"/>
    <n v="214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x v="3442"/>
    <b v="0"/>
    <n v="8"/>
    <b v="1"/>
    <s v="theater/plays"/>
    <n v="21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x v="3443"/>
    <b v="0"/>
    <n v="45"/>
    <b v="1"/>
    <s v="theater/plays"/>
    <n v="155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x v="3444"/>
    <b v="0"/>
    <n v="20"/>
    <b v="1"/>
    <s v="theater/plays"/>
    <n v="72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x v="3445"/>
    <b v="0"/>
    <n v="31"/>
    <b v="1"/>
    <s v="theater/plays"/>
    <n v="167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x v="3446"/>
    <b v="0"/>
    <n v="25"/>
    <b v="1"/>
    <s v="theater/plays"/>
    <n v="94"/>
    <n v="43.28"/>
    <x v="1"/>
    <s v="plays"/>
    <x v="3446"/>
    <x v="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x v="3447"/>
    <b v="0"/>
    <n v="14"/>
    <b v="1"/>
    <s v="theater/plays"/>
    <n v="94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x v="3448"/>
    <b v="0"/>
    <n v="45"/>
    <b v="1"/>
    <s v="theater/plays"/>
    <n v="208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x v="3449"/>
    <b v="0"/>
    <n v="20"/>
    <b v="1"/>
    <s v="theater/plays"/>
    <n v="124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x v="3450"/>
    <b v="0"/>
    <n v="39"/>
    <b v="1"/>
    <s v="theater/plays"/>
    <n v="69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x v="3451"/>
    <b v="0"/>
    <n v="16"/>
    <b v="1"/>
    <s v="theater/plays"/>
    <n v="60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x v="3452"/>
    <b v="0"/>
    <n v="37"/>
    <b v="1"/>
    <s v="theater/plays"/>
    <n v="139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x v="3453"/>
    <b v="0"/>
    <n v="14"/>
    <b v="1"/>
    <s v="theater/plays"/>
    <n v="35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x v="3454"/>
    <b v="0"/>
    <n v="21"/>
    <b v="1"/>
    <s v="theater/plays"/>
    <n v="64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x v="3455"/>
    <b v="0"/>
    <n v="69"/>
    <b v="1"/>
    <s v="theater/plays"/>
    <n v="915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x v="3456"/>
    <b v="0"/>
    <n v="16"/>
    <b v="1"/>
    <s v="theater/plays"/>
    <n v="522"/>
    <n v="358.69"/>
    <x v="1"/>
    <s v="plays"/>
    <x v="3456"/>
    <x v="3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x v="3457"/>
    <b v="0"/>
    <n v="55"/>
    <b v="1"/>
    <s v="theater/plays"/>
    <n v="255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x v="3458"/>
    <b v="0"/>
    <n v="27"/>
    <b v="1"/>
    <s v="theater/plays"/>
    <n v="111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x v="3459"/>
    <b v="0"/>
    <n v="36"/>
    <b v="1"/>
    <s v="theater/plays"/>
    <n v="57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x v="3460"/>
    <b v="0"/>
    <n v="19"/>
    <b v="1"/>
    <s v="theater/plays"/>
    <n v="89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x v="3461"/>
    <b v="0"/>
    <n v="12"/>
    <b v="1"/>
    <s v="theater/plays"/>
    <n v="66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x v="3462"/>
    <b v="0"/>
    <n v="17"/>
    <b v="1"/>
    <s v="theater/plays"/>
    <n v="48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x v="3463"/>
    <b v="0"/>
    <n v="114"/>
    <b v="1"/>
    <s v="theater/plays"/>
    <n v="1024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x v="3464"/>
    <b v="0"/>
    <n v="93"/>
    <b v="1"/>
    <s v="theater/plays"/>
    <n v="51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x v="3465"/>
    <b v="0"/>
    <n v="36"/>
    <b v="1"/>
    <s v="theater/plays"/>
    <n v="206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x v="3466"/>
    <b v="0"/>
    <n v="61"/>
    <b v="1"/>
    <s v="theater/plays"/>
    <n v="445"/>
    <n v="72.95"/>
    <x v="1"/>
    <s v="plays"/>
    <x v="3466"/>
    <x v="2"/>
  </r>
  <r>
    <n v="3467"/>
    <s v="Venus in Fur, Los Angeles."/>
    <s v="Venus in Fur, By David Ives."/>
    <n v="1000"/>
    <n v="3030"/>
    <x v="0"/>
    <s v="US"/>
    <s v="USD"/>
    <n v="1426864032"/>
    <x v="3467"/>
    <b v="0"/>
    <n v="47"/>
    <b v="1"/>
    <s v="theater/plays"/>
    <n v="303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x v="3468"/>
    <b v="0"/>
    <n v="17"/>
    <b v="1"/>
    <s v="theater/plays"/>
    <n v="1218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x v="3469"/>
    <b v="0"/>
    <n v="63"/>
    <b v="1"/>
    <s v="theater/plays"/>
    <n v="318"/>
    <n v="50.4"/>
    <x v="1"/>
    <s v="plays"/>
    <x v="3469"/>
    <x v="2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x v="3470"/>
    <b v="0"/>
    <n v="9"/>
    <b v="1"/>
    <s v="theater/plays"/>
    <n v="38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x v="3471"/>
    <b v="0"/>
    <n v="30"/>
    <b v="1"/>
    <s v="theater/plays"/>
    <n v="107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x v="3472"/>
    <b v="0"/>
    <n v="23"/>
    <b v="1"/>
    <s v="theater/plays"/>
    <n v="204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x v="3473"/>
    <b v="0"/>
    <n v="33"/>
    <b v="1"/>
    <s v="theater/plays"/>
    <n v="49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x v="3474"/>
    <b v="0"/>
    <n v="39"/>
    <b v="1"/>
    <s v="theater/plays"/>
    <n v="202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x v="3475"/>
    <b v="0"/>
    <n v="17"/>
    <b v="1"/>
    <s v="theater/plays"/>
    <n v="34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x v="3476"/>
    <b v="0"/>
    <n v="6"/>
    <b v="1"/>
    <s v="theater/plays"/>
    <n v="31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x v="3477"/>
    <b v="0"/>
    <n v="39"/>
    <b v="1"/>
    <s v="theater/plays"/>
    <n v="208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x v="3478"/>
    <b v="0"/>
    <n v="57"/>
    <b v="1"/>
    <s v="theater/plays"/>
    <n v="226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x v="3479"/>
    <b v="0"/>
    <n v="56"/>
    <b v="1"/>
    <s v="theater/plays"/>
    <n v="192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x v="3480"/>
    <b v="0"/>
    <n v="13"/>
    <b v="1"/>
    <s v="theater/plays"/>
    <n v="214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x v="3481"/>
    <b v="0"/>
    <n v="95"/>
    <b v="1"/>
    <s v="theater/plays"/>
    <n v="1188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x v="3482"/>
    <b v="0"/>
    <n v="80"/>
    <b v="1"/>
    <s v="theater/plays"/>
    <n v="415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x v="3483"/>
    <b v="0"/>
    <n v="133"/>
    <b v="1"/>
    <s v="theater/plays"/>
    <n v="536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x v="3484"/>
    <b v="0"/>
    <n v="44"/>
    <b v="1"/>
    <s v="theater/plays"/>
    <n v="286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x v="3485"/>
    <b v="0"/>
    <n v="30"/>
    <b v="1"/>
    <s v="theater/plays"/>
    <n v="166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x v="3486"/>
    <b v="0"/>
    <n v="56"/>
    <b v="1"/>
    <s v="theater/plays"/>
    <n v="466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x v="3487"/>
    <b v="0"/>
    <n v="66"/>
    <b v="1"/>
    <s v="theater/plays"/>
    <n v="256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x v="3488"/>
    <b v="0"/>
    <n v="29"/>
    <b v="1"/>
    <s v="theater/plays"/>
    <n v="364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x v="3489"/>
    <b v="0"/>
    <n v="72"/>
    <b v="1"/>
    <s v="theater/plays"/>
    <n v="564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x v="3491"/>
    <b v="0"/>
    <n v="10"/>
    <b v="1"/>
    <s v="theater/plays"/>
    <n v="79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x v="3492"/>
    <b v="0"/>
    <n v="35"/>
    <b v="1"/>
    <s v="theater/plays"/>
    <n v="400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x v="3493"/>
    <b v="0"/>
    <n v="29"/>
    <b v="1"/>
    <s v="theater/plays"/>
    <n v="15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x v="3494"/>
    <b v="0"/>
    <n v="13"/>
    <b v="1"/>
    <s v="theater/plays"/>
    <n v="4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x v="3495"/>
    <b v="0"/>
    <n v="72"/>
    <b v="1"/>
    <s v="theater/plays"/>
    <n v="534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x v="3496"/>
    <b v="0"/>
    <n v="78"/>
    <b v="1"/>
    <s v="theater/plays"/>
    <n v="373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x v="3497"/>
    <b v="0"/>
    <n v="49"/>
    <b v="1"/>
    <s v="theater/plays"/>
    <n v="16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x v="3498"/>
    <b v="0"/>
    <n v="42"/>
    <b v="1"/>
    <s v="theater/plays"/>
    <n v="169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x v="3499"/>
    <b v="0"/>
    <n v="35"/>
    <b v="1"/>
    <s v="theater/plays"/>
    <n v="211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x v="3501"/>
    <b v="0"/>
    <n v="42"/>
    <b v="1"/>
    <s v="theater/plays"/>
    <n v="15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x v="3502"/>
    <b v="0"/>
    <n v="31"/>
    <b v="1"/>
    <s v="theater/plays"/>
    <n v="422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x v="3503"/>
    <b v="0"/>
    <n v="38"/>
    <b v="1"/>
    <s v="theater/plays"/>
    <n v="269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x v="3505"/>
    <b v="0"/>
    <n v="39"/>
    <b v="1"/>
    <s v="theater/plays"/>
    <n v="259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x v="3506"/>
    <b v="0"/>
    <n v="29"/>
    <b v="1"/>
    <s v="theater/plays"/>
    <n v="305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x v="3507"/>
    <b v="0"/>
    <n v="72"/>
    <b v="1"/>
    <s v="theater/plays"/>
    <n v="104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x v="3508"/>
    <b v="0"/>
    <n v="15"/>
    <b v="1"/>
    <s v="theater/plays"/>
    <n v="18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x v="3509"/>
    <b v="0"/>
    <n v="33"/>
    <b v="1"/>
    <s v="theater/plays"/>
    <n v="319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x v="3510"/>
    <b v="0"/>
    <n v="15"/>
    <b v="1"/>
    <s v="theater/plays"/>
    <n v="9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x v="3511"/>
    <b v="0"/>
    <n v="19"/>
    <b v="1"/>
    <s v="theater/plays"/>
    <n v="152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x v="3513"/>
    <b v="0"/>
    <n v="44"/>
    <b v="1"/>
    <s v="theater/plays"/>
    <n v="332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x v="3514"/>
    <b v="0"/>
    <n v="10"/>
    <b v="1"/>
    <s v="theater/plays"/>
    <n v="55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x v="3515"/>
    <b v="0"/>
    <n v="46"/>
    <b v="1"/>
    <s v="theater/plays"/>
    <n v="308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x v="3516"/>
    <b v="0"/>
    <n v="11"/>
    <b v="1"/>
    <s v="theater/plays"/>
    <n v="25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x v="3517"/>
    <b v="0"/>
    <n v="13"/>
    <b v="1"/>
    <s v="theater/plays"/>
    <n v="4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x v="3518"/>
    <b v="0"/>
    <n v="33"/>
    <b v="1"/>
    <s v="theater/plays"/>
    <n v="165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x v="3519"/>
    <b v="0"/>
    <n v="28"/>
    <b v="1"/>
    <s v="theater/plays"/>
    <n v="203"/>
    <n v="72.39"/>
    <x v="1"/>
    <s v="plays"/>
    <x v="3519"/>
    <x v="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x v="3520"/>
    <b v="0"/>
    <n v="21"/>
    <b v="1"/>
    <s v="theater/plays"/>
    <n v="202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x v="3521"/>
    <b v="0"/>
    <n v="13"/>
    <b v="1"/>
    <s v="theater/plays"/>
    <n v="5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x v="3522"/>
    <b v="0"/>
    <n v="34"/>
    <b v="1"/>
    <s v="theater/plays"/>
    <n v="14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x v="3523"/>
    <b v="0"/>
    <n v="80"/>
    <b v="1"/>
    <s v="theater/plays"/>
    <n v="455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x v="3524"/>
    <b v="0"/>
    <n v="74"/>
    <b v="1"/>
    <s v="theater/plays"/>
    <n v="1016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x v="3525"/>
    <b v="0"/>
    <n v="7"/>
    <b v="1"/>
    <s v="theater/plays"/>
    <n v="53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x v="3526"/>
    <b v="0"/>
    <n v="34"/>
    <b v="1"/>
    <s v="theater/plays"/>
    <n v="337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x v="3527"/>
    <b v="0"/>
    <n v="86"/>
    <b v="1"/>
    <s v="theater/plays"/>
    <n v="702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x v="3528"/>
    <b v="0"/>
    <n v="37"/>
    <b v="1"/>
    <s v="theater/plays"/>
    <n v="167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x v="3529"/>
    <b v="0"/>
    <n v="18"/>
    <b v="1"/>
    <s v="theater/plays"/>
    <n v="66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x v="3530"/>
    <b v="0"/>
    <n v="22"/>
    <b v="1"/>
    <s v="theater/plays"/>
    <n v="275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x v="3532"/>
    <b v="0"/>
    <n v="27"/>
    <b v="1"/>
    <s v="theater/plays"/>
    <n v="114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x v="3533"/>
    <b v="0"/>
    <n v="8"/>
    <b v="1"/>
    <s v="theater/plays"/>
    <n v="63"/>
    <n v="78.88"/>
    <x v="1"/>
    <s v="plays"/>
    <x v="3533"/>
    <x v="0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x v="3534"/>
    <b v="0"/>
    <n v="204"/>
    <b v="1"/>
    <s v="theater/plays"/>
    <n v="781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x v="3535"/>
    <b v="0"/>
    <n v="46"/>
    <b v="1"/>
    <s v="theater/plays"/>
    <n v="206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x v="3536"/>
    <b v="0"/>
    <n v="17"/>
    <b v="1"/>
    <s v="theater/plays"/>
    <n v="2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x v="3537"/>
    <b v="0"/>
    <n v="28"/>
    <b v="1"/>
    <s v="theater/plays"/>
    <n v="122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x v="3538"/>
    <b v="0"/>
    <n v="83"/>
    <b v="1"/>
    <s v="theater/plays"/>
    <n v="257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x v="3539"/>
    <b v="0"/>
    <n v="13"/>
    <b v="1"/>
    <s v="theater/plays"/>
    <n v="72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x v="3540"/>
    <b v="0"/>
    <n v="8"/>
    <b v="1"/>
    <s v="theater/plays"/>
    <n v="37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x v="3541"/>
    <b v="0"/>
    <n v="32"/>
    <b v="1"/>
    <s v="theater/plays"/>
    <n v="126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x v="3542"/>
    <b v="0"/>
    <n v="85"/>
    <b v="1"/>
    <s v="theater/plays"/>
    <n v="56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x v="3543"/>
    <b v="0"/>
    <n v="29"/>
    <b v="1"/>
    <s v="theater/plays"/>
    <n v="157"/>
    <n v="54.14"/>
    <x v="1"/>
    <s v="plays"/>
    <x v="3543"/>
    <x v="0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x v="3544"/>
    <b v="0"/>
    <n v="24"/>
    <b v="1"/>
    <s v="theater/plays"/>
    <n v="25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x v="3545"/>
    <b v="0"/>
    <n v="8"/>
    <b v="1"/>
    <s v="theater/plays"/>
    <n v="25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x v="3546"/>
    <b v="0"/>
    <n v="19"/>
    <b v="1"/>
    <s v="theater/plays"/>
    <n v="113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x v="3547"/>
    <b v="0"/>
    <n v="336"/>
    <b v="1"/>
    <s v="theater/plays"/>
    <n v="400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x v="3548"/>
    <b v="0"/>
    <n v="13"/>
    <b v="1"/>
    <s v="theater/plays"/>
    <n v="214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x v="3550"/>
    <b v="0"/>
    <n v="64"/>
    <b v="1"/>
    <s v="theater/plays"/>
    <n v="262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x v="3551"/>
    <b v="0"/>
    <n v="25"/>
    <b v="1"/>
    <s v="theater/plays"/>
    <n v="153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x v="3552"/>
    <b v="0"/>
    <n v="20"/>
    <b v="1"/>
    <s v="theater/plays"/>
    <n v="77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x v="3553"/>
    <b v="0"/>
    <n v="104"/>
    <b v="1"/>
    <s v="theater/plays"/>
    <n v="585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x v="3554"/>
    <b v="0"/>
    <n v="53"/>
    <b v="1"/>
    <s v="theater/plays"/>
    <n v="567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x v="3555"/>
    <b v="0"/>
    <n v="14"/>
    <b v="1"/>
    <s v="theater/plays"/>
    <n v="24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x v="3556"/>
    <b v="0"/>
    <n v="20"/>
    <b v="1"/>
    <s v="theater/plays"/>
    <n v="221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x v="3557"/>
    <b v="0"/>
    <n v="558"/>
    <b v="1"/>
    <s v="theater/plays"/>
    <n v="10004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x v="3558"/>
    <b v="0"/>
    <n v="22"/>
    <b v="1"/>
    <s v="theater/plays"/>
    <n v="50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x v="3560"/>
    <b v="0"/>
    <n v="74"/>
    <b v="1"/>
    <s v="theater/plays"/>
    <n v="347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x v="3561"/>
    <b v="0"/>
    <n v="54"/>
    <b v="1"/>
    <s v="theater/plays"/>
    <n v="256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x v="3562"/>
    <b v="0"/>
    <n v="31"/>
    <b v="1"/>
    <s v="theater/plays"/>
    <n v="47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x v="3563"/>
    <b v="0"/>
    <n v="25"/>
    <b v="1"/>
    <s v="theater/plays"/>
    <n v="53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x v="3565"/>
    <b v="0"/>
    <n v="12"/>
    <b v="1"/>
    <s v="theater/plays"/>
    <n v="118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x v="3566"/>
    <b v="0"/>
    <n v="38"/>
    <b v="1"/>
    <s v="theater/plays"/>
    <n v="210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x v="3569"/>
    <b v="0"/>
    <n v="41"/>
    <b v="1"/>
    <s v="theater/plays"/>
    <n v="502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x v="3570"/>
    <b v="0"/>
    <n v="26"/>
    <b v="1"/>
    <s v="theater/plays"/>
    <n v="229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x v="3571"/>
    <b v="0"/>
    <n v="25"/>
    <b v="1"/>
    <s v="theater/plays"/>
    <n v="183"/>
    <n v="73.239999999999995"/>
    <x v="1"/>
    <s v="plays"/>
    <x v="3571"/>
    <x v="3"/>
  </r>
  <r>
    <n v="3572"/>
    <s v="Monster"/>
    <s v="A darkly comic one woman show by Abram Rooney as part of The Camden Fringe 2015."/>
    <n v="1000"/>
    <n v="500"/>
    <x v="0"/>
    <s v="GB"/>
    <s v="GBP"/>
    <n v="1434894082"/>
    <x v="3572"/>
    <b v="0"/>
    <n v="9"/>
    <b v="1"/>
    <s v="theater/plays"/>
    <n v="50"/>
    <n v="55.56"/>
    <x v="1"/>
    <s v="plays"/>
    <x v="3572"/>
    <x v="0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x v="3573"/>
    <b v="0"/>
    <n v="78"/>
    <b v="1"/>
    <s v="theater/plays"/>
    <n v="308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x v="3574"/>
    <b v="0"/>
    <n v="45"/>
    <b v="1"/>
    <s v="theater/plays"/>
    <n v="61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x v="3575"/>
    <b v="0"/>
    <n v="102"/>
    <b v="1"/>
    <s v="theater/plays"/>
    <n v="1013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x v="3576"/>
    <b v="0"/>
    <n v="5"/>
    <b v="1"/>
    <s v="theater/plays"/>
    <n v="1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x v="3577"/>
    <b v="0"/>
    <n v="27"/>
    <b v="1"/>
    <s v="theater/plays"/>
    <n v="78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x v="3578"/>
    <b v="0"/>
    <n v="37"/>
    <b v="1"/>
    <s v="theater/plays"/>
    <n v="15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x v="3579"/>
    <b v="0"/>
    <n v="14"/>
    <b v="1"/>
    <s v="theater/plays"/>
    <n v="5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x v="3580"/>
    <b v="0"/>
    <n v="27"/>
    <b v="1"/>
    <s v="theater/plays"/>
    <n v="103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x v="3581"/>
    <b v="0"/>
    <n v="45"/>
    <b v="1"/>
    <s v="theater/plays"/>
    <n v="15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x v="3583"/>
    <b v="0"/>
    <n v="24"/>
    <b v="1"/>
    <s v="theater/plays"/>
    <n v="326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x v="3584"/>
    <b v="0"/>
    <n v="112"/>
    <b v="1"/>
    <s v="theater/plays"/>
    <n v="347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x v="3585"/>
    <b v="0"/>
    <n v="23"/>
    <b v="1"/>
    <s v="theater/plays"/>
    <n v="405"/>
    <n v="176.09"/>
    <x v="1"/>
    <s v="plays"/>
    <x v="3585"/>
    <x v="3"/>
  </r>
  <r>
    <n v="3586"/>
    <s v="Actors &amp; Musicians who are Blind or Autistic"/>
    <s v="See Theatre In A New Light"/>
    <n v="1000"/>
    <n v="8207"/>
    <x v="0"/>
    <s v="US"/>
    <s v="USD"/>
    <n v="1474649070"/>
    <x v="3586"/>
    <b v="0"/>
    <n v="54"/>
    <b v="1"/>
    <s v="theater/plays"/>
    <n v="821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x v="3587"/>
    <b v="0"/>
    <n v="28"/>
    <b v="1"/>
    <s v="theater/plays"/>
    <n v="63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x v="3588"/>
    <b v="0"/>
    <n v="11"/>
    <b v="1"/>
    <s v="theater/plays"/>
    <n v="20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x v="3589"/>
    <b v="0"/>
    <n v="62"/>
    <b v="1"/>
    <s v="theater/plays"/>
    <n v="510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x v="3590"/>
    <b v="0"/>
    <n v="73"/>
    <b v="1"/>
    <s v="theater/plays"/>
    <n v="5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x v="3591"/>
    <b v="0"/>
    <n v="18"/>
    <b v="1"/>
    <s v="theater/plays"/>
    <n v="123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x v="3592"/>
    <b v="0"/>
    <n v="35"/>
    <b v="1"/>
    <s v="theater/plays"/>
    <n v="255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x v="3593"/>
    <b v="0"/>
    <n v="43"/>
    <b v="1"/>
    <s v="theater/plays"/>
    <n v="332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x v="3594"/>
    <b v="0"/>
    <n v="36"/>
    <b v="1"/>
    <s v="theater/plays"/>
    <n v="202"/>
    <n v="55.97"/>
    <x v="1"/>
    <s v="plays"/>
    <x v="3594"/>
    <x v="2"/>
  </r>
  <r>
    <n v="3595"/>
    <s v="The Flu Season"/>
    <s v="A new theatre company staging Will Eno's The Flu Season in Seattle"/>
    <n v="1000"/>
    <n v="3081"/>
    <x v="0"/>
    <s v="US"/>
    <s v="USD"/>
    <n v="1426229940"/>
    <x v="3595"/>
    <b v="0"/>
    <n v="62"/>
    <b v="1"/>
    <s v="theater/plays"/>
    <n v="308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x v="3596"/>
    <b v="0"/>
    <n v="15"/>
    <b v="1"/>
    <s v="theater/plays"/>
    <n v="119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x v="3597"/>
    <b v="0"/>
    <n v="33"/>
    <b v="1"/>
    <s v="theater/plays"/>
    <n v="257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x v="3599"/>
    <b v="0"/>
    <n v="17"/>
    <b v="1"/>
    <s v="theater/plays"/>
    <n v="101"/>
    <n v="59.41"/>
    <x v="1"/>
    <s v="plays"/>
    <x v="3599"/>
    <x v="0"/>
  </r>
  <r>
    <n v="3600"/>
    <s v="Pariah"/>
    <s v="The First Play From The Man Who Brought You The Black James Bond!"/>
    <n v="1000"/>
    <n v="13"/>
    <x v="0"/>
    <s v="US"/>
    <s v="USD"/>
    <n v="1476390164"/>
    <x v="3600"/>
    <b v="0"/>
    <n v="4"/>
    <b v="1"/>
    <s v="theater/plays"/>
    <n v="1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x v="3601"/>
    <b v="0"/>
    <n v="53"/>
    <b v="1"/>
    <s v="theater/plays"/>
    <n v="209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x v="3602"/>
    <b v="0"/>
    <n v="49"/>
    <b v="1"/>
    <s v="theater/plays"/>
    <n v="4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x v="3603"/>
    <b v="0"/>
    <n v="57"/>
    <b v="1"/>
    <s v="theater/plays"/>
    <n v="256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x v="3604"/>
    <b v="0"/>
    <n v="69"/>
    <b v="1"/>
    <s v="theater/plays"/>
    <n v="339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x v="3605"/>
    <b v="0"/>
    <n v="15"/>
    <b v="1"/>
    <s v="theater/plays"/>
    <n v="46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x v="3606"/>
    <b v="0"/>
    <n v="64"/>
    <b v="1"/>
    <s v="theater/plays"/>
    <n v="391"/>
    <n v="61.06"/>
    <x v="1"/>
    <s v="plays"/>
    <x v="3606"/>
    <x v="2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x v="3607"/>
    <b v="0"/>
    <n v="20"/>
    <b v="1"/>
    <s v="theater/plays"/>
    <n v="58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x v="3608"/>
    <b v="0"/>
    <n v="27"/>
    <b v="1"/>
    <s v="theater/plays"/>
    <n v="8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x v="3609"/>
    <b v="0"/>
    <n v="21"/>
    <b v="1"/>
    <s v="theater/plays"/>
    <n v="301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x v="3611"/>
    <b v="0"/>
    <n v="51"/>
    <b v="1"/>
    <s v="theater/plays"/>
    <n v="340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x v="3612"/>
    <b v="0"/>
    <n v="57"/>
    <b v="1"/>
    <s v="theater/plays"/>
    <n v="722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x v="3613"/>
    <b v="0"/>
    <n v="20"/>
    <b v="1"/>
    <s v="theater/plays"/>
    <n v="125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x v="3614"/>
    <b v="0"/>
    <n v="71"/>
    <b v="1"/>
    <s v="theater/plays"/>
    <n v="252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x v="3615"/>
    <b v="0"/>
    <n v="72"/>
    <b v="1"/>
    <s v="theater/plays"/>
    <n v="26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x v="3616"/>
    <b v="0"/>
    <n v="45"/>
    <b v="1"/>
    <s v="theater/plays"/>
    <n v="312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x v="3617"/>
    <b v="0"/>
    <n v="51"/>
    <b v="1"/>
    <s v="theater/plays"/>
    <n v="88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x v="3618"/>
    <b v="0"/>
    <n v="56"/>
    <b v="1"/>
    <s v="theater/plays"/>
    <n v="202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x v="3620"/>
    <b v="0"/>
    <n v="197"/>
    <b v="1"/>
    <s v="theater/plays"/>
    <n v="1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x v="3621"/>
    <b v="0"/>
    <n v="70"/>
    <b v="1"/>
    <s v="theater/plays"/>
    <n v="329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x v="3623"/>
    <b v="0"/>
    <n v="34"/>
    <b v="1"/>
    <s v="theater/plays"/>
    <n v="30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x v="3624"/>
    <b v="0"/>
    <n v="39"/>
    <b v="1"/>
    <s v="theater/plays"/>
    <n v="31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x v="3625"/>
    <b v="0"/>
    <n v="78"/>
    <b v="1"/>
    <s v="theater/plays"/>
    <n v="308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x v="3626"/>
    <b v="0"/>
    <n v="48"/>
    <b v="1"/>
    <s v="theater/plays"/>
    <n v="407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x v="3627"/>
    <b v="0"/>
    <n v="29"/>
    <b v="1"/>
    <s v="theater/plays"/>
    <n v="2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x v="3631"/>
    <b v="0"/>
    <n v="59"/>
    <b v="0"/>
    <s v="theater/musical"/>
    <n v="873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x v="3632"/>
    <b v="0"/>
    <n v="1"/>
    <b v="0"/>
    <s v="theater/musical"/>
    <n v="1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x v="3633"/>
    <b v="0"/>
    <n v="31"/>
    <b v="0"/>
    <s v="theater/musical"/>
    <n v="176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x v="3634"/>
    <b v="0"/>
    <n v="18"/>
    <b v="0"/>
    <s v="theater/musical"/>
    <n v="319"/>
    <n v="176.94"/>
    <x v="1"/>
    <s v="musical"/>
    <x v="3634"/>
    <x v="2"/>
  </r>
  <r>
    <n v="3635"/>
    <s v="Mary's Son"/>
    <s v="Mary's Son is a pop opera about Jesus and the hope he brings to all people."/>
    <n v="1000"/>
    <n v="1276"/>
    <x v="2"/>
    <s v="US"/>
    <s v="USD"/>
    <n v="1461186676"/>
    <x v="3635"/>
    <b v="0"/>
    <n v="10"/>
    <b v="0"/>
    <s v="theater/musical"/>
    <n v="128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x v="3637"/>
    <b v="0"/>
    <n v="14"/>
    <b v="0"/>
    <s v="theater/musical"/>
    <n v="93"/>
    <n v="66.14"/>
    <x v="1"/>
    <s v="musical"/>
    <x v="3637"/>
    <x v="3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x v="3638"/>
    <b v="0"/>
    <n v="2"/>
    <b v="0"/>
    <s v="theater/musical"/>
    <n v="22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x v="3644"/>
    <b v="0"/>
    <n v="12"/>
    <b v="0"/>
    <s v="theater/musical"/>
    <n v="82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x v="3646"/>
    <b v="0"/>
    <n v="8"/>
    <b v="0"/>
    <s v="theater/musical"/>
    <n v="48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x v="3647"/>
    <b v="0"/>
    <n v="2"/>
    <b v="0"/>
    <s v="theater/musical"/>
    <n v="3"/>
    <n v="15"/>
    <x v="1"/>
    <s v="musical"/>
    <x v="3647"/>
    <x v="2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x v="3648"/>
    <b v="0"/>
    <n v="73"/>
    <b v="1"/>
    <s v="theater/plays"/>
    <n v="4015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x v="3649"/>
    <b v="0"/>
    <n v="8"/>
    <b v="1"/>
    <s v="theater/plays"/>
    <n v="78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x v="3650"/>
    <b v="0"/>
    <n v="17"/>
    <b v="1"/>
    <s v="theater/plays"/>
    <n v="5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x v="3651"/>
    <b v="0"/>
    <n v="9"/>
    <b v="1"/>
    <s v="theater/plays"/>
    <n v="52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x v="3652"/>
    <b v="0"/>
    <n v="17"/>
    <b v="1"/>
    <s v="theater/plays"/>
    <n v="75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x v="3653"/>
    <b v="0"/>
    <n v="33"/>
    <b v="1"/>
    <s v="theater/plays"/>
    <n v="2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x v="3654"/>
    <b v="0"/>
    <n v="38"/>
    <b v="1"/>
    <s v="theater/plays"/>
    <n v="262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x v="3655"/>
    <b v="0"/>
    <n v="79"/>
    <b v="1"/>
    <s v="theater/plays"/>
    <n v="594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x v="3656"/>
    <b v="0"/>
    <n v="46"/>
    <b v="1"/>
    <s v="theater/plays"/>
    <n v="551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x v="3657"/>
    <b v="0"/>
    <n v="20"/>
    <b v="1"/>
    <s v="theater/plays"/>
    <n v="238"/>
    <n v="110.75"/>
    <x v="1"/>
    <s v="plays"/>
    <x v="3657"/>
    <x v="2"/>
  </r>
  <r>
    <n v="3658"/>
    <s v="Mr. Marmalade"/>
    <s v="Life is hard when your own imaginary friend can't make time for you."/>
    <n v="911"/>
    <n v="1510"/>
    <x v="0"/>
    <s v="US"/>
    <s v="USD"/>
    <n v="1404273540"/>
    <x v="3658"/>
    <b v="0"/>
    <n v="20"/>
    <b v="1"/>
    <s v="theater/plays"/>
    <n v="166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x v="3659"/>
    <b v="0"/>
    <n v="13"/>
    <b v="1"/>
    <s v="theater/plays"/>
    <n v="340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x v="3660"/>
    <b v="0"/>
    <n v="22"/>
    <b v="1"/>
    <s v="theater/plays"/>
    <n v="28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x v="3661"/>
    <b v="0"/>
    <n v="36"/>
    <b v="1"/>
    <s v="theater/plays"/>
    <n v="370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x v="3662"/>
    <b v="0"/>
    <n v="40"/>
    <b v="1"/>
    <s v="theater/plays"/>
    <n v="902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x v="3663"/>
    <b v="0"/>
    <n v="9"/>
    <b v="1"/>
    <s v="theater/plays"/>
    <n v="26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x v="3664"/>
    <b v="0"/>
    <n v="19"/>
    <b v="1"/>
    <s v="theater/plays"/>
    <n v="97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x v="3665"/>
    <b v="0"/>
    <n v="14"/>
    <b v="1"/>
    <s v="theater/plays"/>
    <n v="79"/>
    <n v="51"/>
    <x v="1"/>
    <s v="plays"/>
    <x v="3665"/>
    <x v="0"/>
  </r>
  <r>
    <n v="3666"/>
    <s v="Israel LÃ³pez @ Ojai Playwrights Conference"/>
    <s v="Artistic Internship @ Ojai Playwrights Conference"/>
    <n v="900"/>
    <n v="1200"/>
    <x v="0"/>
    <s v="US"/>
    <s v="USD"/>
    <n v="1406185200"/>
    <x v="3666"/>
    <b v="0"/>
    <n v="38"/>
    <b v="1"/>
    <s v="theater/plays"/>
    <n v="133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x v="3667"/>
    <b v="0"/>
    <n v="58"/>
    <b v="1"/>
    <s v="theater/plays"/>
    <n v="344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x v="3668"/>
    <b v="0"/>
    <n v="28"/>
    <b v="1"/>
    <s v="theater/plays"/>
    <n v="115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x v="3669"/>
    <b v="0"/>
    <n v="17"/>
    <b v="1"/>
    <s v="theater/plays"/>
    <n v="154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x v="3670"/>
    <b v="0"/>
    <n v="12"/>
    <b v="1"/>
    <s v="theater/plays"/>
    <n v="27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x v="3671"/>
    <b v="0"/>
    <n v="40"/>
    <b v="1"/>
    <s v="theater/plays"/>
    <n v="415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x v="3672"/>
    <b v="0"/>
    <n v="57"/>
    <b v="1"/>
    <s v="theater/plays"/>
    <n v="358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x v="3673"/>
    <b v="0"/>
    <n v="114"/>
    <b v="1"/>
    <s v="theater/plays"/>
    <n v="535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x v="3674"/>
    <b v="0"/>
    <n v="31"/>
    <b v="1"/>
    <s v="theater/plays"/>
    <n v="529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x v="3675"/>
    <b v="0"/>
    <n v="3"/>
    <b v="1"/>
    <s v="theater/plays"/>
    <n v="8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x v="3676"/>
    <b v="0"/>
    <n v="16"/>
    <b v="1"/>
    <s v="theater/plays"/>
    <n v="121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x v="3677"/>
    <b v="0"/>
    <n v="199"/>
    <b v="1"/>
    <s v="theater/plays"/>
    <n v="1453"/>
    <n v="62.05"/>
    <x v="1"/>
    <s v="plays"/>
    <x v="3677"/>
    <x v="3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x v="3678"/>
    <b v="0"/>
    <n v="31"/>
    <b v="1"/>
    <s v="theater/plays"/>
    <n v="241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x v="3679"/>
    <b v="0"/>
    <n v="30"/>
    <b v="1"/>
    <s v="theater/plays"/>
    <n v="262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x v="3680"/>
    <b v="0"/>
    <n v="34"/>
    <b v="1"/>
    <s v="theater/plays"/>
    <n v="42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x v="3681"/>
    <b v="0"/>
    <n v="18"/>
    <b v="1"/>
    <s v="theater/plays"/>
    <n v="140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x v="3682"/>
    <b v="0"/>
    <n v="67"/>
    <b v="1"/>
    <s v="theater/plays"/>
    <n v="522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x v="3683"/>
    <b v="0"/>
    <n v="66"/>
    <b v="1"/>
    <s v="theater/plays"/>
    <n v="485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x v="3684"/>
    <b v="0"/>
    <n v="23"/>
    <b v="1"/>
    <s v="theater/plays"/>
    <n v="130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x v="3685"/>
    <b v="0"/>
    <n v="126"/>
    <b v="1"/>
    <s v="theater/plays"/>
    <n v="661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x v="3686"/>
    <b v="0"/>
    <n v="6"/>
    <b v="1"/>
    <s v="theater/plays"/>
    <n v="44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x v="3687"/>
    <b v="0"/>
    <n v="25"/>
    <b v="1"/>
    <s v="theater/plays"/>
    <n v="627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x v="3688"/>
    <b v="0"/>
    <n v="39"/>
    <b v="1"/>
    <s v="theater/plays"/>
    <n v="4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x v="3689"/>
    <b v="0"/>
    <n v="62"/>
    <b v="1"/>
    <s v="theater/plays"/>
    <n v="444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x v="3690"/>
    <b v="0"/>
    <n v="31"/>
    <b v="1"/>
    <s v="theater/plays"/>
    <n v="225"/>
    <n v="58.06"/>
    <x v="1"/>
    <s v="plays"/>
    <x v="3690"/>
    <x v="3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x v="3691"/>
    <b v="0"/>
    <n v="274"/>
    <b v="1"/>
    <s v="theater/plays"/>
    <n v="6398"/>
    <n v="186.8"/>
    <x v="1"/>
    <s v="plays"/>
    <x v="3691"/>
    <x v="0"/>
  </r>
  <r>
    <n v="3692"/>
    <s v="An Evening With Durang"/>
    <s v="Help us independently produce two great comedies by Christopher Durang."/>
    <n v="800"/>
    <n v="1260"/>
    <x v="0"/>
    <s v="US"/>
    <s v="USD"/>
    <n v="1411084800"/>
    <x v="3692"/>
    <b v="0"/>
    <n v="17"/>
    <b v="1"/>
    <s v="theater/plays"/>
    <n v="158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x v="3693"/>
    <b v="0"/>
    <n v="14"/>
    <b v="1"/>
    <s v="theater/plays"/>
    <n v="54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x v="3694"/>
    <b v="0"/>
    <n v="60"/>
    <b v="1"/>
    <s v="theater/plays"/>
    <n v="470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x v="3695"/>
    <b v="0"/>
    <n v="33"/>
    <b v="1"/>
    <s v="theater/plays"/>
    <n v="501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x v="3696"/>
    <b v="0"/>
    <n v="78"/>
    <b v="1"/>
    <s v="theater/plays"/>
    <n v="388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x v="3697"/>
    <b v="0"/>
    <n v="30"/>
    <b v="1"/>
    <s v="theater/plays"/>
    <n v="270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x v="3698"/>
    <b v="0"/>
    <n v="136"/>
    <b v="1"/>
    <s v="theater/plays"/>
    <n v="69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x v="3699"/>
    <b v="0"/>
    <n v="40"/>
    <b v="1"/>
    <s v="theater/plays"/>
    <n v="315"/>
    <n v="63"/>
    <x v="1"/>
    <s v="plays"/>
    <x v="3699"/>
    <x v="3"/>
  </r>
  <r>
    <n v="3700"/>
    <s v="Generations (Senior Project)"/>
    <s v="Help me produce the play I have written for my senior project!"/>
    <n v="800"/>
    <n v="606"/>
    <x v="0"/>
    <s v="US"/>
    <s v="USD"/>
    <n v="1412092800"/>
    <x v="3700"/>
    <b v="0"/>
    <n v="18"/>
    <b v="1"/>
    <s v="theater/plays"/>
    <n v="76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x v="3701"/>
    <b v="0"/>
    <n v="39"/>
    <b v="1"/>
    <s v="theater/plays"/>
    <n v="188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x v="3702"/>
    <b v="0"/>
    <n v="21"/>
    <b v="1"/>
    <s v="theater/plays"/>
    <n v="4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x v="3703"/>
    <b v="0"/>
    <n v="30"/>
    <b v="1"/>
    <s v="theater/plays"/>
    <n v="162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x v="3704"/>
    <b v="0"/>
    <n v="27"/>
    <b v="1"/>
    <s v="theater/plays"/>
    <n v="51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x v="3705"/>
    <b v="0"/>
    <n v="35"/>
    <b v="1"/>
    <s v="theater/plays"/>
    <n v="366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x v="3706"/>
    <b v="0"/>
    <n v="13"/>
    <b v="1"/>
    <s v="theater/plays"/>
    <n v="233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x v="3707"/>
    <b v="0"/>
    <n v="23"/>
    <b v="1"/>
    <s v="theater/plays"/>
    <n v="239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x v="3708"/>
    <b v="0"/>
    <n v="39"/>
    <b v="1"/>
    <s v="theater/plays"/>
    <n v="272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x v="3709"/>
    <b v="0"/>
    <n v="35"/>
    <b v="1"/>
    <s v="theater/plays"/>
    <n v="144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x v="3710"/>
    <b v="0"/>
    <n v="27"/>
    <b v="1"/>
    <s v="theater/plays"/>
    <n v="245"/>
    <n v="67.959999999999994"/>
    <x v="1"/>
    <s v="plays"/>
    <x v="3710"/>
    <x v="0"/>
  </r>
  <r>
    <n v="3711"/>
    <s v="The Youth Shakespeare Project 2014"/>
    <s v="Two teachers and twenty kids bring one of Shakespeare's plays to life!"/>
    <n v="750"/>
    <n v="570"/>
    <x v="0"/>
    <s v="US"/>
    <s v="USD"/>
    <n v="1402848000"/>
    <x v="3711"/>
    <b v="0"/>
    <n v="21"/>
    <b v="1"/>
    <s v="theater/plays"/>
    <n v="76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x v="3712"/>
    <b v="0"/>
    <n v="104"/>
    <b v="1"/>
    <s v="theater/plays"/>
    <n v="1537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x v="3713"/>
    <b v="0"/>
    <n v="19"/>
    <b v="1"/>
    <s v="theater/plays"/>
    <n v="271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x v="3714"/>
    <b v="0"/>
    <n v="97"/>
    <b v="1"/>
    <s v="theater/plays"/>
    <n v="1365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x v="3715"/>
    <b v="0"/>
    <n v="27"/>
    <b v="1"/>
    <s v="theater/plays"/>
    <n v="479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x v="3716"/>
    <b v="0"/>
    <n v="24"/>
    <b v="1"/>
    <s v="theater/plays"/>
    <n v="16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x v="3717"/>
    <b v="0"/>
    <n v="13"/>
    <b v="1"/>
    <s v="theater/plays"/>
    <n v="537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x v="3718"/>
    <b v="0"/>
    <n v="46"/>
    <b v="1"/>
    <s v="theater/plays"/>
    <n v="160"/>
    <n v="26.02"/>
    <x v="1"/>
    <s v="plays"/>
    <x v="3718"/>
    <x v="0"/>
  </r>
  <r>
    <n v="3719"/>
    <s v="Corium"/>
    <s v="A new piece of physical theatre about love, regret and longing."/>
    <n v="750"/>
    <n v="420"/>
    <x v="0"/>
    <s v="GB"/>
    <s v="GBP"/>
    <n v="1434994266"/>
    <x v="3719"/>
    <b v="0"/>
    <n v="4"/>
    <b v="1"/>
    <s v="theater/plays"/>
    <n v="56"/>
    <n v="105"/>
    <x v="1"/>
    <s v="plays"/>
    <x v="3719"/>
    <x v="0"/>
  </r>
  <r>
    <n v="3720"/>
    <s v="Lakotas and the American Theatre"/>
    <s v="Breaking the American Indian stereotype in the American Theatre."/>
    <n v="750"/>
    <n v="3449"/>
    <x v="0"/>
    <s v="US"/>
    <s v="USD"/>
    <n v="1435881006"/>
    <x v="3720"/>
    <b v="0"/>
    <n v="40"/>
    <b v="1"/>
    <s v="theater/plays"/>
    <n v="460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x v="3721"/>
    <b v="0"/>
    <n v="44"/>
    <b v="1"/>
    <s v="theater/plays"/>
    <n v="672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x v="3722"/>
    <b v="0"/>
    <n v="35"/>
    <b v="1"/>
    <s v="theater/plays"/>
    <n v="222"/>
    <n v="47.66"/>
    <x v="1"/>
    <s v="plays"/>
    <x v="3722"/>
    <x v="2"/>
  </r>
  <r>
    <n v="3723"/>
    <s v="Beauty and the Beast"/>
    <s v="Saltmine Theatre Company present Beauty and the Beast:"/>
    <n v="750"/>
    <n v="4592"/>
    <x v="0"/>
    <s v="GB"/>
    <s v="GBP"/>
    <n v="1417374262"/>
    <x v="3723"/>
    <b v="0"/>
    <n v="63"/>
    <b v="1"/>
    <s v="theater/plays"/>
    <n v="61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x v="3724"/>
    <b v="0"/>
    <n v="89"/>
    <b v="1"/>
    <s v="theater/plays"/>
    <n v="588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x v="3725"/>
    <b v="0"/>
    <n v="15"/>
    <b v="1"/>
    <s v="theater/plays"/>
    <n v="51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x v="3726"/>
    <b v="0"/>
    <n v="46"/>
    <b v="1"/>
    <s v="theater/plays"/>
    <n v="384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x v="3727"/>
    <b v="0"/>
    <n v="33"/>
    <b v="1"/>
    <s v="theater/plays"/>
    <n v="269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x v="3728"/>
    <b v="0"/>
    <n v="31"/>
    <b v="0"/>
    <s v="theater/plays"/>
    <n v="248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x v="3729"/>
    <b v="0"/>
    <n v="5"/>
    <b v="0"/>
    <s v="theater/plays"/>
    <n v="48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x v="3730"/>
    <b v="0"/>
    <n v="1"/>
    <b v="0"/>
    <s v="theater/plays"/>
    <n v="13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x v="3731"/>
    <b v="0"/>
    <n v="12"/>
    <b v="0"/>
    <s v="theater/plays"/>
    <n v="83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x v="3732"/>
    <b v="0"/>
    <n v="4"/>
    <b v="0"/>
    <s v="theater/plays"/>
    <n v="17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x v="3733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x v="3734"/>
    <b v="0"/>
    <n v="7"/>
    <b v="0"/>
    <s v="theater/plays"/>
    <n v="57"/>
    <n v="61"/>
    <x v="1"/>
    <s v="plays"/>
    <x v="3734"/>
    <x v="0"/>
  </r>
  <r>
    <n v="3735"/>
    <s v="Women Beware Women"/>
    <s v="Young Actor's taking on a Jacobean tragedy. Family, betrayal, love, lust, sex and death."/>
    <n v="750"/>
    <n v="20"/>
    <x v="2"/>
    <s v="GB"/>
    <s v="GBP"/>
    <n v="1432831089"/>
    <x v="3735"/>
    <b v="0"/>
    <n v="2"/>
    <b v="0"/>
    <s v="theater/plays"/>
    <n v="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x v="3736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x v="3737"/>
    <b v="0"/>
    <n v="4"/>
    <b v="0"/>
    <s v="theater/plays"/>
    <n v="20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x v="3738"/>
    <b v="0"/>
    <n v="6"/>
    <b v="0"/>
    <s v="theater/plays"/>
    <n v="36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x v="3739"/>
    <b v="0"/>
    <n v="8"/>
    <b v="0"/>
    <s v="theater/plays"/>
    <n v="109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x v="3740"/>
    <b v="0"/>
    <n v="14"/>
    <b v="0"/>
    <s v="theater/plays"/>
    <n v="51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x v="3741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x v="3742"/>
    <b v="0"/>
    <n v="4"/>
    <b v="0"/>
    <s v="theater/plays"/>
    <n v="14"/>
    <n v="25"/>
    <x v="1"/>
    <s v="plays"/>
    <x v="3742"/>
    <x v="3"/>
  </r>
  <r>
    <n v="3743"/>
    <s v="Down the Mississippi"/>
    <s v="I'm taking the Adventures of Huckleberry Finn puppet show down the Mississippi River!"/>
    <n v="700"/>
    <n v="0"/>
    <x v="2"/>
    <s v="US"/>
    <s v="USD"/>
    <n v="1404406964"/>
    <x v="3743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x v="3744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x v="3745"/>
    <b v="0"/>
    <n v="1"/>
    <b v="0"/>
    <s v="theater/plays"/>
    <n v="1"/>
    <n v="10"/>
    <x v="1"/>
    <s v="plays"/>
    <x v="3745"/>
    <x v="3"/>
  </r>
  <r>
    <n v="3746"/>
    <s v="Stage Play Production - &quot;I Love You to Death&quot;"/>
    <s v="Generational curses CAN be broken...right?"/>
    <n v="700"/>
    <n v="202"/>
    <x v="2"/>
    <s v="US"/>
    <s v="USD"/>
    <n v="1475918439"/>
    <x v="3746"/>
    <b v="0"/>
    <n v="1"/>
    <b v="0"/>
    <s v="theater/plays"/>
    <n v="29"/>
    <n v="202"/>
    <x v="1"/>
    <s v="plays"/>
    <x v="3746"/>
    <x v="2"/>
  </r>
  <r>
    <n v="3747"/>
    <s v="Counting Stars"/>
    <s v="The world premiere of an astonishing new play by acclaimed writer Atiha Sen Gupta."/>
    <n v="700"/>
    <n v="25"/>
    <x v="2"/>
    <s v="GB"/>
    <s v="GBP"/>
    <n v="1436137140"/>
    <x v="3747"/>
    <b v="0"/>
    <n v="1"/>
    <b v="0"/>
    <s v="theater/plays"/>
    <n v="4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x v="3748"/>
    <b v="0"/>
    <n v="52"/>
    <b v="1"/>
    <s v="theater/musical"/>
    <n v="739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x v="3749"/>
    <b v="0"/>
    <n v="7"/>
    <b v="1"/>
    <s v="theater/musical"/>
    <n v="7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x v="3750"/>
    <b v="0"/>
    <n v="28"/>
    <b v="1"/>
    <s v="theater/musical"/>
    <n v="861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x v="3751"/>
    <b v="0"/>
    <n v="11"/>
    <b v="1"/>
    <s v="theater/musical"/>
    <n v="189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x v="3752"/>
    <b v="0"/>
    <n v="15"/>
    <b v="1"/>
    <s v="theater/musical"/>
    <n v="81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x v="3753"/>
    <b v="0"/>
    <n v="30"/>
    <b v="1"/>
    <s v="theater/musical"/>
    <n v="738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x v="3754"/>
    <b v="0"/>
    <n v="27"/>
    <b v="1"/>
    <s v="theater/musical"/>
    <n v="429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x v="3755"/>
    <b v="0"/>
    <n v="28"/>
    <b v="1"/>
    <s v="theater/musical"/>
    <n v="102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x v="3756"/>
    <b v="0"/>
    <n v="17"/>
    <b v="1"/>
    <s v="theater/musical"/>
    <n v="650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x v="3757"/>
    <b v="0"/>
    <n v="50"/>
    <b v="1"/>
    <s v="theater/musical"/>
    <n v="543"/>
    <n v="75.959999999999994"/>
    <x v="1"/>
    <s v="musical"/>
    <x v="3757"/>
    <x v="3"/>
  </r>
  <r>
    <n v="3758"/>
    <s v="Luigi's Ladies"/>
    <s v="LUIGI'S LADIES: an original one-woman musical comedy"/>
    <n v="700"/>
    <n v="1535"/>
    <x v="0"/>
    <s v="US"/>
    <s v="USD"/>
    <n v="1400475600"/>
    <x v="3758"/>
    <b v="0"/>
    <n v="26"/>
    <b v="1"/>
    <s v="theater/musical"/>
    <n v="219"/>
    <n v="59.04"/>
    <x v="1"/>
    <s v="musical"/>
    <x v="3758"/>
    <x v="3"/>
  </r>
  <r>
    <n v="3759"/>
    <s v="Pared Down Productions"/>
    <s v="A production company specializing in small-scale musicals"/>
    <n v="700"/>
    <n v="4409.7700000000004"/>
    <x v="0"/>
    <s v="US"/>
    <s v="USD"/>
    <n v="1440556553"/>
    <x v="3759"/>
    <b v="0"/>
    <n v="88"/>
    <b v="1"/>
    <s v="theater/musical"/>
    <n v="63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x v="3760"/>
    <b v="0"/>
    <n v="91"/>
    <b v="1"/>
    <s v="theater/musical"/>
    <n v="745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x v="3761"/>
    <b v="0"/>
    <n v="3"/>
    <b v="1"/>
    <s v="theater/musical"/>
    <n v="74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x v="3762"/>
    <b v="0"/>
    <n v="28"/>
    <b v="1"/>
    <s v="theater/musical"/>
    <n v="199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x v="3763"/>
    <b v="0"/>
    <n v="77"/>
    <b v="1"/>
    <s v="theater/musical"/>
    <n v="758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x v="3764"/>
    <b v="0"/>
    <n v="27"/>
    <b v="1"/>
    <s v="theater/musical"/>
    <n v="231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x v="3765"/>
    <b v="0"/>
    <n v="107"/>
    <b v="1"/>
    <s v="theater/musical"/>
    <n v="1222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x v="3766"/>
    <b v="0"/>
    <n v="96"/>
    <b v="1"/>
    <s v="theater/musical"/>
    <n v="1579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x v="3767"/>
    <b v="0"/>
    <n v="56"/>
    <b v="1"/>
    <s v="theater/musical"/>
    <n v="359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x v="3768"/>
    <b v="0"/>
    <n v="58"/>
    <b v="1"/>
    <s v="theater/musical"/>
    <n v="662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x v="3769"/>
    <b v="0"/>
    <n v="15"/>
    <b v="1"/>
    <s v="theater/musical"/>
    <n v="169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x v="3770"/>
    <b v="0"/>
    <n v="20"/>
    <b v="1"/>
    <s v="theater/musical"/>
    <n v="308"/>
    <n v="100"/>
    <x v="1"/>
    <s v="musical"/>
    <x v="3770"/>
    <x v="0"/>
  </r>
  <r>
    <n v="3771"/>
    <s v="COME OUT SWINGIN'!"/>
    <s v="I would like to make a demo recording of six songs from COME OUT SWINGIN'!"/>
    <n v="620"/>
    <n v="1460"/>
    <x v="0"/>
    <s v="US"/>
    <s v="USD"/>
    <n v="1463529600"/>
    <x v="3771"/>
    <b v="0"/>
    <n v="38"/>
    <b v="1"/>
    <s v="theater/musical"/>
    <n v="235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x v="3772"/>
    <b v="0"/>
    <n v="33"/>
    <b v="1"/>
    <s v="theater/musical"/>
    <n v="889"/>
    <n v="166.97"/>
    <x v="1"/>
    <s v="musical"/>
    <x v="3772"/>
    <x v="2"/>
  </r>
  <r>
    <n v="3773"/>
    <s v="Dundee: A Hip-Hopera"/>
    <s v="A dramatic hip-hopera, inspired from monologues written by the performers."/>
    <n v="600"/>
    <n v="5410"/>
    <x v="0"/>
    <s v="US"/>
    <s v="USD"/>
    <n v="1479175680"/>
    <x v="3773"/>
    <b v="0"/>
    <n v="57"/>
    <b v="1"/>
    <s v="theater/musical"/>
    <n v="902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x v="3774"/>
    <b v="0"/>
    <n v="25"/>
    <b v="1"/>
    <s v="theater/musical"/>
    <n v="417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x v="3775"/>
    <b v="0"/>
    <n v="14"/>
    <b v="1"/>
    <s v="theater/musical"/>
    <n v="334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x v="3776"/>
    <b v="0"/>
    <n v="94"/>
    <b v="1"/>
    <s v="theater/musical"/>
    <n v="1423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x v="3777"/>
    <b v="0"/>
    <n v="59"/>
    <b v="1"/>
    <s v="theater/musical"/>
    <n v="477"/>
    <n v="48.54"/>
    <x v="1"/>
    <s v="musical"/>
    <x v="3777"/>
    <x v="3"/>
  </r>
  <r>
    <n v="3778"/>
    <s v="Give a Puppet a Hand"/>
    <s v="Sponsor an AVENUE Q puppet for The Barn Players April 2015 production."/>
    <n v="600"/>
    <n v="2521"/>
    <x v="0"/>
    <s v="US"/>
    <s v="USD"/>
    <n v="1423942780"/>
    <x v="3778"/>
    <b v="0"/>
    <n v="36"/>
    <b v="1"/>
    <s v="theater/musical"/>
    <n v="420"/>
    <n v="70.03"/>
    <x v="1"/>
    <s v="musical"/>
    <x v="3778"/>
    <x v="3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x v="3779"/>
    <b v="0"/>
    <n v="115"/>
    <b v="1"/>
    <s v="theater/musical"/>
    <n v="2600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x v="3780"/>
    <b v="0"/>
    <n v="30"/>
    <b v="1"/>
    <s v="theater/musical"/>
    <n v="50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x v="3781"/>
    <b v="0"/>
    <n v="52"/>
    <b v="1"/>
    <s v="theater/musical"/>
    <n v="823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x v="3782"/>
    <b v="0"/>
    <n v="27"/>
    <b v="1"/>
    <s v="theater/musical"/>
    <n v="339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x v="3783"/>
    <b v="0"/>
    <n v="24"/>
    <b v="1"/>
    <s v="theater/musical"/>
    <n v="258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x v="3784"/>
    <b v="0"/>
    <n v="10"/>
    <b v="1"/>
    <s v="theater/musical"/>
    <n v="192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x v="3785"/>
    <b v="0"/>
    <n v="30"/>
    <b v="1"/>
    <s v="theater/musical"/>
    <n v="503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x v="3786"/>
    <b v="0"/>
    <n v="71"/>
    <b v="1"/>
    <s v="theater/musical"/>
    <n v="1110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x v="3787"/>
    <b v="0"/>
    <n v="10"/>
    <b v="1"/>
    <s v="theater/musical"/>
    <n v="59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x v="3788"/>
    <b v="0"/>
    <n v="1"/>
    <b v="0"/>
    <s v="theater/musical"/>
    <n v="83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x v="3789"/>
    <b v="0"/>
    <n v="4"/>
    <b v="0"/>
    <s v="theater/musical"/>
    <n v="19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x v="3790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6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600"/>
    <n v="35"/>
    <x v="2"/>
    <s v="US"/>
    <s v="USD"/>
    <n v="1436957022"/>
    <x v="3792"/>
    <b v="0"/>
    <n v="2"/>
    <b v="0"/>
    <s v="theater/musical"/>
    <n v="6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x v="3793"/>
    <b v="0"/>
    <n v="24"/>
    <b v="0"/>
    <s v="theater/musical"/>
    <n v="696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x v="3794"/>
    <b v="0"/>
    <n v="1"/>
    <b v="0"/>
    <s v="theater/musical"/>
    <n v="8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x v="379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x v="3797"/>
    <b v="0"/>
    <n v="37"/>
    <b v="0"/>
    <s v="theater/musical"/>
    <n v="897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x v="3798"/>
    <b v="0"/>
    <n v="5"/>
    <b v="0"/>
    <s v="theater/musical"/>
    <n v="171"/>
    <n v="205"/>
    <x v="1"/>
    <s v="musical"/>
    <x v="3798"/>
    <x v="3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x v="3799"/>
    <b v="0"/>
    <n v="4"/>
    <b v="0"/>
    <s v="theater/musical"/>
    <n v="67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x v="3800"/>
    <b v="0"/>
    <n v="16"/>
    <b v="0"/>
    <s v="theater/musical"/>
    <n v="147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x v="3801"/>
    <b v="0"/>
    <n v="9"/>
    <b v="0"/>
    <s v="theater/musical"/>
    <n v="71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x v="3802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x v="3803"/>
    <b v="0"/>
    <n v="40"/>
    <b v="0"/>
    <s v="theater/musical"/>
    <n v="393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x v="380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x v="3805"/>
    <b v="0"/>
    <n v="2"/>
    <b v="0"/>
    <s v="theater/musical"/>
    <n v="1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x v="3806"/>
    <b v="0"/>
    <n v="1"/>
    <b v="0"/>
    <s v="theater/musical"/>
    <n v="1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x v="3807"/>
    <b v="0"/>
    <n v="9"/>
    <b v="0"/>
    <s v="theater/musical"/>
    <n v="83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x v="3808"/>
    <b v="0"/>
    <n v="24"/>
    <b v="1"/>
    <s v="theater/plays"/>
    <n v="182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x v="3809"/>
    <b v="0"/>
    <n v="38"/>
    <b v="1"/>
    <s v="theater/plays"/>
    <n v="368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x v="3810"/>
    <b v="0"/>
    <n v="26"/>
    <b v="1"/>
    <s v="theater/plays"/>
    <n v="33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x v="3811"/>
    <b v="0"/>
    <n v="19"/>
    <b v="1"/>
    <s v="theater/plays"/>
    <n v="15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x v="3812"/>
    <b v="0"/>
    <n v="11"/>
    <b v="1"/>
    <s v="theater/plays"/>
    <n v="398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x v="3813"/>
    <b v="0"/>
    <n v="27"/>
    <b v="1"/>
    <s v="theater/plays"/>
    <n v="385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x v="3814"/>
    <b v="0"/>
    <n v="34"/>
    <b v="1"/>
    <s v="theater/plays"/>
    <n v="382"/>
    <n v="61.82"/>
    <x v="1"/>
    <s v="plays"/>
    <x v="3814"/>
    <x v="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x v="3815"/>
    <b v="0"/>
    <n v="20"/>
    <b v="1"/>
    <s v="theater/plays"/>
    <n v="182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x v="3816"/>
    <b v="0"/>
    <n v="37"/>
    <b v="1"/>
    <s v="theater/plays"/>
    <n v="325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x v="3817"/>
    <b v="0"/>
    <n v="20"/>
    <b v="1"/>
    <s v="theater/plays"/>
    <n v="405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x v="3818"/>
    <b v="0"/>
    <n v="10"/>
    <b v="1"/>
    <s v="theater/plays"/>
    <n v="109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x v="3819"/>
    <b v="0"/>
    <n v="26"/>
    <b v="1"/>
    <s v="theater/plays"/>
    <n v="2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x v="3820"/>
    <b v="0"/>
    <n v="20"/>
    <b v="1"/>
    <s v="theater/plays"/>
    <n v="8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x v="3821"/>
    <b v="0"/>
    <n v="46"/>
    <b v="1"/>
    <s v="theater/plays"/>
    <n v="71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x v="3822"/>
    <b v="0"/>
    <n v="76"/>
    <b v="1"/>
    <s v="theater/plays"/>
    <n v="110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x v="3823"/>
    <b v="0"/>
    <n v="41"/>
    <b v="1"/>
    <s v="theater/plays"/>
    <n v="530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x v="3824"/>
    <b v="0"/>
    <n v="7"/>
    <b v="1"/>
    <s v="theater/plays"/>
    <n v="54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x v="3825"/>
    <b v="0"/>
    <n v="49"/>
    <b v="1"/>
    <s v="theater/plays"/>
    <n v="1054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x v="3826"/>
    <b v="0"/>
    <n v="26"/>
    <b v="1"/>
    <s v="theater/plays"/>
    <n v="143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x v="3827"/>
    <b v="0"/>
    <n v="65"/>
    <b v="1"/>
    <s v="theater/plays"/>
    <n v="916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x v="3828"/>
    <b v="0"/>
    <n v="28"/>
    <b v="1"/>
    <s v="theater/plays"/>
    <n v="10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x v="3830"/>
    <b v="0"/>
    <n v="3"/>
    <b v="1"/>
    <s v="theater/plays"/>
    <n v="4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x v="3832"/>
    <b v="0"/>
    <n v="9"/>
    <b v="1"/>
    <s v="theater/plays"/>
    <n v="251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x v="3833"/>
    <b v="0"/>
    <n v="20"/>
    <b v="1"/>
    <s v="theater/plays"/>
    <n v="280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x v="3834"/>
    <b v="0"/>
    <n v="57"/>
    <b v="1"/>
    <s v="theater/plays"/>
    <n v="654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x v="3835"/>
    <b v="0"/>
    <n v="8"/>
    <b v="1"/>
    <s v="theater/plays"/>
    <n v="64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x v="3836"/>
    <b v="0"/>
    <n v="14"/>
    <b v="1"/>
    <s v="theater/plays"/>
    <n v="180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x v="3837"/>
    <b v="0"/>
    <n v="17"/>
    <b v="1"/>
    <s v="theater/plays"/>
    <n v="408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x v="3838"/>
    <b v="0"/>
    <n v="100"/>
    <b v="1"/>
    <s v="theater/plays"/>
    <n v="20165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x v="3839"/>
    <b v="0"/>
    <n v="32"/>
    <b v="1"/>
    <s v="theater/plays"/>
    <n v="405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x v="3840"/>
    <b v="0"/>
    <n v="3"/>
    <b v="1"/>
    <s v="theater/plays"/>
    <n v="13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x v="3841"/>
    <b v="1"/>
    <n v="34"/>
    <b v="0"/>
    <s v="theater/plays"/>
    <n v="174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x v="3842"/>
    <b v="1"/>
    <n v="23"/>
    <b v="0"/>
    <s v="theater/plays"/>
    <n v="219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x v="3843"/>
    <b v="1"/>
    <n v="19"/>
    <b v="0"/>
    <s v="theater/plays"/>
    <n v="213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x v="3844"/>
    <b v="1"/>
    <n v="50"/>
    <b v="0"/>
    <s v="theater/plays"/>
    <n v="813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x v="3845"/>
    <b v="1"/>
    <n v="12"/>
    <b v="0"/>
    <s v="theater/plays"/>
    <n v="168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x v="3846"/>
    <b v="1"/>
    <n v="8"/>
    <b v="0"/>
    <s v="theater/plays"/>
    <n v="38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x v="3847"/>
    <b v="1"/>
    <n v="9"/>
    <b v="0"/>
    <s v="theater/plays"/>
    <n v="339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x v="3848"/>
    <b v="1"/>
    <n v="43"/>
    <b v="0"/>
    <s v="theater/plays"/>
    <n v="42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x v="3849"/>
    <b v="1"/>
    <n v="28"/>
    <b v="0"/>
    <s v="theater/plays"/>
    <n v="423"/>
    <n v="75.459999999999994"/>
    <x v="1"/>
    <s v="plays"/>
    <x v="3849"/>
    <x v="0"/>
  </r>
  <r>
    <n v="3850"/>
    <s v="The Vagina Monologues 2015"/>
    <s v="V-Day is a global activist movement to end violence against women and girls."/>
    <n v="500"/>
    <n v="38"/>
    <x v="2"/>
    <s v="US"/>
    <s v="USD"/>
    <n v="1420081143"/>
    <x v="3850"/>
    <b v="1"/>
    <n v="4"/>
    <b v="0"/>
    <s v="theater/plays"/>
    <n v="8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x v="3851"/>
    <b v="1"/>
    <n v="24"/>
    <b v="0"/>
    <s v="theater/plays"/>
    <n v="170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x v="3852"/>
    <b v="0"/>
    <n v="2"/>
    <b v="0"/>
    <s v="theater/plays"/>
    <n v="4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x v="3853"/>
    <b v="0"/>
    <n v="2"/>
    <b v="0"/>
    <s v="theater/plays"/>
    <n v="5"/>
    <n v="13"/>
    <x v="1"/>
    <s v="plays"/>
    <x v="3853"/>
    <x v="3"/>
  </r>
  <r>
    <n v="3854"/>
    <s v="The Case Of Soghomon Tehlirian"/>
    <s v="A play dedicated to the 100th anniversary of the Armenian Genocide."/>
    <n v="500"/>
    <n v="1788"/>
    <x v="2"/>
    <s v="US"/>
    <s v="USD"/>
    <n v="1431206058"/>
    <x v="3854"/>
    <b v="0"/>
    <n v="20"/>
    <b v="0"/>
    <s v="theater/plays"/>
    <n v="358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x v="3855"/>
    <b v="0"/>
    <n v="1"/>
    <b v="0"/>
    <s v="theater/plays"/>
    <n v="5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x v="3856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x v="3857"/>
    <b v="0"/>
    <n v="4"/>
    <b v="0"/>
    <s v="theater/plays"/>
    <n v="52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x v="3859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x v="3860"/>
    <b v="0"/>
    <n v="13"/>
    <b v="0"/>
    <s v="theater/plays"/>
    <n v="212"/>
    <n v="81.540000000000006"/>
    <x v="1"/>
    <s v="plays"/>
    <x v="3860"/>
    <x v="3"/>
  </r>
  <r>
    <n v="3861"/>
    <s v="READY OR NOT HERE I COME"/>
    <s v="THE COMING OF THE LORD!"/>
    <n v="500"/>
    <n v="100"/>
    <x v="2"/>
    <s v="US"/>
    <s v="USD"/>
    <n v="1415828820"/>
    <x v="3861"/>
    <b v="0"/>
    <n v="1"/>
    <b v="0"/>
    <s v="theater/plays"/>
    <n v="20"/>
    <n v="100"/>
    <x v="1"/>
    <s v="plays"/>
    <x v="3861"/>
    <x v="3"/>
  </r>
  <r>
    <n v="3862"/>
    <s v="The Container Play"/>
    <s v="The hit immersive theatre experience of England comes to Corpus Christi!"/>
    <n v="500"/>
    <n v="1"/>
    <x v="2"/>
    <s v="US"/>
    <s v="USD"/>
    <n v="1473699540"/>
    <x v="3862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x v="3863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x v="3864"/>
    <b v="0"/>
    <n v="3"/>
    <b v="0"/>
    <s v="theater/plays"/>
    <n v="12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x v="3865"/>
    <b v="0"/>
    <n v="14"/>
    <b v="0"/>
    <s v="theater/plays"/>
    <n v="130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x v="3866"/>
    <b v="0"/>
    <n v="2"/>
    <b v="0"/>
    <s v="theater/plays"/>
    <n v="2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x v="3867"/>
    <b v="0"/>
    <n v="5"/>
    <b v="0"/>
    <s v="theater/plays"/>
    <n v="50"/>
    <n v="50.2"/>
    <x v="1"/>
    <s v="plays"/>
    <x v="3867"/>
    <x v="2"/>
  </r>
  <r>
    <n v="3868"/>
    <s v="1000 words (Canceled)"/>
    <s v="New collection of music by Scott Evan Davis!"/>
    <n v="500"/>
    <n v="10"/>
    <x v="1"/>
    <s v="GB"/>
    <s v="GBP"/>
    <n v="1410191405"/>
    <x v="3868"/>
    <b v="0"/>
    <n v="1"/>
    <b v="0"/>
    <s v="theater/musical"/>
    <n v="2"/>
    <n v="10"/>
    <x v="1"/>
    <s v="musical"/>
    <x v="3868"/>
    <x v="3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x v="3869"/>
    <b v="0"/>
    <n v="15"/>
    <b v="0"/>
    <s v="theater/musical"/>
    <n v="90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x v="3870"/>
    <b v="0"/>
    <n v="10"/>
    <b v="0"/>
    <s v="theater/musical"/>
    <n v="300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x v="3871"/>
    <b v="0"/>
    <n v="3"/>
    <b v="0"/>
    <s v="theater/musical"/>
    <n v="8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x v="3872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x v="3874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x v="387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x v="3876"/>
    <b v="0"/>
    <n v="46"/>
    <b v="0"/>
    <s v="theater/musical"/>
    <n v="412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x v="3877"/>
    <b v="0"/>
    <n v="14"/>
    <b v="0"/>
    <s v="theater/musical"/>
    <n v="248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x v="3878"/>
    <b v="0"/>
    <n v="1"/>
    <b v="0"/>
    <s v="theater/musical"/>
    <n v="2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x v="3880"/>
    <b v="0"/>
    <n v="17"/>
    <b v="0"/>
    <s v="theater/musical"/>
    <n v="196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x v="3882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x v="3884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x v="3885"/>
    <b v="0"/>
    <n v="0"/>
    <b v="0"/>
    <s v="theater/musical"/>
    <n v="0"/>
    <n v="0"/>
    <x v="1"/>
    <s v="musical"/>
    <x v="3885"/>
    <x v="2"/>
  </r>
  <r>
    <n v="3886"/>
    <s v="a (Canceled)"/>
    <n v="1"/>
    <n v="5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x v="3887"/>
    <b v="0"/>
    <n v="2"/>
    <b v="0"/>
    <s v="theater/musical"/>
    <n v="7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x v="3888"/>
    <b v="0"/>
    <n v="14"/>
    <b v="0"/>
    <s v="theater/plays"/>
    <n v="108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x v="3889"/>
    <b v="0"/>
    <n v="9"/>
    <b v="0"/>
    <s v="theater/plays"/>
    <n v="24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x v="3890"/>
    <b v="0"/>
    <n v="8"/>
    <b v="0"/>
    <s v="theater/plays"/>
    <n v="505"/>
    <n v="315.5"/>
    <x v="1"/>
    <s v="plays"/>
    <x v="3890"/>
    <x v="0"/>
  </r>
  <r>
    <n v="3891"/>
    <s v="Out of the Box: A Mime Story"/>
    <s v="A comedy about a mime who dreams of becoming a stand up comedian."/>
    <n v="500"/>
    <n v="260"/>
    <x v="2"/>
    <s v="US"/>
    <s v="USD"/>
    <n v="1427086740"/>
    <x v="3891"/>
    <b v="0"/>
    <n v="7"/>
    <b v="0"/>
    <s v="theater/plays"/>
    <n v="52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x v="3892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x v="3893"/>
    <b v="0"/>
    <n v="84"/>
    <b v="0"/>
    <s v="theater/plays"/>
    <n v="2155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x v="3894"/>
    <b v="0"/>
    <n v="11"/>
    <b v="0"/>
    <s v="theater/plays"/>
    <n v="104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x v="3895"/>
    <b v="0"/>
    <n v="1"/>
    <b v="0"/>
    <s v="theater/plays"/>
    <n v="10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x v="3896"/>
    <b v="0"/>
    <n v="4"/>
    <b v="0"/>
    <s v="theater/plays"/>
    <n v="34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x v="3897"/>
    <b v="0"/>
    <n v="10"/>
    <b v="0"/>
    <s v="theater/plays"/>
    <n v="8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x v="3898"/>
    <b v="0"/>
    <n v="16"/>
    <b v="0"/>
    <s v="theater/plays"/>
    <n v="16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x v="3899"/>
    <b v="0"/>
    <n v="2"/>
    <b v="0"/>
    <s v="theater/plays"/>
    <n v="25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x v="3900"/>
    <b v="0"/>
    <n v="5"/>
    <b v="0"/>
    <s v="theater/plays"/>
    <n v="27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x v="3901"/>
    <b v="0"/>
    <n v="1"/>
    <b v="0"/>
    <s v="theater/plays"/>
    <n v="5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x v="3902"/>
    <b v="0"/>
    <n v="31"/>
    <b v="0"/>
    <s v="theater/plays"/>
    <n v="293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x v="3903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500"/>
    <n v="3"/>
    <x v="2"/>
    <s v="US"/>
    <s v="USD"/>
    <n v="1429074240"/>
    <x v="3904"/>
    <b v="0"/>
    <n v="2"/>
    <b v="0"/>
    <s v="theater/plays"/>
    <n v="1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x v="3905"/>
    <b v="0"/>
    <n v="7"/>
    <b v="0"/>
    <s v="theater/plays"/>
    <n v="35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x v="3906"/>
    <b v="0"/>
    <n v="16"/>
    <b v="0"/>
    <s v="theater/plays"/>
    <n v="202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x v="3907"/>
    <b v="0"/>
    <n v="4"/>
    <b v="0"/>
    <s v="theater/plays"/>
    <n v="31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x v="3908"/>
    <b v="0"/>
    <n v="4"/>
    <b v="0"/>
    <s v="theater/plays"/>
    <n v="13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x v="3909"/>
    <b v="0"/>
    <n v="4"/>
    <b v="0"/>
    <s v="theater/plays"/>
    <n v="27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x v="3910"/>
    <b v="0"/>
    <n v="3"/>
    <b v="0"/>
    <s v="theater/plays"/>
    <n v="37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x v="3911"/>
    <b v="0"/>
    <n v="36"/>
    <b v="0"/>
    <s v="theater/plays"/>
    <n v="599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x v="3912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x v="3913"/>
    <b v="0"/>
    <n v="7"/>
    <b v="0"/>
    <s v="theater/plays"/>
    <n v="20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x v="3914"/>
    <b v="0"/>
    <n v="27"/>
    <b v="0"/>
    <s v="theater/plays"/>
    <n v="182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x v="3915"/>
    <b v="0"/>
    <n v="1"/>
    <b v="0"/>
    <s v="theater/plays"/>
    <n v="1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x v="3916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x v="3917"/>
    <b v="0"/>
    <n v="1"/>
    <b v="0"/>
    <s v="theater/plays"/>
    <n v="2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x v="3918"/>
    <b v="0"/>
    <n v="3"/>
    <b v="0"/>
    <s v="theater/plays"/>
    <n v="24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x v="3919"/>
    <b v="0"/>
    <n v="3"/>
    <b v="0"/>
    <s v="theater/plays"/>
    <n v="18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x v="3920"/>
    <b v="0"/>
    <n v="3"/>
    <b v="0"/>
    <s v="theater/plays"/>
    <n v="27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x v="3921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x v="3922"/>
    <b v="0"/>
    <n v="6"/>
    <b v="0"/>
    <s v="theater/plays"/>
    <n v="12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x v="3923"/>
    <b v="0"/>
    <n v="17"/>
    <b v="0"/>
    <s v="theater/plays"/>
    <n v="277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x v="3924"/>
    <b v="0"/>
    <n v="40"/>
    <b v="0"/>
    <s v="theater/plays"/>
    <n v="458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x v="3925"/>
    <b v="0"/>
    <n v="3"/>
    <b v="0"/>
    <s v="theater/plays"/>
    <n v="3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x v="3926"/>
    <b v="0"/>
    <n v="1"/>
    <b v="0"/>
    <s v="theater/plays"/>
    <n v="3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x v="3927"/>
    <b v="0"/>
    <n v="2"/>
    <b v="0"/>
    <s v="theater/plays"/>
    <n v="5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x v="3928"/>
    <b v="0"/>
    <n v="7"/>
    <b v="0"/>
    <s v="theater/plays"/>
    <n v="130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x v="3929"/>
    <b v="0"/>
    <n v="14"/>
    <b v="0"/>
    <s v="theater/plays"/>
    <n v="91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x v="3930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x v="3931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x v="3932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x v="3933"/>
    <b v="0"/>
    <n v="12"/>
    <b v="0"/>
    <s v="theater/plays"/>
    <n v="220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x v="3934"/>
    <b v="0"/>
    <n v="12"/>
    <b v="0"/>
    <s v="theater/plays"/>
    <n v="110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x v="3935"/>
    <b v="0"/>
    <n v="23"/>
    <b v="0"/>
    <s v="theater/plays"/>
    <n v="263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x v="3936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x v="3937"/>
    <b v="0"/>
    <n v="10"/>
    <b v="0"/>
    <s v="theater/plays"/>
    <n v="497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x v="3938"/>
    <b v="0"/>
    <n v="5"/>
    <b v="0"/>
    <s v="theater/plays"/>
    <n v="79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x v="3939"/>
    <b v="0"/>
    <n v="1"/>
    <b v="0"/>
    <s v="theater/plays"/>
    <n v="1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x v="3940"/>
    <b v="0"/>
    <n v="2"/>
    <b v="0"/>
    <s v="theater/plays"/>
    <n v="2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x v="3941"/>
    <b v="0"/>
    <n v="2"/>
    <b v="0"/>
    <s v="theater/plays"/>
    <n v="10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x v="3942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x v="3943"/>
    <b v="0"/>
    <n v="13"/>
    <b v="0"/>
    <s v="theater/plays"/>
    <n v="395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x v="3944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x v="3945"/>
    <b v="0"/>
    <n v="1"/>
    <b v="0"/>
    <s v="theater/plays"/>
    <n v="1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x v="3946"/>
    <b v="0"/>
    <n v="5"/>
    <b v="0"/>
    <s v="theater/plays"/>
    <n v="4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x v="3947"/>
    <b v="0"/>
    <n v="2"/>
    <b v="0"/>
    <s v="theater/plays"/>
    <n v="22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x v="3948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x v="3949"/>
    <b v="0"/>
    <n v="32"/>
    <b v="0"/>
    <s v="theater/plays"/>
    <n v="375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x v="3950"/>
    <b v="0"/>
    <n v="1"/>
    <b v="0"/>
    <s v="theater/plays"/>
    <n v="6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x v="3951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x v="3952"/>
    <b v="0"/>
    <n v="1"/>
    <b v="0"/>
    <s v="theater/plays"/>
    <n v="6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x v="3953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x v="395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x v="3955"/>
    <b v="0"/>
    <n v="8"/>
    <b v="0"/>
    <s v="theater/plays"/>
    <n v="106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x v="3956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x v="3957"/>
    <b v="0"/>
    <n v="1"/>
    <b v="0"/>
    <s v="theater/plays"/>
    <n v="2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x v="3958"/>
    <b v="0"/>
    <n v="16"/>
    <b v="0"/>
    <s v="theater/plays"/>
    <n v="160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x v="3959"/>
    <b v="0"/>
    <n v="12"/>
    <b v="0"/>
    <s v="theater/plays"/>
    <n v="73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x v="3960"/>
    <b v="0"/>
    <n v="4"/>
    <b v="0"/>
    <s v="theater/plays"/>
    <n v="11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x v="3961"/>
    <b v="0"/>
    <n v="2"/>
    <b v="0"/>
    <s v="theater/plays"/>
    <n v="5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x v="3962"/>
    <b v="0"/>
    <n v="3"/>
    <b v="0"/>
    <s v="theater/plays"/>
    <n v="11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x v="3963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x v="3964"/>
    <b v="0"/>
    <n v="3"/>
    <b v="0"/>
    <s v="theater/plays"/>
    <n v="32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x v="3965"/>
    <b v="0"/>
    <n v="4"/>
    <b v="0"/>
    <s v="theater/plays"/>
    <n v="71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x v="3966"/>
    <b v="0"/>
    <n v="2"/>
    <b v="0"/>
    <s v="theater/plays"/>
    <n v="1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x v="3967"/>
    <b v="0"/>
    <n v="10"/>
    <b v="0"/>
    <s v="theater/plays"/>
    <n v="103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x v="3968"/>
    <b v="0"/>
    <n v="11"/>
    <b v="0"/>
    <s v="theater/plays"/>
    <n v="132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x v="3969"/>
    <b v="0"/>
    <n v="6"/>
    <b v="0"/>
    <s v="theater/plays"/>
    <n v="60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x v="3970"/>
    <b v="0"/>
    <n v="2"/>
    <b v="0"/>
    <s v="theater/plays"/>
    <n v="3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x v="3971"/>
    <b v="0"/>
    <n v="6"/>
    <b v="0"/>
    <s v="theater/plays"/>
    <n v="39"/>
    <n v="22.67"/>
    <x v="1"/>
    <s v="plays"/>
    <x v="3971"/>
    <x v="3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x v="3972"/>
    <b v="0"/>
    <n v="8"/>
    <b v="0"/>
    <s v="theater/plays"/>
    <n v="60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x v="3973"/>
    <b v="0"/>
    <n v="37"/>
    <b v="0"/>
    <s v="theater/plays"/>
    <n v="1116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x v="3974"/>
    <b v="0"/>
    <n v="11"/>
    <b v="0"/>
    <s v="theater/plays"/>
    <n v="91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x v="3975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x v="3976"/>
    <b v="0"/>
    <n v="10"/>
    <b v="0"/>
    <s v="theater/plays"/>
    <n v="177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x v="3977"/>
    <b v="0"/>
    <n v="6"/>
    <b v="0"/>
    <s v="theater/plays"/>
    <n v="373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x v="3978"/>
    <b v="0"/>
    <n v="8"/>
    <b v="0"/>
    <s v="theater/plays"/>
    <n v="6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x v="3979"/>
    <b v="0"/>
    <n v="6"/>
    <b v="0"/>
    <s v="theater/plays"/>
    <n v="31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x v="3980"/>
    <b v="0"/>
    <n v="7"/>
    <b v="0"/>
    <s v="theater/plays"/>
    <n v="129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x v="3981"/>
    <b v="0"/>
    <n v="7"/>
    <b v="0"/>
    <s v="theater/plays"/>
    <n v="350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x v="3982"/>
    <b v="0"/>
    <n v="5"/>
    <b v="0"/>
    <s v="theater/plays"/>
    <n v="49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x v="3983"/>
    <b v="0"/>
    <n v="46"/>
    <b v="0"/>
    <s v="theater/plays"/>
    <n v="1164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x v="3984"/>
    <b v="0"/>
    <n v="10"/>
    <b v="0"/>
    <s v="theater/plays"/>
    <n v="30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x v="3985"/>
    <b v="0"/>
    <n v="19"/>
    <b v="0"/>
    <s v="theater/plays"/>
    <n v="214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x v="3986"/>
    <b v="0"/>
    <n v="13"/>
    <b v="0"/>
    <s v="theater/plays"/>
    <n v="163"/>
    <n v="37.54"/>
    <x v="1"/>
    <s v="plays"/>
    <x v="3986"/>
    <x v="2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x v="3987"/>
    <b v="0"/>
    <n v="13"/>
    <b v="0"/>
    <s v="theater/plays"/>
    <n v="50"/>
    <n v="11.62"/>
    <x v="1"/>
    <s v="plays"/>
    <x v="3987"/>
    <x v="3"/>
  </r>
  <r>
    <n v="3988"/>
    <s v="Folk-Tales: What Stories Do Your Folks Tell?"/>
    <s v="An evening of of stories based both in myth and truth."/>
    <n v="300"/>
    <n v="32"/>
    <x v="2"/>
    <s v="US"/>
    <s v="USD"/>
    <n v="1440813413"/>
    <x v="3988"/>
    <b v="0"/>
    <n v="4"/>
    <b v="0"/>
    <s v="theater/plays"/>
    <n v="11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x v="3989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x v="3990"/>
    <b v="0"/>
    <n v="3"/>
    <b v="0"/>
    <s v="theater/plays"/>
    <n v="23"/>
    <n v="23"/>
    <x v="1"/>
    <s v="plays"/>
    <x v="3990"/>
    <x v="2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x v="3991"/>
    <b v="0"/>
    <n v="1"/>
    <b v="0"/>
    <s v="theater/plays"/>
    <n v="33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x v="3992"/>
    <b v="0"/>
    <n v="9"/>
    <b v="0"/>
    <s v="theater/plays"/>
    <n v="180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x v="3993"/>
    <b v="0"/>
    <n v="1"/>
    <b v="0"/>
    <s v="theater/plays"/>
    <n v="1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x v="3994"/>
    <b v="0"/>
    <n v="1"/>
    <b v="0"/>
    <s v="theater/plays"/>
    <n v="2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x v="3995"/>
    <b v="0"/>
    <n v="4"/>
    <b v="0"/>
    <s v="theater/plays"/>
    <n v="23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x v="3996"/>
    <b v="0"/>
    <n v="17"/>
    <b v="0"/>
    <s v="theater/plays"/>
    <n v="166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x v="3997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x v="3998"/>
    <b v="0"/>
    <n v="12"/>
    <b v="0"/>
    <s v="theater/plays"/>
    <n v="238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x v="3999"/>
    <b v="0"/>
    <n v="14"/>
    <b v="0"/>
    <s v="theater/plays"/>
    <n v="385"/>
    <n v="82.57"/>
    <x v="1"/>
    <s v="plays"/>
    <x v="3999"/>
    <x v="3"/>
  </r>
  <r>
    <n v="4000"/>
    <s v="The Escorts"/>
    <s v="An Enticing Trip into the World of Assisted Dying"/>
    <n v="300"/>
    <n v="10"/>
    <x v="2"/>
    <s v="US"/>
    <s v="USD"/>
    <n v="1462631358"/>
    <x v="4000"/>
    <b v="0"/>
    <n v="1"/>
    <b v="0"/>
    <s v="theater/plays"/>
    <n v="3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x v="4001"/>
    <b v="0"/>
    <n v="14"/>
    <b v="0"/>
    <s v="theater/plays"/>
    <n v="151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x v="4002"/>
    <b v="0"/>
    <n v="4"/>
    <b v="0"/>
    <s v="theater/plays"/>
    <n v="8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x v="4003"/>
    <b v="0"/>
    <n v="2"/>
    <b v="0"/>
    <s v="theater/plays"/>
    <n v="67"/>
    <n v="100.5"/>
    <x v="1"/>
    <s v="plays"/>
    <x v="4003"/>
    <x v="0"/>
  </r>
  <r>
    <n v="4004"/>
    <s v="South Florida Tours"/>
    <s v="Help Launch The Queen Into South Florida!"/>
    <n v="300"/>
    <n v="1"/>
    <x v="2"/>
    <s v="US"/>
    <s v="USD"/>
    <n v="1412740457"/>
    <x v="4004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x v="4005"/>
    <b v="0"/>
    <n v="2"/>
    <b v="0"/>
    <s v="theater/plays"/>
    <n v="13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x v="4006"/>
    <b v="0"/>
    <n v="1"/>
    <b v="0"/>
    <s v="theater/plays"/>
    <n v="1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x v="4007"/>
    <b v="0"/>
    <n v="1"/>
    <b v="0"/>
    <s v="theater/plays"/>
    <n v="2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x v="4008"/>
    <b v="0"/>
    <n v="4"/>
    <b v="0"/>
    <s v="theater/plays"/>
    <n v="20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x v="4009"/>
    <b v="0"/>
    <n v="3"/>
    <b v="0"/>
    <s v="theater/plays"/>
    <n v="25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x v="4010"/>
    <b v="0"/>
    <n v="38"/>
    <b v="0"/>
    <s v="theater/plays"/>
    <n v="581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x v="4011"/>
    <b v="0"/>
    <n v="4"/>
    <b v="0"/>
    <s v="theater/plays"/>
    <n v="6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x v="4012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x v="4013"/>
    <b v="0"/>
    <n v="2"/>
    <b v="0"/>
    <s v="theater/plays"/>
    <n v="9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x v="4014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x v="4015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x v="4016"/>
    <b v="0"/>
    <n v="7"/>
    <b v="0"/>
    <s v="theater/plays"/>
    <n v="23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x v="4017"/>
    <b v="0"/>
    <n v="2"/>
    <b v="0"/>
    <s v="theater/plays"/>
    <n v="35"/>
    <n v="52.5"/>
    <x v="1"/>
    <s v="plays"/>
    <x v="4017"/>
    <x v="3"/>
  </r>
  <r>
    <n v="4018"/>
    <s v="Time Please Fringe"/>
    <s v="Funding for a production of Time Please at the Brighton Fringe 2017... and beyond."/>
    <n v="300"/>
    <n v="130"/>
    <x v="2"/>
    <s v="GB"/>
    <s v="GBP"/>
    <n v="1475877108"/>
    <x v="4018"/>
    <b v="0"/>
    <n v="4"/>
    <b v="0"/>
    <s v="theater/plays"/>
    <n v="43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x v="4019"/>
    <b v="0"/>
    <n v="4"/>
    <b v="0"/>
    <s v="theater/plays"/>
    <n v="10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x v="4020"/>
    <b v="0"/>
    <n v="3"/>
    <b v="0"/>
    <s v="theater/plays"/>
    <n v="3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x v="4021"/>
    <b v="0"/>
    <n v="2"/>
    <b v="0"/>
    <s v="theater/plays"/>
    <n v="50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x v="4022"/>
    <b v="0"/>
    <n v="197"/>
    <b v="0"/>
    <s v="theater/plays"/>
    <n v="5008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x v="402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x v="4024"/>
    <b v="0"/>
    <n v="1"/>
    <b v="0"/>
    <s v="theater/plays"/>
    <n v="4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x v="4025"/>
    <b v="0"/>
    <n v="4"/>
    <b v="0"/>
    <s v="theater/plays"/>
    <n v="100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x v="4026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x v="4027"/>
    <b v="0"/>
    <n v="7"/>
    <b v="0"/>
    <s v="theater/plays"/>
    <n v="86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x v="4028"/>
    <b v="0"/>
    <n v="11"/>
    <b v="0"/>
    <s v="theater/plays"/>
    <n v="224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x v="4029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x v="4030"/>
    <b v="0"/>
    <n v="6"/>
    <b v="0"/>
    <s v="theater/plays"/>
    <n v="160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x v="4031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x v="4032"/>
    <b v="0"/>
    <n v="7"/>
    <b v="0"/>
    <s v="theater/plays"/>
    <n v="165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x v="4033"/>
    <b v="0"/>
    <n v="94"/>
    <b v="0"/>
    <s v="theater/plays"/>
    <n v="2457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x v="4034"/>
    <b v="0"/>
    <n v="2"/>
    <b v="0"/>
    <s v="theater/plays"/>
    <n v="80"/>
    <n v="100"/>
    <x v="1"/>
    <s v="plays"/>
    <x v="4034"/>
    <x v="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x v="4035"/>
    <b v="0"/>
    <n v="25"/>
    <b v="0"/>
    <s v="theater/plays"/>
    <n v="1474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x v="4036"/>
    <b v="0"/>
    <n v="17"/>
    <b v="0"/>
    <s v="theater/plays"/>
    <n v="1129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x v="4037"/>
    <b v="0"/>
    <n v="2"/>
    <b v="0"/>
    <s v="theater/plays"/>
    <n v="32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x v="4038"/>
    <b v="0"/>
    <n v="4"/>
    <b v="0"/>
    <s v="theater/plays"/>
    <n v="120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x v="4039"/>
    <b v="0"/>
    <n v="5"/>
    <b v="0"/>
    <s v="theater/plays"/>
    <n v="12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x v="4040"/>
    <b v="0"/>
    <n v="2"/>
    <b v="0"/>
    <s v="theater/plays"/>
    <n v="1000"/>
    <n v="1250"/>
    <x v="1"/>
    <s v="plays"/>
    <x v="4040"/>
    <x v="0"/>
  </r>
  <r>
    <n v="4041"/>
    <s v="In the Land of Gold"/>
    <s v="A bold, colouful, vibrant play centred around the last remaining monarchy of Africa."/>
    <n v="250"/>
    <n v="21"/>
    <x v="2"/>
    <s v="GB"/>
    <s v="GBP"/>
    <n v="1473160954"/>
    <x v="4041"/>
    <b v="0"/>
    <n v="2"/>
    <b v="0"/>
    <s v="theater/plays"/>
    <n v="8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x v="4042"/>
    <b v="0"/>
    <n v="3"/>
    <b v="0"/>
    <s v="theater/plays"/>
    <n v="8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x v="4043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x v="4044"/>
    <b v="0"/>
    <n v="4"/>
    <b v="0"/>
    <s v="theater/plays"/>
    <n v="90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x v="4045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x v="4046"/>
    <b v="0"/>
    <n v="12"/>
    <b v="0"/>
    <s v="theater/plays"/>
    <n v="209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x v="4047"/>
    <b v="0"/>
    <n v="4"/>
    <b v="0"/>
    <s v="theater/plays"/>
    <n v="55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x v="4048"/>
    <b v="0"/>
    <n v="91"/>
    <b v="0"/>
    <s v="theater/plays"/>
    <n v="1501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x v="4049"/>
    <b v="0"/>
    <n v="1"/>
    <b v="0"/>
    <s v="theater/plays"/>
    <n v="8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x v="4050"/>
    <b v="0"/>
    <n v="1"/>
    <b v="0"/>
    <s v="theater/plays"/>
    <n v="1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x v="4051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x v="4052"/>
    <b v="0"/>
    <n v="13"/>
    <b v="0"/>
    <s v="theater/plays"/>
    <n v="563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x v="4053"/>
    <b v="0"/>
    <n v="2"/>
    <b v="0"/>
    <s v="theater/plays"/>
    <n v="55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x v="4054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x v="4055"/>
    <b v="0"/>
    <n v="21"/>
    <b v="0"/>
    <s v="theater/plays"/>
    <n v="441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x v="4056"/>
    <b v="0"/>
    <n v="9"/>
    <b v="0"/>
    <s v="theater/plays"/>
    <n v="398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x v="4057"/>
    <b v="0"/>
    <n v="6"/>
    <b v="0"/>
    <s v="theater/plays"/>
    <n v="388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x v="4058"/>
    <b v="0"/>
    <n v="4"/>
    <b v="0"/>
    <s v="theater/plays"/>
    <n v="48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x v="4059"/>
    <b v="0"/>
    <n v="7"/>
    <b v="0"/>
    <s v="theater/plays"/>
    <n v="125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x v="4060"/>
    <b v="0"/>
    <n v="5"/>
    <b v="0"/>
    <s v="theater/plays"/>
    <n v="14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x v="4061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x v="4062"/>
    <b v="0"/>
    <n v="3"/>
    <b v="0"/>
    <s v="theater/plays"/>
    <n v="245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x v="4063"/>
    <b v="0"/>
    <n v="9"/>
    <b v="0"/>
    <s v="theater/plays"/>
    <n v="68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x v="4064"/>
    <b v="0"/>
    <n v="6"/>
    <b v="0"/>
    <s v="theater/plays"/>
    <n v="193"/>
    <n v="64.17"/>
    <x v="1"/>
    <s v="plays"/>
    <x v="4064"/>
    <x v="0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x v="4065"/>
    <b v="0"/>
    <n v="4"/>
    <b v="0"/>
    <s v="theater/plays"/>
    <n v="18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x v="4066"/>
    <b v="0"/>
    <n v="1"/>
    <b v="0"/>
    <s v="theater/plays"/>
    <n v="17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x v="4067"/>
    <b v="0"/>
    <n v="17"/>
    <b v="0"/>
    <s v="theater/plays"/>
    <n v="2030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x v="4068"/>
    <b v="0"/>
    <n v="1"/>
    <b v="0"/>
    <s v="theater/plays"/>
    <n v="23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x v="4069"/>
    <b v="0"/>
    <n v="13"/>
    <b v="0"/>
    <s v="theater/plays"/>
    <n v="287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x v="4070"/>
    <b v="0"/>
    <n v="6"/>
    <b v="0"/>
    <s v="theater/plays"/>
    <n v="110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x v="407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x v="4072"/>
    <b v="0"/>
    <n v="2"/>
    <b v="0"/>
    <s v="theater/plays"/>
    <n v="3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x v="4073"/>
    <b v="0"/>
    <n v="2"/>
    <b v="0"/>
    <s v="theater/plays"/>
    <n v="25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x v="4074"/>
    <b v="0"/>
    <n v="21"/>
    <b v="0"/>
    <s v="theater/plays"/>
    <n v="574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x v="4075"/>
    <b v="0"/>
    <n v="13"/>
    <b v="0"/>
    <s v="theater/plays"/>
    <n v="461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x v="4076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x v="4077"/>
    <b v="0"/>
    <n v="6"/>
    <b v="0"/>
    <s v="theater/plays"/>
    <n v="1214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x v="4078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x v="4079"/>
    <b v="0"/>
    <n v="1"/>
    <b v="0"/>
    <s v="theater/plays"/>
    <n v="5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x v="4080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x v="4081"/>
    <b v="0"/>
    <n v="12"/>
    <b v="0"/>
    <s v="theater/plays"/>
    <n v="350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x v="4082"/>
    <b v="0"/>
    <n v="2"/>
    <b v="0"/>
    <s v="theater/plays"/>
    <n v="3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x v="4083"/>
    <b v="0"/>
    <n v="6"/>
    <b v="0"/>
    <s v="theater/plays"/>
    <n v="759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x v="4084"/>
    <b v="0"/>
    <n v="1"/>
    <b v="0"/>
    <s v="theater/plays"/>
    <n v="1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x v="4085"/>
    <b v="0"/>
    <n v="1"/>
    <b v="0"/>
    <s v="theater/plays"/>
    <n v="1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x v="4086"/>
    <b v="0"/>
    <n v="5"/>
    <b v="0"/>
    <s v="theater/plays"/>
    <n v="47"/>
    <n v="9.4"/>
    <x v="1"/>
    <s v="plays"/>
    <x v="4086"/>
    <x v="0"/>
  </r>
  <r>
    <n v="4087"/>
    <s v="Stage Production &quot;The Nail Shop&quot;"/>
    <s v="Comedy Stage Play"/>
    <n v="100"/>
    <n v="0"/>
    <x v="2"/>
    <s v="US"/>
    <s v="USD"/>
    <n v="1468777786"/>
    <x v="4087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x v="4088"/>
    <b v="0"/>
    <n v="3"/>
    <b v="0"/>
    <s v="theater/plays"/>
    <n v="216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x v="4089"/>
    <b v="0"/>
    <n v="8"/>
    <b v="0"/>
    <s v="theater/plays"/>
    <n v="240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x v="4090"/>
    <b v="0"/>
    <n v="3"/>
    <b v="0"/>
    <s v="theater/plays"/>
    <n v="32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x v="4091"/>
    <b v="0"/>
    <n v="8"/>
    <b v="0"/>
    <s v="theater/plays"/>
    <n v="255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x v="4092"/>
    <b v="0"/>
    <n v="1"/>
    <b v="0"/>
    <s v="theater/plays"/>
    <n v="29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x v="4093"/>
    <b v="0"/>
    <n v="4"/>
    <b v="0"/>
    <s v="theater/plays"/>
    <n v="86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x v="4094"/>
    <b v="0"/>
    <n v="8"/>
    <b v="0"/>
    <s v="theater/plays"/>
    <n v="1217"/>
    <n v="91.25"/>
    <x v="1"/>
    <s v="plays"/>
    <x v="4094"/>
    <x v="3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x v="4095"/>
    <b v="0"/>
    <n v="1"/>
    <b v="0"/>
    <s v="theater/plays"/>
    <n v="1600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x v="4096"/>
    <b v="0"/>
    <n v="5"/>
    <b v="0"/>
    <s v="theater/plays"/>
    <n v="800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x v="409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x v="4098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x v="4099"/>
    <b v="0"/>
    <n v="1"/>
    <b v="0"/>
    <s v="theater/plays"/>
    <n v="125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x v="410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x v="4101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x v="4102"/>
    <b v="0"/>
    <n v="6"/>
    <b v="0"/>
    <s v="theater/plays"/>
    <n v="548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x v="4103"/>
    <b v="0"/>
    <n v="6"/>
    <b v="0"/>
    <s v="theater/plays"/>
    <n v="40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x v="4104"/>
    <b v="0"/>
    <n v="14"/>
    <b v="0"/>
    <s v="theater/plays"/>
    <n v="3205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x v="4105"/>
    <b v="0"/>
    <n v="6"/>
    <b v="0"/>
    <s v="theater/plays"/>
    <n v="17692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x v="4106"/>
    <b v="0"/>
    <n v="33"/>
    <b v="0"/>
    <s v="theater/plays"/>
    <n v="35300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x v="4107"/>
    <b v="0"/>
    <n v="4"/>
    <b v="0"/>
    <s v="theater/plays"/>
    <n v="410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x v="4108"/>
    <b v="0"/>
    <n v="1"/>
    <b v="0"/>
    <s v="theater/plays"/>
    <n v="590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x v="4109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x v="4110"/>
    <b v="0"/>
    <n v="6"/>
    <b v="0"/>
    <s v="theater/plays"/>
    <n v="4300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x v="4111"/>
    <b v="0"/>
    <n v="6"/>
    <b v="0"/>
    <s v="theater/plays"/>
    <n v="9400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x v="4112"/>
    <b v="0"/>
    <n v="1"/>
    <b v="0"/>
    <s v="theater/plays"/>
    <n v="10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x v="4113"/>
    <b v="0"/>
    <n v="3"/>
    <b v="0"/>
    <s v="theater/plays"/>
    <n v="30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AEB8C-AF6C-4434-A4BC-9EE44DA56A8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83177-6A3A-41BC-8296-A37F27F68537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" fld="5" subtotal="count" baseField="0" baseItem="0"/>
  </dataFields>
  <chartFormats count="4"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3B914-6BAC-4701-866D-110498FF3C5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" fld="5" subtotal="count" baseField="0" baseItem="0"/>
  </dataFields>
  <chartFormats count="3"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118910-02D7-4091-9351-DAC0599CDB1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" fld="5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8" zoomScaleNormal="88" workbookViewId="0">
      <selection activeCell="F1" sqref="F1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7.66406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style="16" customWidth="1"/>
    <col min="16" max="16" width="17.33203125" customWidth="1"/>
    <col min="17" max="17" width="41.109375" customWidth="1"/>
    <col min="18" max="18" width="14.44140625" customWidth="1"/>
    <col min="19" max="19" width="23" style="18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20" t="s">
        <v>8306</v>
      </c>
      <c r="P1" s="10" t="s">
        <v>8307</v>
      </c>
      <c r="Q1" s="12" t="s">
        <v>8358</v>
      </c>
      <c r="R1" s="1" t="s">
        <v>8359</v>
      </c>
      <c r="S1" s="17" t="s">
        <v>8365</v>
      </c>
      <c r="T1" s="1" t="s">
        <v>8383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100000000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6">
        <f t="shared" ref="O2:O65" si="0">ROUND(E2/D2*100,0)</f>
        <v>0</v>
      </c>
      <c r="P2" s="11">
        <f t="shared" ref="P2:P65" si="1">IFERROR(ROUND(E2/L2,2),0)</f>
        <v>63.92</v>
      </c>
      <c r="Q2" s="13" t="s">
        <v>8308</v>
      </c>
      <c r="R2" t="s">
        <v>8309</v>
      </c>
      <c r="S2" s="18">
        <f>(((J2/60)/60)/24)+DATE(1970,1,1)</f>
        <v>42177.007071759261</v>
      </c>
      <c r="T2">
        <f>YEAR(S2)</f>
        <v>2015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30000000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6">
        <f t="shared" si="0"/>
        <v>0</v>
      </c>
      <c r="P3" s="11">
        <f t="shared" si="1"/>
        <v>185.48</v>
      </c>
      <c r="Q3" s="13" t="s">
        <v>8308</v>
      </c>
      <c r="R3" t="s">
        <v>8309</v>
      </c>
      <c r="S3" s="18">
        <f>(((J3/60)/60)/24)+DATE(1970,1,1)</f>
        <v>42766.600497685184</v>
      </c>
      <c r="T3">
        <f t="shared" ref="T3:T66" si="2">YEAR(S3)</f>
        <v>2017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25000000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6">
        <f t="shared" si="0"/>
        <v>0</v>
      </c>
      <c r="P4" s="11">
        <f t="shared" si="1"/>
        <v>15</v>
      </c>
      <c r="Q4" s="13" t="s">
        <v>8308</v>
      </c>
      <c r="R4" t="s">
        <v>8309</v>
      </c>
      <c r="S4" s="18">
        <f>(((J4/60)/60)/24)+DATE(1970,1,1)</f>
        <v>42405.702349537038</v>
      </c>
      <c r="T4">
        <f t="shared" si="2"/>
        <v>2016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6">
        <f t="shared" si="0"/>
        <v>0</v>
      </c>
      <c r="P5" s="11">
        <f t="shared" si="1"/>
        <v>69.27</v>
      </c>
      <c r="Q5" s="13" t="s">
        <v>8308</v>
      </c>
      <c r="R5" t="s">
        <v>8309</v>
      </c>
      <c r="S5" s="18">
        <f t="shared" ref="S5:S65" si="3">(((J5/60)/60)/24)+DATE(1970,1,1)</f>
        <v>41828.515127314815</v>
      </c>
      <c r="T5">
        <f t="shared" si="2"/>
        <v>2014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8000000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6">
        <f t="shared" si="0"/>
        <v>1</v>
      </c>
      <c r="P6" s="11">
        <f t="shared" si="1"/>
        <v>190.55</v>
      </c>
      <c r="Q6" s="13" t="s">
        <v>8308</v>
      </c>
      <c r="R6" t="s">
        <v>8309</v>
      </c>
      <c r="S6" s="18">
        <f t="shared" si="3"/>
        <v>42327.834247685183</v>
      </c>
      <c r="T6">
        <f t="shared" si="2"/>
        <v>2015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6000000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6">
        <f t="shared" si="0"/>
        <v>0</v>
      </c>
      <c r="P7" s="11">
        <f t="shared" si="1"/>
        <v>93.4</v>
      </c>
      <c r="Q7" s="13" t="s">
        <v>8308</v>
      </c>
      <c r="R7" t="s">
        <v>8309</v>
      </c>
      <c r="S7" s="18">
        <f t="shared" si="3"/>
        <v>42563.932951388888</v>
      </c>
      <c r="T7">
        <f t="shared" si="2"/>
        <v>2016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5000000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6">
        <f t="shared" si="0"/>
        <v>0</v>
      </c>
      <c r="P8" s="11">
        <f t="shared" si="1"/>
        <v>146.88</v>
      </c>
      <c r="Q8" s="13" t="s">
        <v>8308</v>
      </c>
      <c r="R8" t="s">
        <v>8309</v>
      </c>
      <c r="S8" s="18">
        <f t="shared" si="3"/>
        <v>41794.072337962964</v>
      </c>
      <c r="T8">
        <f t="shared" si="2"/>
        <v>2014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3000000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6">
        <f t="shared" si="0"/>
        <v>0</v>
      </c>
      <c r="P9" s="11">
        <f t="shared" si="1"/>
        <v>159.82</v>
      </c>
      <c r="Q9" s="13" t="s">
        <v>8308</v>
      </c>
      <c r="R9" t="s">
        <v>8309</v>
      </c>
      <c r="S9" s="18">
        <f t="shared" si="3"/>
        <v>42516.047071759262</v>
      </c>
      <c r="T9">
        <f t="shared" si="2"/>
        <v>2016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2800000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6">
        <f t="shared" si="0"/>
        <v>0</v>
      </c>
      <c r="P10" s="11">
        <f t="shared" si="1"/>
        <v>291.79000000000002</v>
      </c>
      <c r="Q10" s="13" t="s">
        <v>8308</v>
      </c>
      <c r="R10" t="s">
        <v>8309</v>
      </c>
      <c r="S10" s="18">
        <f t="shared" si="3"/>
        <v>42468.94458333333</v>
      </c>
      <c r="T10">
        <f t="shared" si="2"/>
        <v>2016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2500000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6">
        <f t="shared" si="0"/>
        <v>0</v>
      </c>
      <c r="P11" s="11">
        <f t="shared" si="1"/>
        <v>31.5</v>
      </c>
      <c r="Q11" s="13" t="s">
        <v>8308</v>
      </c>
      <c r="R11" t="s">
        <v>8309</v>
      </c>
      <c r="S11" s="18">
        <f t="shared" si="3"/>
        <v>42447.103518518517</v>
      </c>
      <c r="T11">
        <f t="shared" si="2"/>
        <v>2016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2000000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6">
        <f t="shared" si="0"/>
        <v>0</v>
      </c>
      <c r="P12" s="11">
        <f t="shared" si="1"/>
        <v>158.68</v>
      </c>
      <c r="Q12" s="13" t="s">
        <v>8308</v>
      </c>
      <c r="R12" t="s">
        <v>8309</v>
      </c>
      <c r="S12" s="18">
        <f t="shared" si="3"/>
        <v>41780.068043981482</v>
      </c>
      <c r="T12">
        <f t="shared" si="2"/>
        <v>2014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2000000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6">
        <f t="shared" si="0"/>
        <v>0</v>
      </c>
      <c r="P13" s="11">
        <f t="shared" si="1"/>
        <v>80.33</v>
      </c>
      <c r="Q13" s="13" t="s">
        <v>8308</v>
      </c>
      <c r="R13" t="s">
        <v>8309</v>
      </c>
      <c r="S13" s="18">
        <f t="shared" si="3"/>
        <v>42572.778495370367</v>
      </c>
      <c r="T13">
        <f t="shared" si="2"/>
        <v>2016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2000000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6">
        <f t="shared" si="0"/>
        <v>2</v>
      </c>
      <c r="P14" s="11">
        <f t="shared" si="1"/>
        <v>59.96</v>
      </c>
      <c r="Q14" s="13" t="s">
        <v>8308</v>
      </c>
      <c r="R14" t="s">
        <v>8309</v>
      </c>
      <c r="S14" s="18">
        <f t="shared" si="3"/>
        <v>41791.713252314818</v>
      </c>
      <c r="T14">
        <f t="shared" si="2"/>
        <v>2014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1500000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6">
        <f t="shared" si="0"/>
        <v>0</v>
      </c>
      <c r="P15" s="11">
        <f t="shared" si="1"/>
        <v>109.78</v>
      </c>
      <c r="Q15" s="13" t="s">
        <v>8308</v>
      </c>
      <c r="R15" t="s">
        <v>8309</v>
      </c>
      <c r="S15" s="18">
        <f t="shared" si="3"/>
        <v>42508.677187499998</v>
      </c>
      <c r="T15">
        <f t="shared" si="2"/>
        <v>2016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1500000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6">
        <f t="shared" si="0"/>
        <v>0</v>
      </c>
      <c r="P16" s="11">
        <f t="shared" si="1"/>
        <v>147.71</v>
      </c>
      <c r="Q16" s="13" t="s">
        <v>8308</v>
      </c>
      <c r="R16" t="s">
        <v>8309</v>
      </c>
      <c r="S16" s="18">
        <f t="shared" si="3"/>
        <v>41808.02648148148</v>
      </c>
      <c r="T16">
        <f t="shared" si="2"/>
        <v>2014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1500000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6">
        <f t="shared" si="0"/>
        <v>0</v>
      </c>
      <c r="P17" s="11">
        <f t="shared" si="1"/>
        <v>21.76</v>
      </c>
      <c r="Q17" s="13" t="s">
        <v>8308</v>
      </c>
      <c r="R17" t="s">
        <v>8309</v>
      </c>
      <c r="S17" s="18">
        <f t="shared" si="3"/>
        <v>42256.391875000001</v>
      </c>
      <c r="T17">
        <f t="shared" si="2"/>
        <v>2015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1350000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6">
        <f t="shared" si="0"/>
        <v>1</v>
      </c>
      <c r="P18" s="11">
        <f t="shared" si="1"/>
        <v>171.84</v>
      </c>
      <c r="Q18" s="13" t="s">
        <v>8308</v>
      </c>
      <c r="R18" t="s">
        <v>8309</v>
      </c>
      <c r="S18" s="18">
        <f t="shared" si="3"/>
        <v>41760.796423611115</v>
      </c>
      <c r="T18">
        <f t="shared" si="2"/>
        <v>2014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1333666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6">
        <f t="shared" si="0"/>
        <v>0</v>
      </c>
      <c r="P19" s="11">
        <f t="shared" si="1"/>
        <v>41.94</v>
      </c>
      <c r="Q19" s="13" t="s">
        <v>8308</v>
      </c>
      <c r="R19" t="s">
        <v>8309</v>
      </c>
      <c r="S19" s="18">
        <f t="shared" si="3"/>
        <v>41917.731736111113</v>
      </c>
      <c r="T19">
        <f t="shared" si="2"/>
        <v>2014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1300000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6">
        <f t="shared" si="0"/>
        <v>2</v>
      </c>
      <c r="P20" s="11">
        <f t="shared" si="1"/>
        <v>93.26</v>
      </c>
      <c r="Q20" s="13" t="s">
        <v>8308</v>
      </c>
      <c r="R20" t="s">
        <v>8309</v>
      </c>
      <c r="S20" s="18">
        <f t="shared" si="3"/>
        <v>41869.542314814818</v>
      </c>
      <c r="T20">
        <f t="shared" si="2"/>
        <v>2014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1000000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6">
        <f t="shared" si="0"/>
        <v>0</v>
      </c>
      <c r="P21" s="11">
        <f t="shared" si="1"/>
        <v>56.14</v>
      </c>
      <c r="Q21" s="13" t="s">
        <v>8308</v>
      </c>
      <c r="R21" t="s">
        <v>8309</v>
      </c>
      <c r="S21" s="18">
        <f t="shared" si="3"/>
        <v>42175.816365740742</v>
      </c>
      <c r="T21">
        <f t="shared" si="2"/>
        <v>2015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1000000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6">
        <f t="shared" si="0"/>
        <v>0</v>
      </c>
      <c r="P22" s="11">
        <f t="shared" si="1"/>
        <v>80.16</v>
      </c>
      <c r="Q22" s="13" t="s">
        <v>8308</v>
      </c>
      <c r="R22" t="s">
        <v>8309</v>
      </c>
      <c r="S22" s="18">
        <f t="shared" si="3"/>
        <v>42200.758240740746</v>
      </c>
      <c r="T22">
        <f t="shared" si="2"/>
        <v>2015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1000000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6">
        <f t="shared" si="0"/>
        <v>2</v>
      </c>
      <c r="P23" s="11">
        <f t="shared" si="1"/>
        <v>199.9</v>
      </c>
      <c r="Q23" s="13" t="s">
        <v>8308</v>
      </c>
      <c r="R23" t="s">
        <v>8309</v>
      </c>
      <c r="S23" s="18">
        <f t="shared" si="3"/>
        <v>41878.627187500002</v>
      </c>
      <c r="T23">
        <f t="shared" si="2"/>
        <v>2014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1000000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6">
        <f t="shared" si="0"/>
        <v>0</v>
      </c>
      <c r="P24" s="11">
        <f t="shared" si="1"/>
        <v>51.25</v>
      </c>
      <c r="Q24" s="13" t="s">
        <v>8308</v>
      </c>
      <c r="R24" t="s">
        <v>8309</v>
      </c>
      <c r="S24" s="18">
        <f t="shared" si="3"/>
        <v>41989.91134259259</v>
      </c>
      <c r="T24">
        <f t="shared" si="2"/>
        <v>2014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1000000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6">
        <f t="shared" si="0"/>
        <v>0</v>
      </c>
      <c r="P25" s="11">
        <f t="shared" si="1"/>
        <v>103.04</v>
      </c>
      <c r="Q25" s="13" t="s">
        <v>8308</v>
      </c>
      <c r="R25" t="s">
        <v>8309</v>
      </c>
      <c r="S25" s="18">
        <f t="shared" si="3"/>
        <v>42097.778946759259</v>
      </c>
      <c r="T25">
        <f t="shared" si="2"/>
        <v>2015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1000000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6">
        <f t="shared" si="0"/>
        <v>4</v>
      </c>
      <c r="P26" s="11">
        <f t="shared" si="1"/>
        <v>66.349999999999994</v>
      </c>
      <c r="Q26" s="13" t="s">
        <v>8308</v>
      </c>
      <c r="R26" t="s">
        <v>8309</v>
      </c>
      <c r="S26" s="18">
        <f t="shared" si="3"/>
        <v>42229.820173611108</v>
      </c>
      <c r="T26">
        <f t="shared" si="2"/>
        <v>2015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900000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6">
        <f t="shared" si="0"/>
        <v>0</v>
      </c>
      <c r="P27" s="11">
        <f t="shared" si="1"/>
        <v>57.14</v>
      </c>
      <c r="Q27" s="13" t="s">
        <v>8308</v>
      </c>
      <c r="R27" t="s">
        <v>8309</v>
      </c>
      <c r="S27" s="18">
        <f t="shared" si="3"/>
        <v>42318.025011574078</v>
      </c>
      <c r="T27">
        <f t="shared" si="2"/>
        <v>2015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894700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6">
        <f t="shared" si="0"/>
        <v>0</v>
      </c>
      <c r="P28" s="11">
        <f t="shared" si="1"/>
        <v>102.11</v>
      </c>
      <c r="Q28" s="13" t="s">
        <v>8308</v>
      </c>
      <c r="R28" t="s">
        <v>8309</v>
      </c>
      <c r="S28" s="18">
        <f t="shared" si="3"/>
        <v>41828.515555555554</v>
      </c>
      <c r="T28">
        <f t="shared" si="2"/>
        <v>2014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850000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6">
        <f t="shared" si="0"/>
        <v>3</v>
      </c>
      <c r="P29" s="11">
        <f t="shared" si="1"/>
        <v>148.97</v>
      </c>
      <c r="Q29" s="13" t="s">
        <v>8308</v>
      </c>
      <c r="R29" t="s">
        <v>8309</v>
      </c>
      <c r="S29" s="18">
        <f t="shared" si="3"/>
        <v>41929.164733796293</v>
      </c>
      <c r="T29">
        <f t="shared" si="2"/>
        <v>2014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800000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6">
        <f t="shared" si="0"/>
        <v>2</v>
      </c>
      <c r="P30" s="11">
        <f t="shared" si="1"/>
        <v>169.61</v>
      </c>
      <c r="Q30" s="13" t="s">
        <v>8308</v>
      </c>
      <c r="R30" t="s">
        <v>8309</v>
      </c>
      <c r="S30" s="18">
        <f t="shared" si="3"/>
        <v>42324.96393518518</v>
      </c>
      <c r="T30">
        <f t="shared" si="2"/>
        <v>2015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550000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6">
        <f t="shared" si="0"/>
        <v>1</v>
      </c>
      <c r="P31" s="11">
        <f t="shared" si="1"/>
        <v>31.62</v>
      </c>
      <c r="Q31" s="13" t="s">
        <v>8308</v>
      </c>
      <c r="R31" t="s">
        <v>8309</v>
      </c>
      <c r="S31" s="18">
        <f t="shared" si="3"/>
        <v>41812.67324074074</v>
      </c>
      <c r="T31">
        <f t="shared" si="2"/>
        <v>2014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510000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6">
        <f t="shared" si="0"/>
        <v>1</v>
      </c>
      <c r="P32" s="11">
        <f t="shared" si="1"/>
        <v>76.45</v>
      </c>
      <c r="Q32" s="13" t="s">
        <v>8308</v>
      </c>
      <c r="R32" t="s">
        <v>8309</v>
      </c>
      <c r="S32" s="18">
        <f t="shared" si="3"/>
        <v>41842.292997685188</v>
      </c>
      <c r="T32">
        <f t="shared" si="2"/>
        <v>2014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500000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6">
        <f t="shared" si="0"/>
        <v>0</v>
      </c>
      <c r="P33" s="11">
        <f t="shared" si="1"/>
        <v>13</v>
      </c>
      <c r="Q33" s="13" t="s">
        <v>8308</v>
      </c>
      <c r="R33" t="s">
        <v>8309</v>
      </c>
      <c r="S33" s="18">
        <f t="shared" si="3"/>
        <v>42376.79206018518</v>
      </c>
      <c r="T33">
        <f t="shared" si="2"/>
        <v>2016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500000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6">
        <f t="shared" si="0"/>
        <v>6</v>
      </c>
      <c r="P34" s="11">
        <f t="shared" si="1"/>
        <v>320.45</v>
      </c>
      <c r="Q34" s="13" t="s">
        <v>8308</v>
      </c>
      <c r="R34" t="s">
        <v>8309</v>
      </c>
      <c r="S34" s="18">
        <f t="shared" si="3"/>
        <v>42461.627511574072</v>
      </c>
      <c r="T34">
        <f t="shared" si="2"/>
        <v>2016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500000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6">
        <f t="shared" si="0"/>
        <v>1</v>
      </c>
      <c r="P35" s="11">
        <f t="shared" si="1"/>
        <v>83.75</v>
      </c>
      <c r="Q35" s="13" t="s">
        <v>8308</v>
      </c>
      <c r="R35" t="s">
        <v>8309</v>
      </c>
      <c r="S35" s="18">
        <f t="shared" si="3"/>
        <v>42286.660891203705</v>
      </c>
      <c r="T35">
        <f t="shared" si="2"/>
        <v>2015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500000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6">
        <f t="shared" si="0"/>
        <v>1</v>
      </c>
      <c r="P36" s="11">
        <f t="shared" si="1"/>
        <v>49.88</v>
      </c>
      <c r="Q36" s="13" t="s">
        <v>8308</v>
      </c>
      <c r="R36" t="s">
        <v>8309</v>
      </c>
      <c r="S36" s="18">
        <f t="shared" si="3"/>
        <v>41841.321770833332</v>
      </c>
      <c r="T36">
        <f t="shared" si="2"/>
        <v>2014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500000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6">
        <f t="shared" si="0"/>
        <v>0</v>
      </c>
      <c r="P37" s="11">
        <f t="shared" si="1"/>
        <v>59.46</v>
      </c>
      <c r="Q37" s="13" t="s">
        <v>8308</v>
      </c>
      <c r="R37" t="s">
        <v>8309</v>
      </c>
      <c r="S37" s="18">
        <f t="shared" si="3"/>
        <v>42098.291828703703</v>
      </c>
      <c r="T37">
        <f t="shared" si="2"/>
        <v>2015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500000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6">
        <f t="shared" si="0"/>
        <v>2</v>
      </c>
      <c r="P38" s="11">
        <f t="shared" si="1"/>
        <v>193.84</v>
      </c>
      <c r="Q38" s="13" t="s">
        <v>8308</v>
      </c>
      <c r="R38" t="s">
        <v>8309</v>
      </c>
      <c r="S38" s="18">
        <f t="shared" si="3"/>
        <v>42068.307002314818</v>
      </c>
      <c r="T38">
        <f t="shared" si="2"/>
        <v>2015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500000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6">
        <f t="shared" si="0"/>
        <v>8</v>
      </c>
      <c r="P39" s="11">
        <f t="shared" si="1"/>
        <v>159.51</v>
      </c>
      <c r="Q39" s="13" t="s">
        <v>8308</v>
      </c>
      <c r="R39" t="s">
        <v>8309</v>
      </c>
      <c r="S39" s="18">
        <f t="shared" si="3"/>
        <v>42032.693043981482</v>
      </c>
      <c r="T39">
        <f t="shared" si="2"/>
        <v>2015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500000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6">
        <f t="shared" si="0"/>
        <v>1</v>
      </c>
      <c r="P40" s="11">
        <f t="shared" si="1"/>
        <v>41.68</v>
      </c>
      <c r="Q40" s="13" t="s">
        <v>8308</v>
      </c>
      <c r="R40" t="s">
        <v>8309</v>
      </c>
      <c r="S40" s="18">
        <f t="shared" si="3"/>
        <v>41375.057222222218</v>
      </c>
      <c r="T40">
        <f t="shared" si="2"/>
        <v>2013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500000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6">
        <f t="shared" si="0"/>
        <v>7</v>
      </c>
      <c r="P41" s="11">
        <f t="shared" si="1"/>
        <v>150.9</v>
      </c>
      <c r="Q41" s="13" t="s">
        <v>8308</v>
      </c>
      <c r="R41" t="s">
        <v>8309</v>
      </c>
      <c r="S41" s="18">
        <f t="shared" si="3"/>
        <v>41754.047083333331</v>
      </c>
      <c r="T41">
        <f t="shared" si="2"/>
        <v>2014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500000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6">
        <f t="shared" si="0"/>
        <v>0</v>
      </c>
      <c r="P42" s="11">
        <f t="shared" si="1"/>
        <v>126.69</v>
      </c>
      <c r="Q42" s="13" t="s">
        <v>8308</v>
      </c>
      <c r="R42" t="s">
        <v>8309</v>
      </c>
      <c r="S42" s="18">
        <f t="shared" si="3"/>
        <v>41789.21398148148</v>
      </c>
      <c r="T42">
        <f t="shared" si="2"/>
        <v>2014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500000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6">
        <f t="shared" si="0"/>
        <v>0</v>
      </c>
      <c r="P43" s="11">
        <f t="shared" si="1"/>
        <v>105.26</v>
      </c>
      <c r="Q43" s="13" t="s">
        <v>8308</v>
      </c>
      <c r="R43" t="s">
        <v>8309</v>
      </c>
      <c r="S43" s="18">
        <f t="shared" si="3"/>
        <v>41887.568912037037</v>
      </c>
      <c r="T43">
        <f t="shared" si="2"/>
        <v>2014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500000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6">
        <f t="shared" si="0"/>
        <v>4</v>
      </c>
      <c r="P44" s="11">
        <f t="shared" si="1"/>
        <v>117.51</v>
      </c>
      <c r="Q44" s="13" t="s">
        <v>8308</v>
      </c>
      <c r="R44" t="s">
        <v>8309</v>
      </c>
      <c r="S44" s="18">
        <f t="shared" si="3"/>
        <v>41971.639189814814</v>
      </c>
      <c r="T44">
        <f t="shared" si="2"/>
        <v>2014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500000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6">
        <f t="shared" si="0"/>
        <v>6</v>
      </c>
      <c r="P45" s="11">
        <f t="shared" si="1"/>
        <v>117.36</v>
      </c>
      <c r="Q45" s="13" t="s">
        <v>8308</v>
      </c>
      <c r="R45" t="s">
        <v>8309</v>
      </c>
      <c r="S45" s="18">
        <f t="shared" si="3"/>
        <v>41802.790347222224</v>
      </c>
      <c r="T45">
        <f t="shared" si="2"/>
        <v>2014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474900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6">
        <f t="shared" si="0"/>
        <v>0</v>
      </c>
      <c r="P46" s="11">
        <f t="shared" si="1"/>
        <v>133.33000000000001</v>
      </c>
      <c r="Q46" s="13" t="s">
        <v>8308</v>
      </c>
      <c r="R46" t="s">
        <v>8309</v>
      </c>
      <c r="S46" s="18">
        <f t="shared" si="3"/>
        <v>41874.098807870374</v>
      </c>
      <c r="T46">
        <f t="shared" si="2"/>
        <v>2014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462000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6">
        <f t="shared" si="0"/>
        <v>1</v>
      </c>
      <c r="P47" s="11">
        <f t="shared" si="1"/>
        <v>98.36</v>
      </c>
      <c r="Q47" s="13" t="s">
        <v>8308</v>
      </c>
      <c r="R47" t="s">
        <v>8309</v>
      </c>
      <c r="S47" s="18">
        <f t="shared" si="3"/>
        <v>42457.623923611114</v>
      </c>
      <c r="T47">
        <f t="shared" si="2"/>
        <v>2016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450000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6">
        <f t="shared" si="0"/>
        <v>2</v>
      </c>
      <c r="P48" s="11">
        <f t="shared" si="1"/>
        <v>194.44</v>
      </c>
      <c r="Q48" s="13" t="s">
        <v>8308</v>
      </c>
      <c r="R48" t="s">
        <v>8309</v>
      </c>
      <c r="S48" s="18">
        <f t="shared" si="3"/>
        <v>42323.964976851858</v>
      </c>
      <c r="T48">
        <f t="shared" si="2"/>
        <v>2015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400000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6">
        <f t="shared" si="0"/>
        <v>1</v>
      </c>
      <c r="P49" s="11">
        <f t="shared" si="1"/>
        <v>76.87</v>
      </c>
      <c r="Q49" s="13" t="s">
        <v>8308</v>
      </c>
      <c r="R49" t="s">
        <v>8309</v>
      </c>
      <c r="S49" s="18">
        <f t="shared" si="3"/>
        <v>41932.819525462961</v>
      </c>
      <c r="T49">
        <f t="shared" si="2"/>
        <v>2014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400000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6">
        <f t="shared" si="0"/>
        <v>1</v>
      </c>
      <c r="P50" s="11">
        <f t="shared" si="1"/>
        <v>56.82</v>
      </c>
      <c r="Q50" s="13" t="s">
        <v>8308</v>
      </c>
      <c r="R50" t="s">
        <v>8309</v>
      </c>
      <c r="S50" s="18">
        <f t="shared" si="3"/>
        <v>42033.516898148147</v>
      </c>
      <c r="T50">
        <f t="shared" si="2"/>
        <v>2015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390000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6">
        <f t="shared" si="0"/>
        <v>3</v>
      </c>
      <c r="P51" s="11">
        <f t="shared" si="1"/>
        <v>137.93</v>
      </c>
      <c r="Q51" s="13" t="s">
        <v>8308</v>
      </c>
      <c r="R51" t="s">
        <v>8309</v>
      </c>
      <c r="S51" s="18">
        <f t="shared" si="3"/>
        <v>42271.176446759258</v>
      </c>
      <c r="T51">
        <f t="shared" si="2"/>
        <v>2015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390000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6">
        <f t="shared" si="0"/>
        <v>0</v>
      </c>
      <c r="P52" s="11">
        <f t="shared" si="1"/>
        <v>27.27</v>
      </c>
      <c r="Q52" s="13" t="s">
        <v>8308</v>
      </c>
      <c r="R52" t="s">
        <v>8309</v>
      </c>
      <c r="S52" s="18">
        <f t="shared" si="3"/>
        <v>41995.752986111111</v>
      </c>
      <c r="T52">
        <f t="shared" si="2"/>
        <v>2014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380000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6">
        <f t="shared" si="0"/>
        <v>4</v>
      </c>
      <c r="P53" s="11">
        <f t="shared" si="1"/>
        <v>118.34</v>
      </c>
      <c r="Q53" s="13" t="s">
        <v>8308</v>
      </c>
      <c r="R53" t="s">
        <v>8309</v>
      </c>
      <c r="S53" s="18">
        <f t="shared" si="3"/>
        <v>42196.928668981483</v>
      </c>
      <c r="T53">
        <f t="shared" si="2"/>
        <v>2015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375000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6">
        <f t="shared" si="0"/>
        <v>3</v>
      </c>
      <c r="P54" s="11">
        <f t="shared" si="1"/>
        <v>223.48</v>
      </c>
      <c r="Q54" s="13" t="s">
        <v>8308</v>
      </c>
      <c r="R54" t="s">
        <v>8309</v>
      </c>
      <c r="S54" s="18">
        <f t="shared" si="3"/>
        <v>41807.701921296299</v>
      </c>
      <c r="T54">
        <f t="shared" si="2"/>
        <v>2014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372625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6">
        <f t="shared" si="0"/>
        <v>1</v>
      </c>
      <c r="P55" s="11">
        <f t="shared" si="1"/>
        <v>28.11</v>
      </c>
      <c r="Q55" s="13" t="s">
        <v>8308</v>
      </c>
      <c r="R55" t="s">
        <v>8309</v>
      </c>
      <c r="S55" s="18">
        <f t="shared" si="3"/>
        <v>41719.549131944441</v>
      </c>
      <c r="T55">
        <f t="shared" si="2"/>
        <v>2014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350000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6">
        <f t="shared" si="0"/>
        <v>3</v>
      </c>
      <c r="P56" s="11">
        <f t="shared" si="1"/>
        <v>194.23</v>
      </c>
      <c r="Q56" s="13" t="s">
        <v>8308</v>
      </c>
      <c r="R56" t="s">
        <v>8309</v>
      </c>
      <c r="S56" s="18">
        <f t="shared" si="3"/>
        <v>42333.713206018518</v>
      </c>
      <c r="T56">
        <f t="shared" si="2"/>
        <v>2015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350000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6">
        <f t="shared" si="0"/>
        <v>3</v>
      </c>
      <c r="P57" s="11">
        <f t="shared" si="1"/>
        <v>128.94999999999999</v>
      </c>
      <c r="Q57" s="13" t="s">
        <v>8308</v>
      </c>
      <c r="R57" t="s">
        <v>8309</v>
      </c>
      <c r="S57" s="18">
        <f t="shared" si="3"/>
        <v>42496.968935185185</v>
      </c>
      <c r="T57">
        <f t="shared" si="2"/>
        <v>2016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320000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6">
        <f t="shared" si="0"/>
        <v>3</v>
      </c>
      <c r="P58" s="11">
        <f t="shared" si="1"/>
        <v>49.32</v>
      </c>
      <c r="Q58" s="13" t="s">
        <v>8308</v>
      </c>
      <c r="R58" t="s">
        <v>8309</v>
      </c>
      <c r="S58" s="18">
        <f t="shared" si="3"/>
        <v>42149.548888888887</v>
      </c>
      <c r="T58">
        <f t="shared" si="2"/>
        <v>2015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300000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6">
        <f t="shared" si="0"/>
        <v>5</v>
      </c>
      <c r="P59" s="11">
        <f t="shared" si="1"/>
        <v>221.52</v>
      </c>
      <c r="Q59" s="13" t="s">
        <v>8308</v>
      </c>
      <c r="R59" t="s">
        <v>8309</v>
      </c>
      <c r="S59" s="18">
        <f t="shared" si="3"/>
        <v>42089.83289351852</v>
      </c>
      <c r="T59">
        <f t="shared" si="2"/>
        <v>2015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300000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6">
        <f t="shared" si="0"/>
        <v>3</v>
      </c>
      <c r="P60" s="11">
        <f t="shared" si="1"/>
        <v>137.21</v>
      </c>
      <c r="Q60" s="13" t="s">
        <v>8308</v>
      </c>
      <c r="R60" t="s">
        <v>8309</v>
      </c>
      <c r="S60" s="18">
        <f t="shared" si="3"/>
        <v>41932.745046296295</v>
      </c>
      <c r="T60">
        <f t="shared" si="2"/>
        <v>2014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300000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6">
        <f t="shared" si="0"/>
        <v>7</v>
      </c>
      <c r="P61" s="11">
        <f t="shared" si="1"/>
        <v>606.82000000000005</v>
      </c>
      <c r="Q61" s="13" t="s">
        <v>8308</v>
      </c>
      <c r="R61" t="s">
        <v>8309</v>
      </c>
      <c r="S61" s="18">
        <f t="shared" si="3"/>
        <v>42230.23583333334</v>
      </c>
      <c r="T61">
        <f t="shared" si="2"/>
        <v>2015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300000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6">
        <f t="shared" si="0"/>
        <v>2</v>
      </c>
      <c r="P62" s="11">
        <f t="shared" si="1"/>
        <v>43.04</v>
      </c>
      <c r="Q62" s="13" t="s">
        <v>8308</v>
      </c>
      <c r="R62" t="s">
        <v>8310</v>
      </c>
      <c r="S62" s="18">
        <f t="shared" si="3"/>
        <v>41701.901817129627</v>
      </c>
      <c r="T62">
        <f t="shared" si="2"/>
        <v>2014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300000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6">
        <f t="shared" si="0"/>
        <v>2</v>
      </c>
      <c r="P63" s="11">
        <f t="shared" si="1"/>
        <v>322.39</v>
      </c>
      <c r="Q63" s="13" t="s">
        <v>8308</v>
      </c>
      <c r="R63" t="s">
        <v>8310</v>
      </c>
      <c r="S63" s="18">
        <f t="shared" si="3"/>
        <v>41409.814317129632</v>
      </c>
      <c r="T63">
        <f t="shared" si="2"/>
        <v>2013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280000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6">
        <f t="shared" si="0"/>
        <v>2</v>
      </c>
      <c r="P64" s="11">
        <f t="shared" si="1"/>
        <v>96.71</v>
      </c>
      <c r="Q64" s="13" t="s">
        <v>8308</v>
      </c>
      <c r="R64" t="s">
        <v>8310</v>
      </c>
      <c r="S64" s="18">
        <f t="shared" si="3"/>
        <v>41311.799513888887</v>
      </c>
      <c r="T64">
        <f t="shared" si="2"/>
        <v>2013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261962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6">
        <f t="shared" si="0"/>
        <v>1</v>
      </c>
      <c r="P65" s="11">
        <f t="shared" si="1"/>
        <v>35.47</v>
      </c>
      <c r="Q65" s="13" t="s">
        <v>8308</v>
      </c>
      <c r="R65" t="s">
        <v>8310</v>
      </c>
      <c r="S65" s="18">
        <f t="shared" si="3"/>
        <v>41612.912187499998</v>
      </c>
      <c r="T65">
        <f t="shared" si="2"/>
        <v>2013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250000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6">
        <f t="shared" ref="O66:O129" si="4">ROUND(E66/D66*100,0)</f>
        <v>1</v>
      </c>
      <c r="P66" s="11">
        <f t="shared" ref="P66:P129" si="5">IFERROR(ROUND(E66/L66,2),0)</f>
        <v>86.67</v>
      </c>
      <c r="Q66" s="13" t="s">
        <v>8308</v>
      </c>
      <c r="R66" t="s">
        <v>8310</v>
      </c>
      <c r="S66" s="18">
        <f t="shared" ref="S66:S129" si="6">(((J66/60)/60)/24)+DATE(1970,1,1)</f>
        <v>41433.01829861111</v>
      </c>
      <c r="T66">
        <f t="shared" si="2"/>
        <v>2013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250000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6">
        <f t="shared" si="4"/>
        <v>3</v>
      </c>
      <c r="P67" s="11">
        <f t="shared" si="5"/>
        <v>132.05000000000001</v>
      </c>
      <c r="Q67" s="13" t="s">
        <v>8308</v>
      </c>
      <c r="R67" t="s">
        <v>8310</v>
      </c>
      <c r="S67" s="18">
        <f t="shared" si="6"/>
        <v>41835.821226851855</v>
      </c>
      <c r="T67">
        <f t="shared" ref="T67:T130" si="7">YEAR(S67)</f>
        <v>2014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250000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6">
        <f t="shared" si="4"/>
        <v>1</v>
      </c>
      <c r="P68" s="11">
        <f t="shared" si="5"/>
        <v>91.23</v>
      </c>
      <c r="Q68" s="13" t="s">
        <v>8308</v>
      </c>
      <c r="R68" t="s">
        <v>8310</v>
      </c>
      <c r="S68" s="18">
        <f t="shared" si="6"/>
        <v>42539.849768518514</v>
      </c>
      <c r="T68">
        <f t="shared" si="7"/>
        <v>2016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250000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6">
        <f t="shared" si="4"/>
        <v>1</v>
      </c>
      <c r="P69" s="11">
        <f t="shared" si="5"/>
        <v>116.25</v>
      </c>
      <c r="Q69" s="13" t="s">
        <v>8308</v>
      </c>
      <c r="R69" t="s">
        <v>8310</v>
      </c>
      <c r="S69" s="18">
        <f t="shared" si="6"/>
        <v>41075.583379629628</v>
      </c>
      <c r="T69">
        <f t="shared" si="7"/>
        <v>2012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250000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6">
        <f t="shared" si="4"/>
        <v>0</v>
      </c>
      <c r="P70" s="11">
        <f t="shared" si="5"/>
        <v>21.19</v>
      </c>
      <c r="Q70" s="13" t="s">
        <v>8308</v>
      </c>
      <c r="R70" t="s">
        <v>8310</v>
      </c>
      <c r="S70" s="18">
        <f t="shared" si="6"/>
        <v>41663.569340277776</v>
      </c>
      <c r="T70">
        <f t="shared" si="7"/>
        <v>2014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250000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6">
        <f t="shared" si="4"/>
        <v>4</v>
      </c>
      <c r="P71" s="11">
        <f t="shared" si="5"/>
        <v>62.33</v>
      </c>
      <c r="Q71" s="13" t="s">
        <v>8308</v>
      </c>
      <c r="R71" t="s">
        <v>8310</v>
      </c>
      <c r="S71" s="18">
        <f t="shared" si="6"/>
        <v>40786.187789351854</v>
      </c>
      <c r="T71">
        <f t="shared" si="7"/>
        <v>2011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250000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6">
        <f t="shared" si="4"/>
        <v>0</v>
      </c>
      <c r="P72" s="11">
        <f t="shared" si="5"/>
        <v>37.409999999999997</v>
      </c>
      <c r="Q72" s="13" t="s">
        <v>8308</v>
      </c>
      <c r="R72" t="s">
        <v>8310</v>
      </c>
      <c r="S72" s="18">
        <f t="shared" si="6"/>
        <v>40730.896354166667</v>
      </c>
      <c r="T72">
        <f t="shared" si="7"/>
        <v>2011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250000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6">
        <f t="shared" si="4"/>
        <v>1</v>
      </c>
      <c r="P73" s="11">
        <f t="shared" si="5"/>
        <v>69.72</v>
      </c>
      <c r="Q73" s="13" t="s">
        <v>8308</v>
      </c>
      <c r="R73" t="s">
        <v>8310</v>
      </c>
      <c r="S73" s="18">
        <f t="shared" si="6"/>
        <v>40997.271493055552</v>
      </c>
      <c r="T73">
        <f t="shared" si="7"/>
        <v>2012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250000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6">
        <f t="shared" si="4"/>
        <v>1</v>
      </c>
      <c r="P74" s="11">
        <f t="shared" si="5"/>
        <v>58.17</v>
      </c>
      <c r="Q74" s="13" t="s">
        <v>8308</v>
      </c>
      <c r="R74" t="s">
        <v>8310</v>
      </c>
      <c r="S74" s="18">
        <f t="shared" si="6"/>
        <v>41208.010196759256</v>
      </c>
      <c r="T74">
        <f t="shared" si="7"/>
        <v>2012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250000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6">
        <f t="shared" si="4"/>
        <v>0</v>
      </c>
      <c r="P75" s="11">
        <f t="shared" si="5"/>
        <v>50</v>
      </c>
      <c r="Q75" s="13" t="s">
        <v>8308</v>
      </c>
      <c r="R75" t="s">
        <v>8310</v>
      </c>
      <c r="S75" s="18">
        <f t="shared" si="6"/>
        <v>40587.75675925926</v>
      </c>
      <c r="T75">
        <f t="shared" si="7"/>
        <v>2011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240000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6">
        <f t="shared" si="4"/>
        <v>0</v>
      </c>
      <c r="P76" s="11">
        <f t="shared" si="5"/>
        <v>19.47</v>
      </c>
      <c r="Q76" s="13" t="s">
        <v>8308</v>
      </c>
      <c r="R76" t="s">
        <v>8310</v>
      </c>
      <c r="S76" s="18">
        <f t="shared" si="6"/>
        <v>42360.487210648149</v>
      </c>
      <c r="T76">
        <f t="shared" si="7"/>
        <v>2015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225000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6">
        <f t="shared" si="4"/>
        <v>2</v>
      </c>
      <c r="P77" s="11">
        <f t="shared" si="5"/>
        <v>85.96</v>
      </c>
      <c r="Q77" s="13" t="s">
        <v>8308</v>
      </c>
      <c r="R77" t="s">
        <v>8310</v>
      </c>
      <c r="S77" s="18">
        <f t="shared" si="6"/>
        <v>41357.209166666667</v>
      </c>
      <c r="T77">
        <f t="shared" si="7"/>
        <v>2013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220000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6">
        <f t="shared" si="4"/>
        <v>0</v>
      </c>
      <c r="P78" s="11">
        <f t="shared" si="5"/>
        <v>30.67</v>
      </c>
      <c r="Q78" s="13" t="s">
        <v>8308</v>
      </c>
      <c r="R78" t="s">
        <v>8310</v>
      </c>
      <c r="S78" s="18">
        <f t="shared" si="6"/>
        <v>40844.691643518519</v>
      </c>
      <c r="T78">
        <f t="shared" si="7"/>
        <v>2011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220000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6">
        <f t="shared" si="4"/>
        <v>1</v>
      </c>
      <c r="P79" s="11">
        <f t="shared" si="5"/>
        <v>60.38</v>
      </c>
      <c r="Q79" s="13" t="s">
        <v>8308</v>
      </c>
      <c r="R79" t="s">
        <v>8310</v>
      </c>
      <c r="S79" s="18">
        <f t="shared" si="6"/>
        <v>40997.144872685189</v>
      </c>
      <c r="T79">
        <f t="shared" si="7"/>
        <v>2012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200000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6">
        <f t="shared" si="4"/>
        <v>1</v>
      </c>
      <c r="P80" s="11">
        <f t="shared" si="5"/>
        <v>38.6</v>
      </c>
      <c r="Q80" s="13" t="s">
        <v>8308</v>
      </c>
      <c r="R80" t="s">
        <v>8310</v>
      </c>
      <c r="S80" s="18">
        <f t="shared" si="6"/>
        <v>42604.730567129634</v>
      </c>
      <c r="T80">
        <f t="shared" si="7"/>
        <v>2016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200000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6">
        <f t="shared" si="4"/>
        <v>1</v>
      </c>
      <c r="P81" s="11">
        <f t="shared" si="5"/>
        <v>40.270000000000003</v>
      </c>
      <c r="Q81" s="13" t="s">
        <v>8308</v>
      </c>
      <c r="R81" t="s">
        <v>8310</v>
      </c>
      <c r="S81" s="18">
        <f t="shared" si="6"/>
        <v>41724.776539351849</v>
      </c>
      <c r="T81">
        <f t="shared" si="7"/>
        <v>2014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200000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6">
        <f t="shared" si="4"/>
        <v>6</v>
      </c>
      <c r="P82" s="11">
        <f t="shared" si="5"/>
        <v>273.83</v>
      </c>
      <c r="Q82" s="13" t="s">
        <v>8308</v>
      </c>
      <c r="R82" t="s">
        <v>8310</v>
      </c>
      <c r="S82" s="18">
        <f t="shared" si="6"/>
        <v>41583.083981481483</v>
      </c>
      <c r="T82">
        <f t="shared" si="7"/>
        <v>2013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200000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6">
        <f t="shared" si="4"/>
        <v>1</v>
      </c>
      <c r="P83" s="11">
        <f t="shared" si="5"/>
        <v>53.04</v>
      </c>
      <c r="Q83" s="13" t="s">
        <v>8308</v>
      </c>
      <c r="R83" t="s">
        <v>8310</v>
      </c>
      <c r="S83" s="18">
        <f t="shared" si="6"/>
        <v>41100.158877314818</v>
      </c>
      <c r="T83">
        <f t="shared" si="7"/>
        <v>2012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200000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6">
        <f t="shared" si="4"/>
        <v>2</v>
      </c>
      <c r="P84" s="11">
        <f t="shared" si="5"/>
        <v>40.01</v>
      </c>
      <c r="Q84" s="13" t="s">
        <v>8308</v>
      </c>
      <c r="R84" t="s">
        <v>8310</v>
      </c>
      <c r="S84" s="18">
        <f t="shared" si="6"/>
        <v>40795.820150462961</v>
      </c>
      <c r="T84">
        <f t="shared" si="7"/>
        <v>2011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200000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6">
        <f t="shared" si="4"/>
        <v>0</v>
      </c>
      <c r="P85" s="11">
        <f t="shared" si="5"/>
        <v>15.77</v>
      </c>
      <c r="Q85" s="13" t="s">
        <v>8308</v>
      </c>
      <c r="R85" t="s">
        <v>8310</v>
      </c>
      <c r="S85" s="18">
        <f t="shared" si="6"/>
        <v>42042.615613425922</v>
      </c>
      <c r="T85">
        <f t="shared" si="7"/>
        <v>2015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200000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6">
        <f t="shared" si="4"/>
        <v>0</v>
      </c>
      <c r="P86" s="11">
        <f t="shared" si="5"/>
        <v>71.430000000000007</v>
      </c>
      <c r="Q86" s="13" t="s">
        <v>8308</v>
      </c>
      <c r="R86" t="s">
        <v>8310</v>
      </c>
      <c r="S86" s="18">
        <f t="shared" si="6"/>
        <v>40648.757939814815</v>
      </c>
      <c r="T86">
        <f t="shared" si="7"/>
        <v>2011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200000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6">
        <f t="shared" si="4"/>
        <v>1</v>
      </c>
      <c r="P87" s="11">
        <f t="shared" si="5"/>
        <v>71.709999999999994</v>
      </c>
      <c r="Q87" s="13" t="s">
        <v>8308</v>
      </c>
      <c r="R87" t="s">
        <v>8310</v>
      </c>
      <c r="S87" s="18">
        <f t="shared" si="6"/>
        <v>40779.125428240739</v>
      </c>
      <c r="T87">
        <f t="shared" si="7"/>
        <v>2011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200000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6">
        <f t="shared" si="4"/>
        <v>3</v>
      </c>
      <c r="P88" s="11">
        <f t="shared" si="5"/>
        <v>375.76</v>
      </c>
      <c r="Q88" s="13" t="s">
        <v>8308</v>
      </c>
      <c r="R88" t="s">
        <v>8310</v>
      </c>
      <c r="S88" s="18">
        <f t="shared" si="6"/>
        <v>42291.556076388893</v>
      </c>
      <c r="T88">
        <f t="shared" si="7"/>
        <v>2015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200000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6">
        <f t="shared" si="4"/>
        <v>1</v>
      </c>
      <c r="P89" s="11">
        <f t="shared" si="5"/>
        <v>104.6</v>
      </c>
      <c r="Q89" s="13" t="s">
        <v>8308</v>
      </c>
      <c r="R89" t="s">
        <v>8310</v>
      </c>
      <c r="S89" s="18">
        <f t="shared" si="6"/>
        <v>40322.53938657407</v>
      </c>
      <c r="T89">
        <f t="shared" si="7"/>
        <v>2010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200000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6">
        <f t="shared" si="4"/>
        <v>2</v>
      </c>
      <c r="P90" s="11">
        <f t="shared" si="5"/>
        <v>60</v>
      </c>
      <c r="Q90" s="13" t="s">
        <v>8308</v>
      </c>
      <c r="R90" t="s">
        <v>8310</v>
      </c>
      <c r="S90" s="18">
        <f t="shared" si="6"/>
        <v>41786.65892361111</v>
      </c>
      <c r="T90">
        <f t="shared" si="7"/>
        <v>2014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200000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6">
        <f t="shared" si="4"/>
        <v>3</v>
      </c>
      <c r="P91" s="11">
        <f t="shared" si="5"/>
        <v>123.29</v>
      </c>
      <c r="Q91" s="13" t="s">
        <v>8308</v>
      </c>
      <c r="R91" t="s">
        <v>8310</v>
      </c>
      <c r="S91" s="18">
        <f t="shared" si="6"/>
        <v>41402.752222222225</v>
      </c>
      <c r="T91">
        <f t="shared" si="7"/>
        <v>2013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200000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6">
        <f t="shared" si="4"/>
        <v>0</v>
      </c>
      <c r="P92" s="11">
        <f t="shared" si="5"/>
        <v>31.38</v>
      </c>
      <c r="Q92" s="13" t="s">
        <v>8308</v>
      </c>
      <c r="R92" t="s">
        <v>8310</v>
      </c>
      <c r="S92" s="18">
        <f t="shared" si="6"/>
        <v>40706.297442129631</v>
      </c>
      <c r="T92">
        <f t="shared" si="7"/>
        <v>2011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200000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6">
        <f t="shared" si="4"/>
        <v>2</v>
      </c>
      <c r="P93" s="11">
        <f t="shared" si="5"/>
        <v>78.260000000000005</v>
      </c>
      <c r="Q93" s="13" t="s">
        <v>8308</v>
      </c>
      <c r="R93" t="s">
        <v>8310</v>
      </c>
      <c r="S93" s="18">
        <f t="shared" si="6"/>
        <v>40619.402361111112</v>
      </c>
      <c r="T93">
        <f t="shared" si="7"/>
        <v>2011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200000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6">
        <f t="shared" si="4"/>
        <v>3</v>
      </c>
      <c r="P94" s="11">
        <f t="shared" si="5"/>
        <v>122.33</v>
      </c>
      <c r="Q94" s="13" t="s">
        <v>8308</v>
      </c>
      <c r="R94" t="s">
        <v>8310</v>
      </c>
      <c r="S94" s="18">
        <f t="shared" si="6"/>
        <v>42721.198877314819</v>
      </c>
      <c r="T94">
        <f t="shared" si="7"/>
        <v>2016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200000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6">
        <f t="shared" si="4"/>
        <v>1</v>
      </c>
      <c r="P95" s="11">
        <f t="shared" si="5"/>
        <v>73.73</v>
      </c>
      <c r="Q95" s="13" t="s">
        <v>8308</v>
      </c>
      <c r="R95" t="s">
        <v>8310</v>
      </c>
      <c r="S95" s="18">
        <f t="shared" si="6"/>
        <v>41065.858067129629</v>
      </c>
      <c r="T95">
        <f t="shared" si="7"/>
        <v>2012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200000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6">
        <f t="shared" si="4"/>
        <v>0</v>
      </c>
      <c r="P96" s="11">
        <f t="shared" si="5"/>
        <v>21.67</v>
      </c>
      <c r="Q96" s="13" t="s">
        <v>8308</v>
      </c>
      <c r="R96" t="s">
        <v>8310</v>
      </c>
      <c r="S96" s="18">
        <f t="shared" si="6"/>
        <v>41716.717847222222</v>
      </c>
      <c r="T96">
        <f t="shared" si="7"/>
        <v>2014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198000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6">
        <f t="shared" si="4"/>
        <v>0</v>
      </c>
      <c r="P97" s="11">
        <f t="shared" si="5"/>
        <v>21.9</v>
      </c>
      <c r="Q97" s="13" t="s">
        <v>8308</v>
      </c>
      <c r="R97" t="s">
        <v>8310</v>
      </c>
      <c r="S97" s="18">
        <f t="shared" si="6"/>
        <v>40935.005104166667</v>
      </c>
      <c r="T97">
        <f t="shared" si="7"/>
        <v>2012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180000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6">
        <f t="shared" si="4"/>
        <v>1</v>
      </c>
      <c r="P98" s="11">
        <f t="shared" si="5"/>
        <v>50.59</v>
      </c>
      <c r="Q98" s="13" t="s">
        <v>8308</v>
      </c>
      <c r="R98" t="s">
        <v>8310</v>
      </c>
      <c r="S98" s="18">
        <f t="shared" si="6"/>
        <v>40324.662511574075</v>
      </c>
      <c r="T98">
        <f t="shared" si="7"/>
        <v>2010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180000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6">
        <f t="shared" si="4"/>
        <v>0</v>
      </c>
      <c r="P99" s="11">
        <f t="shared" si="5"/>
        <v>53.13</v>
      </c>
      <c r="Q99" s="13" t="s">
        <v>8308</v>
      </c>
      <c r="R99" t="s">
        <v>8310</v>
      </c>
      <c r="S99" s="18">
        <f t="shared" si="6"/>
        <v>40706.135208333333</v>
      </c>
      <c r="T99">
        <f t="shared" si="7"/>
        <v>2011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180000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6">
        <f t="shared" si="4"/>
        <v>2</v>
      </c>
      <c r="P100" s="11">
        <f t="shared" si="5"/>
        <v>56.67</v>
      </c>
      <c r="Q100" s="13" t="s">
        <v>8308</v>
      </c>
      <c r="R100" t="s">
        <v>8310</v>
      </c>
      <c r="S100" s="18">
        <f t="shared" si="6"/>
        <v>41214.79483796296</v>
      </c>
      <c r="T100">
        <f t="shared" si="7"/>
        <v>2012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180000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6">
        <f t="shared" si="4"/>
        <v>1</v>
      </c>
      <c r="P101" s="11">
        <f t="shared" si="5"/>
        <v>40.78</v>
      </c>
      <c r="Q101" s="13" t="s">
        <v>8308</v>
      </c>
      <c r="R101" t="s">
        <v>8310</v>
      </c>
      <c r="S101" s="18">
        <f t="shared" si="6"/>
        <v>41631.902766203704</v>
      </c>
      <c r="T101">
        <f t="shared" si="7"/>
        <v>2013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180000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6">
        <f t="shared" si="4"/>
        <v>3</v>
      </c>
      <c r="P102" s="11">
        <f t="shared" si="5"/>
        <v>192.31</v>
      </c>
      <c r="Q102" s="13" t="s">
        <v>8308</v>
      </c>
      <c r="R102" t="s">
        <v>8310</v>
      </c>
      <c r="S102" s="18">
        <f t="shared" si="6"/>
        <v>41197.753310185188</v>
      </c>
      <c r="T102">
        <f t="shared" si="7"/>
        <v>2012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179000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6">
        <f t="shared" si="4"/>
        <v>2</v>
      </c>
      <c r="P103" s="11">
        <f t="shared" si="5"/>
        <v>100</v>
      </c>
      <c r="Q103" s="13" t="s">
        <v>8308</v>
      </c>
      <c r="R103" t="s">
        <v>8310</v>
      </c>
      <c r="S103" s="18">
        <f t="shared" si="6"/>
        <v>41274.776736111111</v>
      </c>
      <c r="T103">
        <f t="shared" si="7"/>
        <v>2012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175000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6">
        <f t="shared" si="4"/>
        <v>4</v>
      </c>
      <c r="P104" s="11">
        <f t="shared" si="5"/>
        <v>117.92</v>
      </c>
      <c r="Q104" s="13" t="s">
        <v>8308</v>
      </c>
      <c r="R104" t="s">
        <v>8310</v>
      </c>
      <c r="S104" s="18">
        <f t="shared" si="6"/>
        <v>40505.131168981483</v>
      </c>
      <c r="T104">
        <f t="shared" si="7"/>
        <v>2010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175000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6">
        <f t="shared" si="4"/>
        <v>1</v>
      </c>
      <c r="P105" s="11">
        <f t="shared" si="5"/>
        <v>27.9</v>
      </c>
      <c r="Q105" s="13" t="s">
        <v>8308</v>
      </c>
      <c r="R105" t="s">
        <v>8310</v>
      </c>
      <c r="S105" s="18">
        <f t="shared" si="6"/>
        <v>41682.805902777778</v>
      </c>
      <c r="T105">
        <f t="shared" si="7"/>
        <v>2014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175000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6">
        <f t="shared" si="4"/>
        <v>0</v>
      </c>
      <c r="P106" s="11">
        <f t="shared" si="5"/>
        <v>60</v>
      </c>
      <c r="Q106" s="13" t="s">
        <v>8308</v>
      </c>
      <c r="R106" t="s">
        <v>8310</v>
      </c>
      <c r="S106" s="18">
        <f t="shared" si="6"/>
        <v>40612.695208333331</v>
      </c>
      <c r="T106">
        <f t="shared" si="7"/>
        <v>2011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172889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6">
        <f t="shared" si="4"/>
        <v>1</v>
      </c>
      <c r="P107" s="11">
        <f t="shared" si="5"/>
        <v>39.380000000000003</v>
      </c>
      <c r="Q107" s="13" t="s">
        <v>8308</v>
      </c>
      <c r="R107" t="s">
        <v>8310</v>
      </c>
      <c r="S107" s="18">
        <f t="shared" si="6"/>
        <v>42485.724768518514</v>
      </c>
      <c r="T107">
        <f t="shared" si="7"/>
        <v>2016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160000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6">
        <f t="shared" si="4"/>
        <v>3</v>
      </c>
      <c r="P108" s="11">
        <f t="shared" si="5"/>
        <v>186.11</v>
      </c>
      <c r="Q108" s="13" t="s">
        <v>8308</v>
      </c>
      <c r="R108" t="s">
        <v>8310</v>
      </c>
      <c r="S108" s="18">
        <f t="shared" si="6"/>
        <v>40987.776631944449</v>
      </c>
      <c r="T108">
        <f t="shared" si="7"/>
        <v>2012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160000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6">
        <f t="shared" si="4"/>
        <v>5</v>
      </c>
      <c r="P109" s="11">
        <f t="shared" si="5"/>
        <v>111.38</v>
      </c>
      <c r="Q109" s="13" t="s">
        <v>8308</v>
      </c>
      <c r="R109" t="s">
        <v>8310</v>
      </c>
      <c r="S109" s="18">
        <f t="shared" si="6"/>
        <v>40635.982488425929</v>
      </c>
      <c r="T109">
        <f t="shared" si="7"/>
        <v>2011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6">
        <f t="shared" si="4"/>
        <v>2</v>
      </c>
      <c r="P110" s="11">
        <f t="shared" si="5"/>
        <v>78.72</v>
      </c>
      <c r="Q110" s="13" t="s">
        <v>8308</v>
      </c>
      <c r="R110" t="s">
        <v>8310</v>
      </c>
      <c r="S110" s="18">
        <f t="shared" si="6"/>
        <v>41365.613078703704</v>
      </c>
      <c r="T110">
        <f t="shared" si="7"/>
        <v>2013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150000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6">
        <f t="shared" si="4"/>
        <v>1</v>
      </c>
      <c r="P111" s="11">
        <f t="shared" si="5"/>
        <v>46.7</v>
      </c>
      <c r="Q111" s="13" t="s">
        <v>8308</v>
      </c>
      <c r="R111" t="s">
        <v>8310</v>
      </c>
      <c r="S111" s="18">
        <f t="shared" si="6"/>
        <v>40570.025810185187</v>
      </c>
      <c r="T111">
        <f t="shared" si="7"/>
        <v>2011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150000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6">
        <f t="shared" si="4"/>
        <v>1</v>
      </c>
      <c r="P112" s="11">
        <f t="shared" si="5"/>
        <v>65.38</v>
      </c>
      <c r="Q112" s="13" t="s">
        <v>8308</v>
      </c>
      <c r="R112" t="s">
        <v>8310</v>
      </c>
      <c r="S112" s="18">
        <f t="shared" si="6"/>
        <v>41557.949687500004</v>
      </c>
      <c r="T112">
        <f t="shared" si="7"/>
        <v>2013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150000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6">
        <f t="shared" si="4"/>
        <v>4</v>
      </c>
      <c r="P113" s="11">
        <f t="shared" si="5"/>
        <v>102.08</v>
      </c>
      <c r="Q113" s="13" t="s">
        <v>8308</v>
      </c>
      <c r="R113" t="s">
        <v>8310</v>
      </c>
      <c r="S113" s="18">
        <f t="shared" si="6"/>
        <v>42125.333182870367</v>
      </c>
      <c r="T113">
        <f t="shared" si="7"/>
        <v>2015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150000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6">
        <f t="shared" si="4"/>
        <v>3</v>
      </c>
      <c r="P114" s="11">
        <f t="shared" si="5"/>
        <v>64.2</v>
      </c>
      <c r="Q114" s="13" t="s">
        <v>8308</v>
      </c>
      <c r="R114" t="s">
        <v>8310</v>
      </c>
      <c r="S114" s="18">
        <f t="shared" si="6"/>
        <v>41718.043032407404</v>
      </c>
      <c r="T114">
        <f t="shared" si="7"/>
        <v>2014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150000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6">
        <f t="shared" si="4"/>
        <v>5</v>
      </c>
      <c r="P115" s="11">
        <f t="shared" si="5"/>
        <v>90.38</v>
      </c>
      <c r="Q115" s="13" t="s">
        <v>8308</v>
      </c>
      <c r="R115" t="s">
        <v>8310</v>
      </c>
      <c r="S115" s="18">
        <f t="shared" si="6"/>
        <v>40753.758425925924</v>
      </c>
      <c r="T115">
        <f t="shared" si="7"/>
        <v>2011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150000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6">
        <f t="shared" si="4"/>
        <v>2</v>
      </c>
      <c r="P116" s="11">
        <f t="shared" si="5"/>
        <v>88.57</v>
      </c>
      <c r="Q116" s="13" t="s">
        <v>8308</v>
      </c>
      <c r="R116" t="s">
        <v>8310</v>
      </c>
      <c r="S116" s="18">
        <f t="shared" si="6"/>
        <v>40861.27416666667</v>
      </c>
      <c r="T116">
        <f t="shared" si="7"/>
        <v>2011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150000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6">
        <f t="shared" si="4"/>
        <v>0</v>
      </c>
      <c r="P117" s="11">
        <f t="shared" si="5"/>
        <v>28.73</v>
      </c>
      <c r="Q117" s="13" t="s">
        <v>8308</v>
      </c>
      <c r="R117" t="s">
        <v>8310</v>
      </c>
      <c r="S117" s="18">
        <f t="shared" si="6"/>
        <v>40918.738935185182</v>
      </c>
      <c r="T117">
        <f t="shared" si="7"/>
        <v>2012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150000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6">
        <f t="shared" si="4"/>
        <v>3</v>
      </c>
      <c r="P118" s="11">
        <f t="shared" si="5"/>
        <v>69.790000000000006</v>
      </c>
      <c r="Q118" s="13" t="s">
        <v>8308</v>
      </c>
      <c r="R118" t="s">
        <v>8310</v>
      </c>
      <c r="S118" s="18">
        <f t="shared" si="6"/>
        <v>40595.497164351851</v>
      </c>
      <c r="T118">
        <f t="shared" si="7"/>
        <v>2011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150000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6">
        <f t="shared" si="4"/>
        <v>3</v>
      </c>
      <c r="P119" s="11">
        <f t="shared" si="5"/>
        <v>167.49</v>
      </c>
      <c r="Q119" s="13" t="s">
        <v>8308</v>
      </c>
      <c r="R119" t="s">
        <v>8310</v>
      </c>
      <c r="S119" s="18">
        <f t="shared" si="6"/>
        <v>40248.834999999999</v>
      </c>
      <c r="T119">
        <f t="shared" si="7"/>
        <v>2010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150000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6">
        <f t="shared" si="4"/>
        <v>4</v>
      </c>
      <c r="P120" s="11">
        <f t="shared" si="5"/>
        <v>144.91</v>
      </c>
      <c r="Q120" s="13" t="s">
        <v>8308</v>
      </c>
      <c r="R120" t="s">
        <v>8310</v>
      </c>
      <c r="S120" s="18">
        <f t="shared" si="6"/>
        <v>40723.053657407407</v>
      </c>
      <c r="T120">
        <f t="shared" si="7"/>
        <v>2011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150000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6">
        <f t="shared" si="4"/>
        <v>2</v>
      </c>
      <c r="P121" s="11">
        <f t="shared" si="5"/>
        <v>91.84</v>
      </c>
      <c r="Q121" s="13" t="s">
        <v>8308</v>
      </c>
      <c r="R121" t="s">
        <v>8310</v>
      </c>
      <c r="S121" s="18">
        <f t="shared" si="6"/>
        <v>40739.069282407407</v>
      </c>
      <c r="T121">
        <f t="shared" si="7"/>
        <v>2011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150000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6">
        <f t="shared" si="4"/>
        <v>0</v>
      </c>
      <c r="P122" s="11">
        <f t="shared" si="5"/>
        <v>10</v>
      </c>
      <c r="Q122" s="13" t="s">
        <v>8308</v>
      </c>
      <c r="R122" t="s">
        <v>8311</v>
      </c>
      <c r="S122" s="18">
        <f t="shared" si="6"/>
        <v>42616.049849537041</v>
      </c>
      <c r="T122">
        <f t="shared" si="7"/>
        <v>2016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150000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6">
        <f t="shared" si="4"/>
        <v>0</v>
      </c>
      <c r="P123" s="11">
        <f t="shared" si="5"/>
        <v>1</v>
      </c>
      <c r="Q123" s="13" t="s">
        <v>8308</v>
      </c>
      <c r="R123" t="s">
        <v>8311</v>
      </c>
      <c r="S123" s="18">
        <f t="shared" si="6"/>
        <v>42096.704976851848</v>
      </c>
      <c r="T123">
        <f t="shared" si="7"/>
        <v>2015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150000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6">
        <f t="shared" si="4"/>
        <v>0</v>
      </c>
      <c r="P124" s="11">
        <f t="shared" si="5"/>
        <v>0</v>
      </c>
      <c r="Q124" s="13" t="s">
        <v>8308</v>
      </c>
      <c r="R124" t="s">
        <v>8311</v>
      </c>
      <c r="S124" s="18">
        <f t="shared" si="6"/>
        <v>42593.431793981479</v>
      </c>
      <c r="T124">
        <f t="shared" si="7"/>
        <v>2016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150000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6">
        <f t="shared" si="4"/>
        <v>0</v>
      </c>
      <c r="P125" s="11">
        <f t="shared" si="5"/>
        <v>25.17</v>
      </c>
      <c r="Q125" s="13" t="s">
        <v>8308</v>
      </c>
      <c r="R125" t="s">
        <v>8311</v>
      </c>
      <c r="S125" s="18">
        <f t="shared" si="6"/>
        <v>41904.781990740739</v>
      </c>
      <c r="T125">
        <f t="shared" si="7"/>
        <v>2014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150000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6">
        <f t="shared" si="4"/>
        <v>0</v>
      </c>
      <c r="P126" s="11">
        <f t="shared" si="5"/>
        <v>0</v>
      </c>
      <c r="Q126" s="13" t="s">
        <v>8308</v>
      </c>
      <c r="R126" t="s">
        <v>8311</v>
      </c>
      <c r="S126" s="18">
        <f t="shared" si="6"/>
        <v>42114.928726851853</v>
      </c>
      <c r="T126">
        <f t="shared" si="7"/>
        <v>2015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150000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6">
        <f t="shared" si="4"/>
        <v>0</v>
      </c>
      <c r="P127" s="11">
        <f t="shared" si="5"/>
        <v>11.67</v>
      </c>
      <c r="Q127" s="13" t="s">
        <v>8308</v>
      </c>
      <c r="R127" t="s">
        <v>8311</v>
      </c>
      <c r="S127" s="18">
        <f t="shared" si="6"/>
        <v>42709.993981481486</v>
      </c>
      <c r="T127">
        <f t="shared" si="7"/>
        <v>2016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140000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6">
        <f t="shared" si="4"/>
        <v>1</v>
      </c>
      <c r="P128" s="11">
        <f t="shared" si="5"/>
        <v>106.69</v>
      </c>
      <c r="Q128" s="13" t="s">
        <v>8308</v>
      </c>
      <c r="R128" t="s">
        <v>8311</v>
      </c>
      <c r="S128" s="18">
        <f t="shared" si="6"/>
        <v>42135.589548611111</v>
      </c>
      <c r="T128">
        <f t="shared" si="7"/>
        <v>2015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133800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6">
        <f t="shared" si="4"/>
        <v>0</v>
      </c>
      <c r="P129" s="11">
        <f t="shared" si="5"/>
        <v>47.5</v>
      </c>
      <c r="Q129" s="13" t="s">
        <v>8308</v>
      </c>
      <c r="R129" t="s">
        <v>8311</v>
      </c>
      <c r="S129" s="18">
        <f t="shared" si="6"/>
        <v>42067.62431712963</v>
      </c>
      <c r="T129">
        <f t="shared" si="7"/>
        <v>2015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133000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6">
        <f t="shared" ref="O130:O193" si="8">ROUND(E130/D130*100,0)</f>
        <v>1</v>
      </c>
      <c r="P130" s="11">
        <f t="shared" ref="P130:P193" si="9">IFERROR(ROUND(E130/L130,2),0)</f>
        <v>311.17</v>
      </c>
      <c r="Q130" s="13" t="s">
        <v>8308</v>
      </c>
      <c r="R130" t="s">
        <v>8311</v>
      </c>
      <c r="S130" s="18">
        <f t="shared" ref="S130:S193" si="10">(((J130/60)/60)/24)+DATE(1970,1,1)</f>
        <v>42628.22792824074</v>
      </c>
      <c r="T130">
        <f t="shared" si="7"/>
        <v>2016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130000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6">
        <f t="shared" si="8"/>
        <v>0</v>
      </c>
      <c r="P131" s="11">
        <f t="shared" si="9"/>
        <v>0</v>
      </c>
      <c r="Q131" s="13" t="s">
        <v>8308</v>
      </c>
      <c r="R131" t="s">
        <v>8311</v>
      </c>
      <c r="S131" s="18">
        <f t="shared" si="10"/>
        <v>41882.937303240738</v>
      </c>
      <c r="T131">
        <f t="shared" ref="T131:T194" si="11">YEAR(S131)</f>
        <v>2014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130000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6">
        <f t="shared" si="8"/>
        <v>0</v>
      </c>
      <c r="P132" s="11">
        <f t="shared" si="9"/>
        <v>0</v>
      </c>
      <c r="Q132" s="13" t="s">
        <v>8308</v>
      </c>
      <c r="R132" t="s">
        <v>8311</v>
      </c>
      <c r="S132" s="18">
        <f t="shared" si="10"/>
        <v>41778.915416666663</v>
      </c>
      <c r="T132">
        <f t="shared" si="11"/>
        <v>2014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130000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6">
        <f t="shared" si="8"/>
        <v>0</v>
      </c>
      <c r="P133" s="11">
        <f t="shared" si="9"/>
        <v>0</v>
      </c>
      <c r="Q133" s="13" t="s">
        <v>8308</v>
      </c>
      <c r="R133" t="s">
        <v>8311</v>
      </c>
      <c r="S133" s="18">
        <f t="shared" si="10"/>
        <v>42541.837511574078</v>
      </c>
      <c r="T133">
        <f t="shared" si="11"/>
        <v>2016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126000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6">
        <f t="shared" si="8"/>
        <v>6</v>
      </c>
      <c r="P134" s="11">
        <f t="shared" si="9"/>
        <v>94.51</v>
      </c>
      <c r="Q134" s="13" t="s">
        <v>8308</v>
      </c>
      <c r="R134" t="s">
        <v>8311</v>
      </c>
      <c r="S134" s="18">
        <f t="shared" si="10"/>
        <v>41905.812581018516</v>
      </c>
      <c r="T134">
        <f t="shared" si="11"/>
        <v>2014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125000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6">
        <f t="shared" si="8"/>
        <v>0</v>
      </c>
      <c r="P135" s="11">
        <f t="shared" si="9"/>
        <v>0</v>
      </c>
      <c r="Q135" s="13" t="s">
        <v>8308</v>
      </c>
      <c r="R135" t="s">
        <v>8311</v>
      </c>
      <c r="S135" s="18">
        <f t="shared" si="10"/>
        <v>42491.80768518518</v>
      </c>
      <c r="T135">
        <f t="shared" si="11"/>
        <v>2016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125000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6">
        <f t="shared" si="8"/>
        <v>0</v>
      </c>
      <c r="P136" s="11">
        <f t="shared" si="9"/>
        <v>0</v>
      </c>
      <c r="Q136" s="13" t="s">
        <v>8308</v>
      </c>
      <c r="R136" t="s">
        <v>8311</v>
      </c>
      <c r="S136" s="18">
        <f t="shared" si="10"/>
        <v>42221.909930555557</v>
      </c>
      <c r="T136">
        <f t="shared" si="11"/>
        <v>2015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125000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6">
        <f t="shared" si="8"/>
        <v>0</v>
      </c>
      <c r="P137" s="11">
        <f t="shared" si="9"/>
        <v>80.599999999999994</v>
      </c>
      <c r="Q137" s="13" t="s">
        <v>8308</v>
      </c>
      <c r="R137" t="s">
        <v>8311</v>
      </c>
      <c r="S137" s="18">
        <f t="shared" si="10"/>
        <v>41788.381909722222</v>
      </c>
      <c r="T137">
        <f t="shared" si="11"/>
        <v>2014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125000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6">
        <f t="shared" si="8"/>
        <v>0</v>
      </c>
      <c r="P138" s="11">
        <f t="shared" si="9"/>
        <v>0</v>
      </c>
      <c r="Q138" s="13" t="s">
        <v>8308</v>
      </c>
      <c r="R138" t="s">
        <v>8311</v>
      </c>
      <c r="S138" s="18">
        <f t="shared" si="10"/>
        <v>42096.410115740742</v>
      </c>
      <c r="T138">
        <f t="shared" si="11"/>
        <v>2015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125000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6">
        <f t="shared" si="8"/>
        <v>0</v>
      </c>
      <c r="P139" s="11">
        <f t="shared" si="9"/>
        <v>0</v>
      </c>
      <c r="Q139" s="13" t="s">
        <v>8308</v>
      </c>
      <c r="R139" t="s">
        <v>8311</v>
      </c>
      <c r="S139" s="18">
        <f t="shared" si="10"/>
        <v>42239.573993055557</v>
      </c>
      <c r="T139">
        <f t="shared" si="11"/>
        <v>2015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125000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6">
        <f t="shared" si="8"/>
        <v>4</v>
      </c>
      <c r="P140" s="11">
        <f t="shared" si="9"/>
        <v>81.239999999999995</v>
      </c>
      <c r="Q140" s="13" t="s">
        <v>8308</v>
      </c>
      <c r="R140" t="s">
        <v>8311</v>
      </c>
      <c r="S140" s="18">
        <f t="shared" si="10"/>
        <v>42186.257418981477</v>
      </c>
      <c r="T140">
        <f t="shared" si="11"/>
        <v>2015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125000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6">
        <f t="shared" si="8"/>
        <v>0</v>
      </c>
      <c r="P141" s="11">
        <f t="shared" si="9"/>
        <v>500</v>
      </c>
      <c r="Q141" s="13" t="s">
        <v>8308</v>
      </c>
      <c r="R141" t="s">
        <v>8311</v>
      </c>
      <c r="S141" s="18">
        <f t="shared" si="10"/>
        <v>42187.920972222222</v>
      </c>
      <c r="T141">
        <f t="shared" si="11"/>
        <v>2015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6">
        <f t="shared" si="8"/>
        <v>0</v>
      </c>
      <c r="P142" s="11">
        <f t="shared" si="9"/>
        <v>0</v>
      </c>
      <c r="Q142" s="13" t="s">
        <v>8308</v>
      </c>
      <c r="R142" t="s">
        <v>8311</v>
      </c>
      <c r="S142" s="18">
        <f t="shared" si="10"/>
        <v>42053.198287037041</v>
      </c>
      <c r="T142">
        <f t="shared" si="11"/>
        <v>2015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6">
        <f t="shared" si="8"/>
        <v>1</v>
      </c>
      <c r="P143" s="11">
        <f t="shared" si="9"/>
        <v>46.18</v>
      </c>
      <c r="Q143" s="13" t="s">
        <v>8308</v>
      </c>
      <c r="R143" t="s">
        <v>8311</v>
      </c>
      <c r="S143" s="18">
        <f t="shared" si="10"/>
        <v>42110.153043981481</v>
      </c>
      <c r="T143">
        <f t="shared" si="11"/>
        <v>2015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117000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6">
        <f t="shared" si="8"/>
        <v>0</v>
      </c>
      <c r="P144" s="11">
        <f t="shared" si="9"/>
        <v>10</v>
      </c>
      <c r="Q144" s="13" t="s">
        <v>8308</v>
      </c>
      <c r="R144" t="s">
        <v>8311</v>
      </c>
      <c r="S144" s="18">
        <f t="shared" si="10"/>
        <v>41938.893263888887</v>
      </c>
      <c r="T144">
        <f t="shared" si="11"/>
        <v>2014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116000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6">
        <f t="shared" si="8"/>
        <v>0</v>
      </c>
      <c r="P145" s="11">
        <f t="shared" si="9"/>
        <v>0</v>
      </c>
      <c r="Q145" s="13" t="s">
        <v>8308</v>
      </c>
      <c r="R145" t="s">
        <v>8311</v>
      </c>
      <c r="S145" s="18">
        <f t="shared" si="10"/>
        <v>42559.064143518524</v>
      </c>
      <c r="T145">
        <f t="shared" si="11"/>
        <v>2016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115250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6">
        <f t="shared" si="8"/>
        <v>2</v>
      </c>
      <c r="P146" s="11">
        <f t="shared" si="9"/>
        <v>55.95</v>
      </c>
      <c r="Q146" s="13" t="s">
        <v>8308</v>
      </c>
      <c r="R146" t="s">
        <v>8311</v>
      </c>
      <c r="S146" s="18">
        <f t="shared" si="10"/>
        <v>42047.762407407412</v>
      </c>
      <c r="T146">
        <f t="shared" si="11"/>
        <v>2015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110000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6">
        <f t="shared" si="8"/>
        <v>0</v>
      </c>
      <c r="P147" s="11">
        <f t="shared" si="9"/>
        <v>37.56</v>
      </c>
      <c r="Q147" s="13" t="s">
        <v>8308</v>
      </c>
      <c r="R147" t="s">
        <v>8311</v>
      </c>
      <c r="S147" s="18">
        <f t="shared" si="10"/>
        <v>42200.542268518519</v>
      </c>
      <c r="T147">
        <f t="shared" si="11"/>
        <v>2015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110000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6">
        <f t="shared" si="8"/>
        <v>0</v>
      </c>
      <c r="P148" s="11">
        <f t="shared" si="9"/>
        <v>38.33</v>
      </c>
      <c r="Q148" s="13" t="s">
        <v>8308</v>
      </c>
      <c r="R148" t="s">
        <v>8311</v>
      </c>
      <c r="S148" s="18">
        <f t="shared" si="10"/>
        <v>42693.016180555554</v>
      </c>
      <c r="T148">
        <f t="shared" si="11"/>
        <v>2016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110000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6">
        <f t="shared" si="8"/>
        <v>0</v>
      </c>
      <c r="P149" s="11">
        <f t="shared" si="9"/>
        <v>0</v>
      </c>
      <c r="Q149" s="13" t="s">
        <v>8308</v>
      </c>
      <c r="R149" t="s">
        <v>8311</v>
      </c>
      <c r="S149" s="18">
        <f t="shared" si="10"/>
        <v>41969.767824074079</v>
      </c>
      <c r="T149">
        <f t="shared" si="11"/>
        <v>2014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110000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6">
        <f t="shared" si="8"/>
        <v>0</v>
      </c>
      <c r="P150" s="11">
        <f t="shared" si="9"/>
        <v>20</v>
      </c>
      <c r="Q150" s="13" t="s">
        <v>8308</v>
      </c>
      <c r="R150" t="s">
        <v>8311</v>
      </c>
      <c r="S150" s="18">
        <f t="shared" si="10"/>
        <v>42397.281666666662</v>
      </c>
      <c r="T150">
        <f t="shared" si="11"/>
        <v>2016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6">
        <f t="shared" si="8"/>
        <v>0</v>
      </c>
      <c r="P151" s="11">
        <f t="shared" si="9"/>
        <v>15.33</v>
      </c>
      <c r="Q151" s="13" t="s">
        <v>8308</v>
      </c>
      <c r="R151" t="s">
        <v>8311</v>
      </c>
      <c r="S151" s="18">
        <f t="shared" si="10"/>
        <v>41968.172106481477</v>
      </c>
      <c r="T151">
        <f t="shared" si="11"/>
        <v>2014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110000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6">
        <f t="shared" si="8"/>
        <v>27</v>
      </c>
      <c r="P152" s="11">
        <f t="shared" si="9"/>
        <v>449.43</v>
      </c>
      <c r="Q152" s="13" t="s">
        <v>8308</v>
      </c>
      <c r="R152" t="s">
        <v>8311</v>
      </c>
      <c r="S152" s="18">
        <f t="shared" si="10"/>
        <v>42090.161828703705</v>
      </c>
      <c r="T152">
        <f t="shared" si="11"/>
        <v>2015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110000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6">
        <f t="shared" si="8"/>
        <v>0</v>
      </c>
      <c r="P153" s="11">
        <f t="shared" si="9"/>
        <v>28</v>
      </c>
      <c r="Q153" s="13" t="s">
        <v>8308</v>
      </c>
      <c r="R153" t="s">
        <v>8311</v>
      </c>
      <c r="S153" s="18">
        <f t="shared" si="10"/>
        <v>42113.550821759258</v>
      </c>
      <c r="T153">
        <f t="shared" si="11"/>
        <v>2015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110000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6">
        <f t="shared" si="8"/>
        <v>0</v>
      </c>
      <c r="P154" s="11">
        <f t="shared" si="9"/>
        <v>15</v>
      </c>
      <c r="Q154" s="13" t="s">
        <v>8308</v>
      </c>
      <c r="R154" t="s">
        <v>8311</v>
      </c>
      <c r="S154" s="18">
        <f t="shared" si="10"/>
        <v>41875.077546296299</v>
      </c>
      <c r="T154">
        <f t="shared" si="11"/>
        <v>2014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109225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6">
        <f t="shared" si="8"/>
        <v>0</v>
      </c>
      <c r="P155" s="11">
        <f t="shared" si="9"/>
        <v>35.9</v>
      </c>
      <c r="Q155" s="13" t="s">
        <v>8308</v>
      </c>
      <c r="R155" t="s">
        <v>8311</v>
      </c>
      <c r="S155" s="18">
        <f t="shared" si="10"/>
        <v>41933.586157407408</v>
      </c>
      <c r="T155">
        <f t="shared" si="11"/>
        <v>2014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104219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6">
        <f t="shared" si="8"/>
        <v>0</v>
      </c>
      <c r="P156" s="11">
        <f t="shared" si="9"/>
        <v>13.33</v>
      </c>
      <c r="Q156" s="13" t="s">
        <v>8308</v>
      </c>
      <c r="R156" t="s">
        <v>8311</v>
      </c>
      <c r="S156" s="18">
        <f t="shared" si="10"/>
        <v>42115.547395833331</v>
      </c>
      <c r="T156">
        <f t="shared" si="11"/>
        <v>2015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100000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6">
        <f t="shared" si="8"/>
        <v>0</v>
      </c>
      <c r="P157" s="11">
        <f t="shared" si="9"/>
        <v>20.25</v>
      </c>
      <c r="Q157" s="13" t="s">
        <v>8308</v>
      </c>
      <c r="R157" t="s">
        <v>8311</v>
      </c>
      <c r="S157" s="18">
        <f t="shared" si="10"/>
        <v>42168.559432870374</v>
      </c>
      <c r="T157">
        <f t="shared" si="11"/>
        <v>2015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100000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6">
        <f t="shared" si="8"/>
        <v>2</v>
      </c>
      <c r="P158" s="11">
        <f t="shared" si="9"/>
        <v>119</v>
      </c>
      <c r="Q158" s="13" t="s">
        <v>8308</v>
      </c>
      <c r="R158" t="s">
        <v>8311</v>
      </c>
      <c r="S158" s="18">
        <f t="shared" si="10"/>
        <v>41794.124953703707</v>
      </c>
      <c r="T158">
        <f t="shared" si="11"/>
        <v>2014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100000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6">
        <f t="shared" si="8"/>
        <v>0</v>
      </c>
      <c r="P159" s="11">
        <f t="shared" si="9"/>
        <v>4</v>
      </c>
      <c r="Q159" s="13" t="s">
        <v>8308</v>
      </c>
      <c r="R159" t="s">
        <v>8311</v>
      </c>
      <c r="S159" s="18">
        <f t="shared" si="10"/>
        <v>42396.911712962959</v>
      </c>
      <c r="T159">
        <f t="shared" si="11"/>
        <v>2016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100000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6">
        <f t="shared" si="8"/>
        <v>0</v>
      </c>
      <c r="P160" s="11">
        <f t="shared" si="9"/>
        <v>0</v>
      </c>
      <c r="Q160" s="13" t="s">
        <v>8308</v>
      </c>
      <c r="R160" t="s">
        <v>8311</v>
      </c>
      <c r="S160" s="18">
        <f t="shared" si="10"/>
        <v>41904.07671296296</v>
      </c>
      <c r="T160">
        <f t="shared" si="11"/>
        <v>2014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100000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6">
        <f t="shared" si="8"/>
        <v>0</v>
      </c>
      <c r="P161" s="11">
        <f t="shared" si="9"/>
        <v>10</v>
      </c>
      <c r="Q161" s="13" t="s">
        <v>8308</v>
      </c>
      <c r="R161" t="s">
        <v>8311</v>
      </c>
      <c r="S161" s="18">
        <f t="shared" si="10"/>
        <v>42514.434548611112</v>
      </c>
      <c r="T161">
        <f t="shared" si="11"/>
        <v>2016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100000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6">
        <f t="shared" si="8"/>
        <v>0</v>
      </c>
      <c r="P162" s="11">
        <f t="shared" si="9"/>
        <v>0</v>
      </c>
      <c r="Q162" s="13" t="s">
        <v>8308</v>
      </c>
      <c r="R162" t="s">
        <v>8312</v>
      </c>
      <c r="S162" s="18">
        <f t="shared" si="10"/>
        <v>42171.913090277783</v>
      </c>
      <c r="T162">
        <f t="shared" si="11"/>
        <v>2015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100000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6">
        <f t="shared" si="8"/>
        <v>0</v>
      </c>
      <c r="P163" s="11">
        <f t="shared" si="9"/>
        <v>5</v>
      </c>
      <c r="Q163" s="13" t="s">
        <v>8308</v>
      </c>
      <c r="R163" t="s">
        <v>8312</v>
      </c>
      <c r="S163" s="18">
        <f t="shared" si="10"/>
        <v>41792.687442129631</v>
      </c>
      <c r="T163">
        <f t="shared" si="11"/>
        <v>2014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100000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6">
        <f t="shared" si="8"/>
        <v>0</v>
      </c>
      <c r="P164" s="11">
        <f t="shared" si="9"/>
        <v>43.5</v>
      </c>
      <c r="Q164" s="13" t="s">
        <v>8308</v>
      </c>
      <c r="R164" t="s">
        <v>8312</v>
      </c>
      <c r="S164" s="18">
        <f t="shared" si="10"/>
        <v>41835.126805555556</v>
      </c>
      <c r="T164">
        <f t="shared" si="11"/>
        <v>2014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100000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6">
        <f t="shared" si="8"/>
        <v>0</v>
      </c>
      <c r="P165" s="11">
        <f t="shared" si="9"/>
        <v>0</v>
      </c>
      <c r="Q165" s="13" t="s">
        <v>8308</v>
      </c>
      <c r="R165" t="s">
        <v>8312</v>
      </c>
      <c r="S165" s="18">
        <f t="shared" si="10"/>
        <v>42243.961273148147</v>
      </c>
      <c r="T165">
        <f t="shared" si="11"/>
        <v>2015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100000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6">
        <f t="shared" si="8"/>
        <v>1</v>
      </c>
      <c r="P166" s="11">
        <f t="shared" si="9"/>
        <v>91.43</v>
      </c>
      <c r="Q166" s="13" t="s">
        <v>8308</v>
      </c>
      <c r="R166" t="s">
        <v>8312</v>
      </c>
      <c r="S166" s="18">
        <f t="shared" si="10"/>
        <v>41841.762743055559</v>
      </c>
      <c r="T166">
        <f t="shared" si="11"/>
        <v>2014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100000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6">
        <f t="shared" si="8"/>
        <v>0</v>
      </c>
      <c r="P167" s="11">
        <f t="shared" si="9"/>
        <v>0</v>
      </c>
      <c r="Q167" s="13" t="s">
        <v>8308</v>
      </c>
      <c r="R167" t="s">
        <v>8312</v>
      </c>
      <c r="S167" s="18">
        <f t="shared" si="10"/>
        <v>42351.658842592587</v>
      </c>
      <c r="T167">
        <f t="shared" si="11"/>
        <v>2015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100000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6">
        <f t="shared" si="8"/>
        <v>3</v>
      </c>
      <c r="P168" s="11">
        <f t="shared" si="9"/>
        <v>3000</v>
      </c>
      <c r="Q168" s="13" t="s">
        <v>8308</v>
      </c>
      <c r="R168" t="s">
        <v>8312</v>
      </c>
      <c r="S168" s="18">
        <f t="shared" si="10"/>
        <v>42721.075949074075</v>
      </c>
      <c r="T168">
        <f t="shared" si="11"/>
        <v>2016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100000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6">
        <f t="shared" si="8"/>
        <v>0</v>
      </c>
      <c r="P169" s="11">
        <f t="shared" si="9"/>
        <v>5.5</v>
      </c>
      <c r="Q169" s="13" t="s">
        <v>8308</v>
      </c>
      <c r="R169" t="s">
        <v>8312</v>
      </c>
      <c r="S169" s="18">
        <f t="shared" si="10"/>
        <v>42160.927488425921</v>
      </c>
      <c r="T169">
        <f t="shared" si="11"/>
        <v>2015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100000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6">
        <f t="shared" si="8"/>
        <v>0</v>
      </c>
      <c r="P170" s="11">
        <f t="shared" si="9"/>
        <v>108.33</v>
      </c>
      <c r="Q170" s="13" t="s">
        <v>8308</v>
      </c>
      <c r="R170" t="s">
        <v>8312</v>
      </c>
      <c r="S170" s="18">
        <f t="shared" si="10"/>
        <v>42052.83530092593</v>
      </c>
      <c r="T170">
        <f t="shared" si="11"/>
        <v>2015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100000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6">
        <f t="shared" si="8"/>
        <v>1</v>
      </c>
      <c r="P171" s="11">
        <f t="shared" si="9"/>
        <v>56</v>
      </c>
      <c r="Q171" s="13" t="s">
        <v>8308</v>
      </c>
      <c r="R171" t="s">
        <v>8312</v>
      </c>
      <c r="S171" s="18">
        <f t="shared" si="10"/>
        <v>41900.505312499998</v>
      </c>
      <c r="T171">
        <f t="shared" si="11"/>
        <v>2014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6">
        <f t="shared" si="8"/>
        <v>0</v>
      </c>
      <c r="P172" s="11">
        <f t="shared" si="9"/>
        <v>32.5</v>
      </c>
      <c r="Q172" s="13" t="s">
        <v>8308</v>
      </c>
      <c r="R172" t="s">
        <v>8312</v>
      </c>
      <c r="S172" s="18">
        <f t="shared" si="10"/>
        <v>42216.977812500001</v>
      </c>
      <c r="T172">
        <f t="shared" si="11"/>
        <v>2015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100000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6">
        <f t="shared" si="8"/>
        <v>0</v>
      </c>
      <c r="P173" s="11">
        <f t="shared" si="9"/>
        <v>1</v>
      </c>
      <c r="Q173" s="13" t="s">
        <v>8308</v>
      </c>
      <c r="R173" t="s">
        <v>8312</v>
      </c>
      <c r="S173" s="18">
        <f t="shared" si="10"/>
        <v>42534.180717592593</v>
      </c>
      <c r="T173">
        <f t="shared" si="11"/>
        <v>2016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100000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6">
        <f t="shared" si="8"/>
        <v>0</v>
      </c>
      <c r="P174" s="11">
        <f t="shared" si="9"/>
        <v>0</v>
      </c>
      <c r="Q174" s="13" t="s">
        <v>8308</v>
      </c>
      <c r="R174" t="s">
        <v>8312</v>
      </c>
      <c r="S174" s="18">
        <f t="shared" si="10"/>
        <v>42047.394942129627</v>
      </c>
      <c r="T174">
        <f t="shared" si="11"/>
        <v>2015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100000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6">
        <f t="shared" si="8"/>
        <v>0</v>
      </c>
      <c r="P175" s="11">
        <f t="shared" si="9"/>
        <v>0</v>
      </c>
      <c r="Q175" s="13" t="s">
        <v>8308</v>
      </c>
      <c r="R175" t="s">
        <v>8312</v>
      </c>
      <c r="S175" s="18">
        <f t="shared" si="10"/>
        <v>42033.573009259257</v>
      </c>
      <c r="T175">
        <f t="shared" si="11"/>
        <v>2015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100000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6">
        <f t="shared" si="8"/>
        <v>0</v>
      </c>
      <c r="P176" s="11">
        <f t="shared" si="9"/>
        <v>0</v>
      </c>
      <c r="Q176" s="13" t="s">
        <v>8308</v>
      </c>
      <c r="R176" t="s">
        <v>8312</v>
      </c>
      <c r="S176" s="18">
        <f t="shared" si="10"/>
        <v>42072.758981481486</v>
      </c>
      <c r="T176">
        <f t="shared" si="11"/>
        <v>2015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100000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6">
        <f t="shared" si="8"/>
        <v>1</v>
      </c>
      <c r="P177" s="11">
        <f t="shared" si="9"/>
        <v>49.88</v>
      </c>
      <c r="Q177" s="13" t="s">
        <v>8308</v>
      </c>
      <c r="R177" t="s">
        <v>8312</v>
      </c>
      <c r="S177" s="18">
        <f t="shared" si="10"/>
        <v>41855.777905092589</v>
      </c>
      <c r="T177">
        <f t="shared" si="11"/>
        <v>2014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100000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6">
        <f t="shared" si="8"/>
        <v>0</v>
      </c>
      <c r="P178" s="11">
        <f t="shared" si="9"/>
        <v>0</v>
      </c>
      <c r="Q178" s="13" t="s">
        <v>8308</v>
      </c>
      <c r="R178" t="s">
        <v>8312</v>
      </c>
      <c r="S178" s="18">
        <f t="shared" si="10"/>
        <v>42191.824062500003</v>
      </c>
      <c r="T178">
        <f t="shared" si="11"/>
        <v>2015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100000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6">
        <f t="shared" si="8"/>
        <v>0</v>
      </c>
      <c r="P179" s="11">
        <f t="shared" si="9"/>
        <v>25.71</v>
      </c>
      <c r="Q179" s="13" t="s">
        <v>8308</v>
      </c>
      <c r="R179" t="s">
        <v>8312</v>
      </c>
      <c r="S179" s="18">
        <f t="shared" si="10"/>
        <v>42070.047754629632</v>
      </c>
      <c r="T179">
        <f t="shared" si="11"/>
        <v>2015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100000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6">
        <f t="shared" si="8"/>
        <v>0</v>
      </c>
      <c r="P180" s="11">
        <f t="shared" si="9"/>
        <v>0</v>
      </c>
      <c r="Q180" s="13" t="s">
        <v>8308</v>
      </c>
      <c r="R180" t="s">
        <v>8312</v>
      </c>
      <c r="S180" s="18">
        <f t="shared" si="10"/>
        <v>42304.955381944441</v>
      </c>
      <c r="T180">
        <f t="shared" si="11"/>
        <v>2015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6">
        <f t="shared" si="8"/>
        <v>0</v>
      </c>
      <c r="P181" s="11">
        <f t="shared" si="9"/>
        <v>100</v>
      </c>
      <c r="Q181" s="13" t="s">
        <v>8308</v>
      </c>
      <c r="R181" t="s">
        <v>8312</v>
      </c>
      <c r="S181" s="18">
        <f t="shared" si="10"/>
        <v>42403.080497685187</v>
      </c>
      <c r="T181">
        <f t="shared" si="11"/>
        <v>2016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100000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6">
        <f t="shared" si="8"/>
        <v>0</v>
      </c>
      <c r="P182" s="11">
        <f t="shared" si="9"/>
        <v>30.85</v>
      </c>
      <c r="Q182" s="13" t="s">
        <v>8308</v>
      </c>
      <c r="R182" t="s">
        <v>8312</v>
      </c>
      <c r="S182" s="18">
        <f t="shared" si="10"/>
        <v>42067.991238425922</v>
      </c>
      <c r="T182">
        <f t="shared" si="11"/>
        <v>2015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100000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6">
        <f t="shared" si="8"/>
        <v>1</v>
      </c>
      <c r="P183" s="11">
        <f t="shared" si="9"/>
        <v>180.5</v>
      </c>
      <c r="Q183" s="13" t="s">
        <v>8308</v>
      </c>
      <c r="R183" t="s">
        <v>8312</v>
      </c>
      <c r="S183" s="18">
        <f t="shared" si="10"/>
        <v>42147.741840277777</v>
      </c>
      <c r="T183">
        <f t="shared" si="11"/>
        <v>2015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6">
        <f t="shared" si="8"/>
        <v>0</v>
      </c>
      <c r="P184" s="11">
        <f t="shared" si="9"/>
        <v>0</v>
      </c>
      <c r="Q184" s="13" t="s">
        <v>8308</v>
      </c>
      <c r="R184" t="s">
        <v>8312</v>
      </c>
      <c r="S184" s="18">
        <f t="shared" si="10"/>
        <v>42712.011944444443</v>
      </c>
      <c r="T184">
        <f t="shared" si="11"/>
        <v>2016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100000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6">
        <f t="shared" si="8"/>
        <v>4</v>
      </c>
      <c r="P185" s="11">
        <f t="shared" si="9"/>
        <v>373.5</v>
      </c>
      <c r="Q185" s="13" t="s">
        <v>8308</v>
      </c>
      <c r="R185" t="s">
        <v>8312</v>
      </c>
      <c r="S185" s="18">
        <f t="shared" si="10"/>
        <v>41939.810300925928</v>
      </c>
      <c r="T185">
        <f t="shared" si="11"/>
        <v>2014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100000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6">
        <f t="shared" si="8"/>
        <v>0</v>
      </c>
      <c r="P186" s="11">
        <f t="shared" si="9"/>
        <v>25.5</v>
      </c>
      <c r="Q186" s="13" t="s">
        <v>8308</v>
      </c>
      <c r="R186" t="s">
        <v>8312</v>
      </c>
      <c r="S186" s="18">
        <f t="shared" si="10"/>
        <v>41825.791226851856</v>
      </c>
      <c r="T186">
        <f t="shared" si="11"/>
        <v>2014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100000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6">
        <f t="shared" si="8"/>
        <v>2</v>
      </c>
      <c r="P187" s="11">
        <f t="shared" si="9"/>
        <v>220</v>
      </c>
      <c r="Q187" s="13" t="s">
        <v>8308</v>
      </c>
      <c r="R187" t="s">
        <v>8312</v>
      </c>
      <c r="S187" s="18">
        <f t="shared" si="10"/>
        <v>42570.91133101852</v>
      </c>
      <c r="T187">
        <f t="shared" si="11"/>
        <v>2016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100000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6">
        <f t="shared" si="8"/>
        <v>0</v>
      </c>
      <c r="P188" s="11">
        <f t="shared" si="9"/>
        <v>0</v>
      </c>
      <c r="Q188" s="13" t="s">
        <v>8308</v>
      </c>
      <c r="R188" t="s">
        <v>8312</v>
      </c>
      <c r="S188" s="18">
        <f t="shared" si="10"/>
        <v>42767.812893518523</v>
      </c>
      <c r="T188">
        <f t="shared" si="11"/>
        <v>2017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100000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6">
        <f t="shared" si="8"/>
        <v>1</v>
      </c>
      <c r="P189" s="11">
        <f t="shared" si="9"/>
        <v>160</v>
      </c>
      <c r="Q189" s="13" t="s">
        <v>8308</v>
      </c>
      <c r="R189" t="s">
        <v>8312</v>
      </c>
      <c r="S189" s="18">
        <f t="shared" si="10"/>
        <v>42182.234456018516</v>
      </c>
      <c r="T189">
        <f t="shared" si="11"/>
        <v>2015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100000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6">
        <f t="shared" si="8"/>
        <v>0</v>
      </c>
      <c r="P190" s="11">
        <f t="shared" si="9"/>
        <v>0</v>
      </c>
      <c r="Q190" s="13" t="s">
        <v>8308</v>
      </c>
      <c r="R190" t="s">
        <v>8312</v>
      </c>
      <c r="S190" s="18">
        <f t="shared" si="10"/>
        <v>41857.18304398148</v>
      </c>
      <c r="T190">
        <f t="shared" si="11"/>
        <v>2014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100000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6">
        <f t="shared" si="8"/>
        <v>0</v>
      </c>
      <c r="P191" s="11">
        <f t="shared" si="9"/>
        <v>69</v>
      </c>
      <c r="Q191" s="13" t="s">
        <v>8308</v>
      </c>
      <c r="R191" t="s">
        <v>8312</v>
      </c>
      <c r="S191" s="18">
        <f t="shared" si="10"/>
        <v>42556.690706018519</v>
      </c>
      <c r="T191">
        <f t="shared" si="11"/>
        <v>2016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100000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6">
        <f t="shared" si="8"/>
        <v>0</v>
      </c>
      <c r="P192" s="11">
        <f t="shared" si="9"/>
        <v>50</v>
      </c>
      <c r="Q192" s="13" t="s">
        <v>8308</v>
      </c>
      <c r="R192" t="s">
        <v>8312</v>
      </c>
      <c r="S192" s="18">
        <f t="shared" si="10"/>
        <v>42527.650995370372</v>
      </c>
      <c r="T192">
        <f t="shared" si="11"/>
        <v>2016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100000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6">
        <f t="shared" si="8"/>
        <v>0</v>
      </c>
      <c r="P193" s="11">
        <f t="shared" si="9"/>
        <v>83.33</v>
      </c>
      <c r="Q193" s="13" t="s">
        <v>8308</v>
      </c>
      <c r="R193" t="s">
        <v>8312</v>
      </c>
      <c r="S193" s="18">
        <f t="shared" si="10"/>
        <v>42239.441412037035</v>
      </c>
      <c r="T193">
        <f t="shared" si="11"/>
        <v>2015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6">
        <f t="shared" ref="O194:O257" si="12">ROUND(E194/D194*100,0)</f>
        <v>0</v>
      </c>
      <c r="P194" s="11">
        <f t="shared" ref="P194:P257" si="13">IFERROR(ROUND(E194/L194,2),0)</f>
        <v>5.67</v>
      </c>
      <c r="Q194" s="13" t="s">
        <v>8308</v>
      </c>
      <c r="R194" t="s">
        <v>8312</v>
      </c>
      <c r="S194" s="18">
        <f t="shared" ref="S194:S257" si="14">(((J194/60)/60)/24)+DATE(1970,1,1)</f>
        <v>41899.792037037041</v>
      </c>
      <c r="T194">
        <f t="shared" si="11"/>
        <v>2014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6">
        <f t="shared" si="12"/>
        <v>0</v>
      </c>
      <c r="P195" s="11">
        <f t="shared" si="13"/>
        <v>0</v>
      </c>
      <c r="Q195" s="13" t="s">
        <v>8308</v>
      </c>
      <c r="R195" t="s">
        <v>8312</v>
      </c>
      <c r="S195" s="18">
        <f t="shared" si="14"/>
        <v>41911.934791666667</v>
      </c>
      <c r="T195">
        <f t="shared" ref="T195:T258" si="15">YEAR(S195)</f>
        <v>2014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100000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6">
        <f t="shared" si="12"/>
        <v>0</v>
      </c>
      <c r="P196" s="11">
        <f t="shared" si="13"/>
        <v>1</v>
      </c>
      <c r="Q196" s="13" t="s">
        <v>8308</v>
      </c>
      <c r="R196" t="s">
        <v>8312</v>
      </c>
      <c r="S196" s="18">
        <f t="shared" si="14"/>
        <v>42375.996886574074</v>
      </c>
      <c r="T196">
        <f t="shared" si="15"/>
        <v>2016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100000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6">
        <f t="shared" si="12"/>
        <v>0</v>
      </c>
      <c r="P197" s="11">
        <f t="shared" si="13"/>
        <v>0</v>
      </c>
      <c r="Q197" s="13" t="s">
        <v>8308</v>
      </c>
      <c r="R197" t="s">
        <v>8312</v>
      </c>
      <c r="S197" s="18">
        <f t="shared" si="14"/>
        <v>42135.67050925926</v>
      </c>
      <c r="T197">
        <f t="shared" si="15"/>
        <v>2015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100000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6">
        <f t="shared" si="12"/>
        <v>1</v>
      </c>
      <c r="P198" s="11">
        <f t="shared" si="13"/>
        <v>77.11</v>
      </c>
      <c r="Q198" s="13" t="s">
        <v>8308</v>
      </c>
      <c r="R198" t="s">
        <v>8312</v>
      </c>
      <c r="S198" s="18">
        <f t="shared" si="14"/>
        <v>42259.542800925927</v>
      </c>
      <c r="T198">
        <f t="shared" si="15"/>
        <v>2015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100000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6">
        <f t="shared" si="12"/>
        <v>0</v>
      </c>
      <c r="P199" s="11">
        <f t="shared" si="13"/>
        <v>32.75</v>
      </c>
      <c r="Q199" s="13" t="s">
        <v>8308</v>
      </c>
      <c r="R199" t="s">
        <v>8312</v>
      </c>
      <c r="S199" s="18">
        <f t="shared" si="14"/>
        <v>42741.848379629635</v>
      </c>
      <c r="T199">
        <f t="shared" si="15"/>
        <v>2017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100000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6">
        <f t="shared" si="12"/>
        <v>0</v>
      </c>
      <c r="P200" s="11">
        <f t="shared" si="13"/>
        <v>46.5</v>
      </c>
      <c r="Q200" s="13" t="s">
        <v>8308</v>
      </c>
      <c r="R200" t="s">
        <v>8312</v>
      </c>
      <c r="S200" s="18">
        <f t="shared" si="14"/>
        <v>41887.383356481485</v>
      </c>
      <c r="T200">
        <f t="shared" si="15"/>
        <v>2014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6">
        <f t="shared" si="12"/>
        <v>0</v>
      </c>
      <c r="P201" s="11">
        <f t="shared" si="13"/>
        <v>0</v>
      </c>
      <c r="Q201" s="13" t="s">
        <v>8308</v>
      </c>
      <c r="R201" t="s">
        <v>8312</v>
      </c>
      <c r="S201" s="18">
        <f t="shared" si="14"/>
        <v>42584.123865740738</v>
      </c>
      <c r="T201">
        <f t="shared" si="15"/>
        <v>2016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100000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6">
        <f t="shared" si="12"/>
        <v>2</v>
      </c>
      <c r="P202" s="11">
        <f t="shared" si="13"/>
        <v>87.31</v>
      </c>
      <c r="Q202" s="13" t="s">
        <v>8308</v>
      </c>
      <c r="R202" t="s">
        <v>8312</v>
      </c>
      <c r="S202" s="18">
        <f t="shared" si="14"/>
        <v>41867.083368055559</v>
      </c>
      <c r="T202">
        <f t="shared" si="15"/>
        <v>2014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100000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6">
        <f t="shared" si="12"/>
        <v>0</v>
      </c>
      <c r="P203" s="11">
        <f t="shared" si="13"/>
        <v>54.29</v>
      </c>
      <c r="Q203" s="13" t="s">
        <v>8308</v>
      </c>
      <c r="R203" t="s">
        <v>8312</v>
      </c>
      <c r="S203" s="18">
        <f t="shared" si="14"/>
        <v>42023.818622685183</v>
      </c>
      <c r="T203">
        <f t="shared" si="15"/>
        <v>2015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100000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6">
        <f t="shared" si="12"/>
        <v>0</v>
      </c>
      <c r="P204" s="11">
        <f t="shared" si="13"/>
        <v>0</v>
      </c>
      <c r="Q204" s="13" t="s">
        <v>8308</v>
      </c>
      <c r="R204" t="s">
        <v>8312</v>
      </c>
      <c r="S204" s="18">
        <f t="shared" si="14"/>
        <v>42255.927824074075</v>
      </c>
      <c r="T204">
        <f t="shared" si="15"/>
        <v>2015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100000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6">
        <f t="shared" si="12"/>
        <v>1</v>
      </c>
      <c r="P205" s="11">
        <f t="shared" si="13"/>
        <v>93.25</v>
      </c>
      <c r="Q205" s="13" t="s">
        <v>8308</v>
      </c>
      <c r="R205" t="s">
        <v>8312</v>
      </c>
      <c r="S205" s="18">
        <f t="shared" si="14"/>
        <v>41973.847962962958</v>
      </c>
      <c r="T205">
        <f t="shared" si="15"/>
        <v>2014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100000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6">
        <f t="shared" si="12"/>
        <v>152</v>
      </c>
      <c r="P206" s="11">
        <f t="shared" si="13"/>
        <v>117.68</v>
      </c>
      <c r="Q206" s="13" t="s">
        <v>8308</v>
      </c>
      <c r="R206" t="s">
        <v>8312</v>
      </c>
      <c r="S206" s="18">
        <f t="shared" si="14"/>
        <v>42556.583368055552</v>
      </c>
      <c r="T206">
        <f t="shared" si="15"/>
        <v>2016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100000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6">
        <f t="shared" si="12"/>
        <v>1</v>
      </c>
      <c r="P207" s="11">
        <f t="shared" si="13"/>
        <v>76.47</v>
      </c>
      <c r="Q207" s="13" t="s">
        <v>8308</v>
      </c>
      <c r="R207" t="s">
        <v>8312</v>
      </c>
      <c r="S207" s="18">
        <f t="shared" si="14"/>
        <v>42248.632199074069</v>
      </c>
      <c r="T207">
        <f t="shared" si="15"/>
        <v>2015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100000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6">
        <f t="shared" si="12"/>
        <v>0</v>
      </c>
      <c r="P208" s="11">
        <f t="shared" si="13"/>
        <v>0</v>
      </c>
      <c r="Q208" s="13" t="s">
        <v>8308</v>
      </c>
      <c r="R208" t="s">
        <v>8312</v>
      </c>
      <c r="S208" s="18">
        <f t="shared" si="14"/>
        <v>42567.004432870366</v>
      </c>
      <c r="T208">
        <f t="shared" si="15"/>
        <v>2016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100000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6">
        <f t="shared" si="12"/>
        <v>2</v>
      </c>
      <c r="P209" s="11">
        <f t="shared" si="13"/>
        <v>163.85</v>
      </c>
      <c r="Q209" s="13" t="s">
        <v>8308</v>
      </c>
      <c r="R209" t="s">
        <v>8312</v>
      </c>
      <c r="S209" s="18">
        <f t="shared" si="14"/>
        <v>41978.197199074071</v>
      </c>
      <c r="T209">
        <f t="shared" si="15"/>
        <v>2014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100000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6">
        <f t="shared" si="12"/>
        <v>0</v>
      </c>
      <c r="P210" s="11">
        <f t="shared" si="13"/>
        <v>0</v>
      </c>
      <c r="Q210" s="13" t="s">
        <v>8308</v>
      </c>
      <c r="R210" t="s">
        <v>8312</v>
      </c>
      <c r="S210" s="18">
        <f t="shared" si="14"/>
        <v>41959.369988425926</v>
      </c>
      <c r="T210">
        <f t="shared" si="15"/>
        <v>2014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100000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6">
        <f t="shared" si="12"/>
        <v>0</v>
      </c>
      <c r="P211" s="11">
        <f t="shared" si="13"/>
        <v>0</v>
      </c>
      <c r="Q211" s="13" t="s">
        <v>8308</v>
      </c>
      <c r="R211" t="s">
        <v>8312</v>
      </c>
      <c r="S211" s="18">
        <f t="shared" si="14"/>
        <v>42165.922858796301</v>
      </c>
      <c r="T211">
        <f t="shared" si="15"/>
        <v>2015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100000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6">
        <f t="shared" si="12"/>
        <v>3</v>
      </c>
      <c r="P212" s="11">
        <f t="shared" si="13"/>
        <v>91.82</v>
      </c>
      <c r="Q212" s="13" t="s">
        <v>8308</v>
      </c>
      <c r="R212" t="s">
        <v>8312</v>
      </c>
      <c r="S212" s="18">
        <f t="shared" si="14"/>
        <v>42249.064722222218</v>
      </c>
      <c r="T212">
        <f t="shared" si="15"/>
        <v>2015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100000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6">
        <f t="shared" si="12"/>
        <v>2</v>
      </c>
      <c r="P213" s="11">
        <f t="shared" si="13"/>
        <v>185.83</v>
      </c>
      <c r="Q213" s="13" t="s">
        <v>8308</v>
      </c>
      <c r="R213" t="s">
        <v>8312</v>
      </c>
      <c r="S213" s="18">
        <f t="shared" si="14"/>
        <v>42236.159918981488</v>
      </c>
      <c r="T213">
        <f t="shared" si="15"/>
        <v>2015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100000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6">
        <f t="shared" si="12"/>
        <v>0</v>
      </c>
      <c r="P214" s="11">
        <f t="shared" si="13"/>
        <v>1</v>
      </c>
      <c r="Q214" s="13" t="s">
        <v>8308</v>
      </c>
      <c r="R214" t="s">
        <v>8312</v>
      </c>
      <c r="S214" s="18">
        <f t="shared" si="14"/>
        <v>42416.881018518514</v>
      </c>
      <c r="T214">
        <f t="shared" si="15"/>
        <v>2016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100000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6">
        <f t="shared" si="12"/>
        <v>0</v>
      </c>
      <c r="P215" s="11">
        <f t="shared" si="13"/>
        <v>20</v>
      </c>
      <c r="Q215" s="13" t="s">
        <v>8308</v>
      </c>
      <c r="R215" t="s">
        <v>8312</v>
      </c>
      <c r="S215" s="18">
        <f t="shared" si="14"/>
        <v>42202.594293981485</v>
      </c>
      <c r="T215">
        <f t="shared" si="15"/>
        <v>2015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100000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6">
        <f t="shared" si="12"/>
        <v>0</v>
      </c>
      <c r="P216" s="11">
        <f t="shared" si="13"/>
        <v>1</v>
      </c>
      <c r="Q216" s="13" t="s">
        <v>8308</v>
      </c>
      <c r="R216" t="s">
        <v>8312</v>
      </c>
      <c r="S216" s="18">
        <f t="shared" si="14"/>
        <v>42009.64061342593</v>
      </c>
      <c r="T216">
        <f t="shared" si="15"/>
        <v>2015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100000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6">
        <f t="shared" si="12"/>
        <v>0</v>
      </c>
      <c r="P217" s="11">
        <f t="shared" si="13"/>
        <v>10</v>
      </c>
      <c r="Q217" s="13" t="s">
        <v>8308</v>
      </c>
      <c r="R217" t="s">
        <v>8312</v>
      </c>
      <c r="S217" s="18">
        <f t="shared" si="14"/>
        <v>42375.230115740742</v>
      </c>
      <c r="T217">
        <f t="shared" si="15"/>
        <v>2016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100000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6">
        <f t="shared" si="12"/>
        <v>28</v>
      </c>
      <c r="P218" s="11">
        <f t="shared" si="13"/>
        <v>331.54</v>
      </c>
      <c r="Q218" s="13" t="s">
        <v>8308</v>
      </c>
      <c r="R218" t="s">
        <v>8312</v>
      </c>
      <c r="S218" s="18">
        <f t="shared" si="14"/>
        <v>42066.958761574075</v>
      </c>
      <c r="T218">
        <f t="shared" si="15"/>
        <v>2015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6">
        <f t="shared" si="12"/>
        <v>12</v>
      </c>
      <c r="P219" s="11">
        <f t="shared" si="13"/>
        <v>314.29000000000002</v>
      </c>
      <c r="Q219" s="13" t="s">
        <v>8308</v>
      </c>
      <c r="R219" t="s">
        <v>8312</v>
      </c>
      <c r="S219" s="18">
        <f t="shared" si="14"/>
        <v>41970.64061342593</v>
      </c>
      <c r="T219">
        <f t="shared" si="15"/>
        <v>2014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99000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6">
        <f t="shared" si="12"/>
        <v>0</v>
      </c>
      <c r="P220" s="11">
        <f t="shared" si="13"/>
        <v>100</v>
      </c>
      <c r="Q220" s="13" t="s">
        <v>8308</v>
      </c>
      <c r="R220" t="s">
        <v>8312</v>
      </c>
      <c r="S220" s="18">
        <f t="shared" si="14"/>
        <v>42079.628344907411</v>
      </c>
      <c r="T220">
        <f t="shared" si="15"/>
        <v>2015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98000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6">
        <f t="shared" si="12"/>
        <v>9</v>
      </c>
      <c r="P221" s="11">
        <f t="shared" si="13"/>
        <v>115.99</v>
      </c>
      <c r="Q221" s="13" t="s">
        <v>8308</v>
      </c>
      <c r="R221" t="s">
        <v>8312</v>
      </c>
      <c r="S221" s="18">
        <f t="shared" si="14"/>
        <v>42429.326678240745</v>
      </c>
      <c r="T221">
        <f t="shared" si="15"/>
        <v>2016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98000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6">
        <f t="shared" si="12"/>
        <v>0</v>
      </c>
      <c r="P222" s="11">
        <f t="shared" si="13"/>
        <v>120</v>
      </c>
      <c r="Q222" s="13" t="s">
        <v>8308</v>
      </c>
      <c r="R222" t="s">
        <v>8312</v>
      </c>
      <c r="S222" s="18">
        <f t="shared" si="14"/>
        <v>42195.643865740742</v>
      </c>
      <c r="T222">
        <f t="shared" si="15"/>
        <v>2015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97000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6">
        <f t="shared" si="12"/>
        <v>0</v>
      </c>
      <c r="P223" s="11">
        <f t="shared" si="13"/>
        <v>0</v>
      </c>
      <c r="Q223" s="13" t="s">
        <v>8308</v>
      </c>
      <c r="R223" t="s">
        <v>8312</v>
      </c>
      <c r="S223" s="18">
        <f t="shared" si="14"/>
        <v>42031.837546296301</v>
      </c>
      <c r="T223">
        <f t="shared" si="15"/>
        <v>2015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95000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6">
        <f t="shared" si="12"/>
        <v>0</v>
      </c>
      <c r="P224" s="11">
        <f t="shared" si="13"/>
        <v>65</v>
      </c>
      <c r="Q224" s="13" t="s">
        <v>8308</v>
      </c>
      <c r="R224" t="s">
        <v>8312</v>
      </c>
      <c r="S224" s="18">
        <f t="shared" si="14"/>
        <v>42031.769884259258</v>
      </c>
      <c r="T224">
        <f t="shared" si="15"/>
        <v>2015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95000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6">
        <f t="shared" si="12"/>
        <v>0</v>
      </c>
      <c r="P225" s="11">
        <f t="shared" si="13"/>
        <v>0</v>
      </c>
      <c r="Q225" s="13" t="s">
        <v>8308</v>
      </c>
      <c r="R225" t="s">
        <v>8312</v>
      </c>
      <c r="S225" s="18">
        <f t="shared" si="14"/>
        <v>42482.048032407409</v>
      </c>
      <c r="T225">
        <f t="shared" si="15"/>
        <v>2016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95000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6">
        <f t="shared" si="12"/>
        <v>0</v>
      </c>
      <c r="P226" s="11">
        <f t="shared" si="13"/>
        <v>0</v>
      </c>
      <c r="Q226" s="13" t="s">
        <v>8308</v>
      </c>
      <c r="R226" t="s">
        <v>8312</v>
      </c>
      <c r="S226" s="18">
        <f t="shared" si="14"/>
        <v>42135.235254629632</v>
      </c>
      <c r="T226">
        <f t="shared" si="15"/>
        <v>2015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94875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6">
        <f t="shared" si="12"/>
        <v>0</v>
      </c>
      <c r="P227" s="11">
        <f t="shared" si="13"/>
        <v>0</v>
      </c>
      <c r="Q227" s="13" t="s">
        <v>8308</v>
      </c>
      <c r="R227" t="s">
        <v>8312</v>
      </c>
      <c r="S227" s="18">
        <f t="shared" si="14"/>
        <v>42438.961273148147</v>
      </c>
      <c r="T227">
        <f t="shared" si="15"/>
        <v>2016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93500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6">
        <f t="shared" si="12"/>
        <v>0</v>
      </c>
      <c r="P228" s="11">
        <f t="shared" si="13"/>
        <v>125</v>
      </c>
      <c r="Q228" s="13" t="s">
        <v>8308</v>
      </c>
      <c r="R228" t="s">
        <v>8312</v>
      </c>
      <c r="S228" s="18">
        <f t="shared" si="14"/>
        <v>42106.666018518517</v>
      </c>
      <c r="T228">
        <f t="shared" si="15"/>
        <v>2015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90000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6">
        <f t="shared" si="12"/>
        <v>0</v>
      </c>
      <c r="P229" s="11">
        <f t="shared" si="13"/>
        <v>0</v>
      </c>
      <c r="Q229" s="13" t="s">
        <v>8308</v>
      </c>
      <c r="R229" t="s">
        <v>8312</v>
      </c>
      <c r="S229" s="18">
        <f t="shared" si="14"/>
        <v>42164.893993055557</v>
      </c>
      <c r="T229">
        <f t="shared" si="15"/>
        <v>2015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90000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6">
        <f t="shared" si="12"/>
        <v>0</v>
      </c>
      <c r="P230" s="11">
        <f t="shared" si="13"/>
        <v>0</v>
      </c>
      <c r="Q230" s="13" t="s">
        <v>8308</v>
      </c>
      <c r="R230" t="s">
        <v>8312</v>
      </c>
      <c r="S230" s="18">
        <f t="shared" si="14"/>
        <v>42096.686400462961</v>
      </c>
      <c r="T230">
        <f t="shared" si="15"/>
        <v>2015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90000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6">
        <f t="shared" si="12"/>
        <v>0</v>
      </c>
      <c r="P231" s="11">
        <f t="shared" si="13"/>
        <v>0</v>
      </c>
      <c r="Q231" s="13" t="s">
        <v>8308</v>
      </c>
      <c r="R231" t="s">
        <v>8312</v>
      </c>
      <c r="S231" s="18">
        <f t="shared" si="14"/>
        <v>42383.933993055558</v>
      </c>
      <c r="T231">
        <f t="shared" si="15"/>
        <v>2016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90000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6">
        <f t="shared" si="12"/>
        <v>0</v>
      </c>
      <c r="P232" s="11">
        <f t="shared" si="13"/>
        <v>30</v>
      </c>
      <c r="Q232" s="13" t="s">
        <v>8308</v>
      </c>
      <c r="R232" t="s">
        <v>8312</v>
      </c>
      <c r="S232" s="18">
        <f t="shared" si="14"/>
        <v>42129.777210648142</v>
      </c>
      <c r="T232">
        <f t="shared" si="15"/>
        <v>2015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90000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6">
        <f t="shared" si="12"/>
        <v>0</v>
      </c>
      <c r="P233" s="11">
        <f t="shared" si="13"/>
        <v>0</v>
      </c>
      <c r="Q233" s="13" t="s">
        <v>8308</v>
      </c>
      <c r="R233" t="s">
        <v>8312</v>
      </c>
      <c r="S233" s="18">
        <f t="shared" si="14"/>
        <v>42341.958923611113</v>
      </c>
      <c r="T233">
        <f t="shared" si="15"/>
        <v>2015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89200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6">
        <f t="shared" si="12"/>
        <v>0</v>
      </c>
      <c r="P234" s="11">
        <f t="shared" si="13"/>
        <v>15.71</v>
      </c>
      <c r="Q234" s="13" t="s">
        <v>8308</v>
      </c>
      <c r="R234" t="s">
        <v>8312</v>
      </c>
      <c r="S234" s="18">
        <f t="shared" si="14"/>
        <v>42032.82576388889</v>
      </c>
      <c r="T234">
        <f t="shared" si="15"/>
        <v>2015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88888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6">
        <f t="shared" si="12"/>
        <v>0</v>
      </c>
      <c r="P235" s="11">
        <f t="shared" si="13"/>
        <v>0</v>
      </c>
      <c r="Q235" s="13" t="s">
        <v>8308</v>
      </c>
      <c r="R235" t="s">
        <v>8312</v>
      </c>
      <c r="S235" s="18">
        <f t="shared" si="14"/>
        <v>42612.911712962959</v>
      </c>
      <c r="T235">
        <f t="shared" si="15"/>
        <v>2016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88888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6">
        <f t="shared" si="12"/>
        <v>0</v>
      </c>
      <c r="P236" s="11">
        <f t="shared" si="13"/>
        <v>80.2</v>
      </c>
      <c r="Q236" s="13" t="s">
        <v>8308</v>
      </c>
      <c r="R236" t="s">
        <v>8312</v>
      </c>
      <c r="S236" s="18">
        <f t="shared" si="14"/>
        <v>42136.035405092596</v>
      </c>
      <c r="T236">
        <f t="shared" si="15"/>
        <v>2015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88000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6">
        <f t="shared" si="12"/>
        <v>0</v>
      </c>
      <c r="P237" s="11">
        <f t="shared" si="13"/>
        <v>0</v>
      </c>
      <c r="Q237" s="13" t="s">
        <v>8308</v>
      </c>
      <c r="R237" t="s">
        <v>8312</v>
      </c>
      <c r="S237" s="18">
        <f t="shared" si="14"/>
        <v>42164.908530092594</v>
      </c>
      <c r="T237">
        <f t="shared" si="15"/>
        <v>2015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86350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6">
        <f t="shared" si="12"/>
        <v>0</v>
      </c>
      <c r="P238" s="11">
        <f t="shared" si="13"/>
        <v>0</v>
      </c>
      <c r="Q238" s="13" t="s">
        <v>8308</v>
      </c>
      <c r="R238" t="s">
        <v>8312</v>
      </c>
      <c r="S238" s="18">
        <f t="shared" si="14"/>
        <v>42321.08447916666</v>
      </c>
      <c r="T238">
        <f t="shared" si="15"/>
        <v>2015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85000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6">
        <f t="shared" si="12"/>
        <v>0</v>
      </c>
      <c r="P239" s="11">
        <f t="shared" si="13"/>
        <v>50</v>
      </c>
      <c r="Q239" s="13" t="s">
        <v>8308</v>
      </c>
      <c r="R239" t="s">
        <v>8312</v>
      </c>
      <c r="S239" s="18">
        <f t="shared" si="14"/>
        <v>42377.577187499999</v>
      </c>
      <c r="T239">
        <f t="shared" si="15"/>
        <v>2016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85000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6">
        <f t="shared" si="12"/>
        <v>0</v>
      </c>
      <c r="P240" s="11">
        <f t="shared" si="13"/>
        <v>0</v>
      </c>
      <c r="Q240" s="13" t="s">
        <v>8308</v>
      </c>
      <c r="R240" t="s">
        <v>8312</v>
      </c>
      <c r="S240" s="18">
        <f t="shared" si="14"/>
        <v>42713.962499999994</v>
      </c>
      <c r="T240">
        <f t="shared" si="15"/>
        <v>2016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85000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6">
        <f t="shared" si="12"/>
        <v>0</v>
      </c>
      <c r="P241" s="11">
        <f t="shared" si="13"/>
        <v>50</v>
      </c>
      <c r="Q241" s="13" t="s">
        <v>8308</v>
      </c>
      <c r="R241" t="s">
        <v>8312</v>
      </c>
      <c r="S241" s="18">
        <f t="shared" si="14"/>
        <v>42297.110300925924</v>
      </c>
      <c r="T241">
        <f t="shared" si="15"/>
        <v>2015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85000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6">
        <f t="shared" si="12"/>
        <v>19</v>
      </c>
      <c r="P242" s="11">
        <f t="shared" si="13"/>
        <v>117.85</v>
      </c>
      <c r="Q242" s="13" t="s">
        <v>8308</v>
      </c>
      <c r="R242" t="s">
        <v>8313</v>
      </c>
      <c r="S242" s="18">
        <f t="shared" si="14"/>
        <v>41354.708460648151</v>
      </c>
      <c r="T242">
        <f t="shared" si="15"/>
        <v>2013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85000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6">
        <f t="shared" si="12"/>
        <v>48</v>
      </c>
      <c r="P243" s="11">
        <f t="shared" si="13"/>
        <v>109.04</v>
      </c>
      <c r="Q243" s="13" t="s">
        <v>8308</v>
      </c>
      <c r="R243" t="s">
        <v>8313</v>
      </c>
      <c r="S243" s="18">
        <f t="shared" si="14"/>
        <v>41949.697962962964</v>
      </c>
      <c r="T243">
        <f t="shared" si="15"/>
        <v>2014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85000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6">
        <f t="shared" si="12"/>
        <v>17</v>
      </c>
      <c r="P244" s="11">
        <f t="shared" si="13"/>
        <v>73.02</v>
      </c>
      <c r="Q244" s="13" t="s">
        <v>8308</v>
      </c>
      <c r="R244" t="s">
        <v>8313</v>
      </c>
      <c r="S244" s="18">
        <f t="shared" si="14"/>
        <v>40862.492939814816</v>
      </c>
      <c r="T244">
        <f t="shared" si="15"/>
        <v>2011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82000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6">
        <f t="shared" si="12"/>
        <v>31</v>
      </c>
      <c r="P245" s="11">
        <f t="shared" si="13"/>
        <v>78.2</v>
      </c>
      <c r="Q245" s="13" t="s">
        <v>8308</v>
      </c>
      <c r="R245" t="s">
        <v>8313</v>
      </c>
      <c r="S245" s="18">
        <f t="shared" si="14"/>
        <v>41662.047500000001</v>
      </c>
      <c r="T245">
        <f t="shared" si="15"/>
        <v>2014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80000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6">
        <f t="shared" si="12"/>
        <v>5</v>
      </c>
      <c r="P246" s="11">
        <f t="shared" si="13"/>
        <v>47.4</v>
      </c>
      <c r="Q246" s="13" t="s">
        <v>8308</v>
      </c>
      <c r="R246" t="s">
        <v>8313</v>
      </c>
      <c r="S246" s="18">
        <f t="shared" si="14"/>
        <v>40213.323599537034</v>
      </c>
      <c r="T246">
        <f t="shared" si="15"/>
        <v>2010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80000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6">
        <f t="shared" si="12"/>
        <v>6</v>
      </c>
      <c r="P247" s="11">
        <f t="shared" si="13"/>
        <v>54.02</v>
      </c>
      <c r="Q247" s="13" t="s">
        <v>8308</v>
      </c>
      <c r="R247" t="s">
        <v>8313</v>
      </c>
      <c r="S247" s="18">
        <f t="shared" si="14"/>
        <v>41107.053067129629</v>
      </c>
      <c r="T247">
        <f t="shared" si="15"/>
        <v>2012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80000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6">
        <f t="shared" si="12"/>
        <v>19</v>
      </c>
      <c r="P248" s="11">
        <f t="shared" si="13"/>
        <v>68.489999999999995</v>
      </c>
      <c r="Q248" s="13" t="s">
        <v>8308</v>
      </c>
      <c r="R248" t="s">
        <v>8313</v>
      </c>
      <c r="S248" s="18">
        <f t="shared" si="14"/>
        <v>40480.363483796296</v>
      </c>
      <c r="T248">
        <f t="shared" si="15"/>
        <v>2010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80000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6">
        <f t="shared" si="12"/>
        <v>8</v>
      </c>
      <c r="P249" s="11">
        <f t="shared" si="13"/>
        <v>108.15</v>
      </c>
      <c r="Q249" s="13" t="s">
        <v>8308</v>
      </c>
      <c r="R249" t="s">
        <v>8313</v>
      </c>
      <c r="S249" s="18">
        <f t="shared" si="14"/>
        <v>40430.604328703703</v>
      </c>
      <c r="T249">
        <f t="shared" si="15"/>
        <v>2010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80000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6">
        <f t="shared" si="12"/>
        <v>108</v>
      </c>
      <c r="P250" s="11">
        <f t="shared" si="13"/>
        <v>589.95000000000005</v>
      </c>
      <c r="Q250" s="13" t="s">
        <v>8308</v>
      </c>
      <c r="R250" t="s">
        <v>8313</v>
      </c>
      <c r="S250" s="18">
        <f t="shared" si="14"/>
        <v>40870.774409722224</v>
      </c>
      <c r="T250">
        <f t="shared" si="15"/>
        <v>2011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80000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6">
        <f t="shared" si="12"/>
        <v>14</v>
      </c>
      <c r="P251" s="11">
        <f t="shared" si="13"/>
        <v>48.05</v>
      </c>
      <c r="Q251" s="13" t="s">
        <v>8308</v>
      </c>
      <c r="R251" t="s">
        <v>8313</v>
      </c>
      <c r="S251" s="18">
        <f t="shared" si="14"/>
        <v>40332.923842592594</v>
      </c>
      <c r="T251">
        <f t="shared" si="15"/>
        <v>2010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80000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6">
        <f t="shared" si="12"/>
        <v>40</v>
      </c>
      <c r="P252" s="11">
        <f t="shared" si="13"/>
        <v>72.48</v>
      </c>
      <c r="Q252" s="13" t="s">
        <v>8308</v>
      </c>
      <c r="R252" t="s">
        <v>8313</v>
      </c>
      <c r="S252" s="18">
        <f t="shared" si="14"/>
        <v>41401.565868055557</v>
      </c>
      <c r="T252">
        <f t="shared" si="15"/>
        <v>2013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80000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6">
        <f t="shared" si="12"/>
        <v>5</v>
      </c>
      <c r="P253" s="11">
        <f t="shared" si="13"/>
        <v>57.08</v>
      </c>
      <c r="Q253" s="13" t="s">
        <v>8308</v>
      </c>
      <c r="R253" t="s">
        <v>8313</v>
      </c>
      <c r="S253" s="18">
        <f t="shared" si="14"/>
        <v>41013.787569444445</v>
      </c>
      <c r="T253">
        <f t="shared" si="15"/>
        <v>2012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80000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6">
        <f t="shared" si="12"/>
        <v>12</v>
      </c>
      <c r="P254" s="11">
        <f t="shared" si="13"/>
        <v>85.44</v>
      </c>
      <c r="Q254" s="13" t="s">
        <v>8308</v>
      </c>
      <c r="R254" t="s">
        <v>8313</v>
      </c>
      <c r="S254" s="18">
        <f t="shared" si="14"/>
        <v>40266.662708333337</v>
      </c>
      <c r="T254">
        <f t="shared" si="15"/>
        <v>2010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80000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6">
        <f t="shared" si="12"/>
        <v>2</v>
      </c>
      <c r="P255" s="11">
        <f t="shared" si="13"/>
        <v>215.86</v>
      </c>
      <c r="Q255" s="13" t="s">
        <v>8308</v>
      </c>
      <c r="R255" t="s">
        <v>8313</v>
      </c>
      <c r="S255" s="18">
        <f t="shared" si="14"/>
        <v>40924.650868055556</v>
      </c>
      <c r="T255">
        <f t="shared" si="15"/>
        <v>2012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80000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6">
        <f t="shared" si="12"/>
        <v>35</v>
      </c>
      <c r="P256" s="11">
        <f t="shared" si="13"/>
        <v>89.39</v>
      </c>
      <c r="Q256" s="13" t="s">
        <v>8308</v>
      </c>
      <c r="R256" t="s">
        <v>8313</v>
      </c>
      <c r="S256" s="18">
        <f t="shared" si="14"/>
        <v>42263.952662037031</v>
      </c>
      <c r="T256">
        <f t="shared" si="15"/>
        <v>2015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6">
        <f t="shared" si="12"/>
        <v>11</v>
      </c>
      <c r="P257" s="11">
        <f t="shared" si="13"/>
        <v>45.42</v>
      </c>
      <c r="Q257" s="13" t="s">
        <v>8308</v>
      </c>
      <c r="R257" t="s">
        <v>8313</v>
      </c>
      <c r="S257" s="18">
        <f t="shared" si="14"/>
        <v>40588.526412037041</v>
      </c>
      <c r="T257">
        <f t="shared" si="15"/>
        <v>2011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78000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6">
        <f t="shared" ref="O258:O321" si="16">ROUND(E258/D258*100,0)</f>
        <v>23</v>
      </c>
      <c r="P258" s="11">
        <f t="shared" ref="P258:P321" si="17">IFERROR(ROUND(E258/L258,2),0)</f>
        <v>65.760000000000005</v>
      </c>
      <c r="Q258" s="13" t="s">
        <v>8308</v>
      </c>
      <c r="R258" t="s">
        <v>8313</v>
      </c>
      <c r="S258" s="18">
        <f t="shared" ref="S258:S321" si="18">(((J258/60)/60)/24)+DATE(1970,1,1)</f>
        <v>41319.769293981481</v>
      </c>
      <c r="T258">
        <f t="shared" si="15"/>
        <v>2013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75000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6">
        <f t="shared" si="16"/>
        <v>50</v>
      </c>
      <c r="P259" s="11">
        <f t="shared" si="17"/>
        <v>66.7</v>
      </c>
      <c r="Q259" s="13" t="s">
        <v>8308</v>
      </c>
      <c r="R259" t="s">
        <v>8313</v>
      </c>
      <c r="S259" s="18">
        <f t="shared" si="18"/>
        <v>42479.626875000002</v>
      </c>
      <c r="T259">
        <f t="shared" ref="T259:T322" si="19">YEAR(S259)</f>
        <v>2016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75000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6">
        <f t="shared" si="16"/>
        <v>76</v>
      </c>
      <c r="P260" s="11">
        <f t="shared" si="17"/>
        <v>83.35</v>
      </c>
      <c r="Q260" s="13" t="s">
        <v>8308</v>
      </c>
      <c r="R260" t="s">
        <v>8313</v>
      </c>
      <c r="S260" s="18">
        <f t="shared" si="18"/>
        <v>40682.051689814813</v>
      </c>
      <c r="T260">
        <f t="shared" si="19"/>
        <v>2011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6">
        <f t="shared" si="16"/>
        <v>132</v>
      </c>
      <c r="P261" s="11">
        <f t="shared" si="17"/>
        <v>105.05</v>
      </c>
      <c r="Q261" s="13" t="s">
        <v>8308</v>
      </c>
      <c r="R261" t="s">
        <v>8313</v>
      </c>
      <c r="S261" s="18">
        <f t="shared" si="18"/>
        <v>42072.738067129627</v>
      </c>
      <c r="T261">
        <f t="shared" si="19"/>
        <v>2015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75000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6">
        <f t="shared" si="16"/>
        <v>14</v>
      </c>
      <c r="P262" s="11">
        <f t="shared" si="17"/>
        <v>120.91</v>
      </c>
      <c r="Q262" s="13" t="s">
        <v>8308</v>
      </c>
      <c r="R262" t="s">
        <v>8313</v>
      </c>
      <c r="S262" s="18">
        <f t="shared" si="18"/>
        <v>40330.755543981482</v>
      </c>
      <c r="T262">
        <f t="shared" si="19"/>
        <v>2010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75000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6">
        <f t="shared" si="16"/>
        <v>29</v>
      </c>
      <c r="P263" s="11">
        <f t="shared" si="17"/>
        <v>97.64</v>
      </c>
      <c r="Q263" s="13" t="s">
        <v>8308</v>
      </c>
      <c r="R263" t="s">
        <v>8313</v>
      </c>
      <c r="S263" s="18">
        <f t="shared" si="18"/>
        <v>41017.885462962964</v>
      </c>
      <c r="T263">
        <f t="shared" si="19"/>
        <v>2012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75000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6">
        <f t="shared" si="16"/>
        <v>8</v>
      </c>
      <c r="P264" s="11">
        <f t="shared" si="17"/>
        <v>41.38</v>
      </c>
      <c r="Q264" s="13" t="s">
        <v>8308</v>
      </c>
      <c r="R264" t="s">
        <v>8313</v>
      </c>
      <c r="S264" s="18">
        <f t="shared" si="18"/>
        <v>40555.24800925926</v>
      </c>
      <c r="T264">
        <f t="shared" si="19"/>
        <v>2011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75000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6">
        <f t="shared" si="16"/>
        <v>39</v>
      </c>
      <c r="P265" s="11">
        <f t="shared" si="17"/>
        <v>30.65</v>
      </c>
      <c r="Q265" s="13" t="s">
        <v>8308</v>
      </c>
      <c r="R265" t="s">
        <v>8313</v>
      </c>
      <c r="S265" s="18">
        <f t="shared" si="18"/>
        <v>41149.954791666663</v>
      </c>
      <c r="T265">
        <f t="shared" si="19"/>
        <v>2012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75000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6">
        <f t="shared" si="16"/>
        <v>8</v>
      </c>
      <c r="P266" s="11">
        <f t="shared" si="17"/>
        <v>64.95</v>
      </c>
      <c r="Q266" s="13" t="s">
        <v>8308</v>
      </c>
      <c r="R266" t="s">
        <v>8313</v>
      </c>
      <c r="S266" s="18">
        <f t="shared" si="18"/>
        <v>41010.620312500003</v>
      </c>
      <c r="T266">
        <f t="shared" si="19"/>
        <v>2012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75000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6">
        <f t="shared" si="16"/>
        <v>7</v>
      </c>
      <c r="P267" s="11">
        <f t="shared" si="17"/>
        <v>95.78</v>
      </c>
      <c r="Q267" s="13" t="s">
        <v>8308</v>
      </c>
      <c r="R267" t="s">
        <v>8313</v>
      </c>
      <c r="S267" s="18">
        <f t="shared" si="18"/>
        <v>40267.245717592588</v>
      </c>
      <c r="T267">
        <f t="shared" si="19"/>
        <v>2010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75000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6">
        <f t="shared" si="16"/>
        <v>2</v>
      </c>
      <c r="P268" s="11">
        <f t="shared" si="17"/>
        <v>40.42</v>
      </c>
      <c r="Q268" s="13" t="s">
        <v>8308</v>
      </c>
      <c r="R268" t="s">
        <v>8313</v>
      </c>
      <c r="S268" s="18">
        <f t="shared" si="18"/>
        <v>40205.174849537041</v>
      </c>
      <c r="T268">
        <f t="shared" si="19"/>
        <v>2010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75000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6">
        <f t="shared" si="16"/>
        <v>17</v>
      </c>
      <c r="P269" s="11">
        <f t="shared" si="17"/>
        <v>78.58</v>
      </c>
      <c r="Q269" s="13" t="s">
        <v>8308</v>
      </c>
      <c r="R269" t="s">
        <v>8313</v>
      </c>
      <c r="S269" s="18">
        <f t="shared" si="18"/>
        <v>41785.452534722222</v>
      </c>
      <c r="T269">
        <f t="shared" si="19"/>
        <v>2014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75000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6">
        <f t="shared" si="16"/>
        <v>7</v>
      </c>
      <c r="P270" s="11">
        <f t="shared" si="17"/>
        <v>50.18</v>
      </c>
      <c r="Q270" s="13" t="s">
        <v>8308</v>
      </c>
      <c r="R270" t="s">
        <v>8313</v>
      </c>
      <c r="S270" s="18">
        <f t="shared" si="18"/>
        <v>40809.15252314815</v>
      </c>
      <c r="T270">
        <f t="shared" si="19"/>
        <v>2011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75000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6">
        <f t="shared" si="16"/>
        <v>196</v>
      </c>
      <c r="P271" s="11">
        <f t="shared" si="17"/>
        <v>92.25</v>
      </c>
      <c r="Q271" s="13" t="s">
        <v>8308</v>
      </c>
      <c r="R271" t="s">
        <v>8313</v>
      </c>
      <c r="S271" s="18">
        <f t="shared" si="18"/>
        <v>42758.197013888886</v>
      </c>
      <c r="T271">
        <f t="shared" si="19"/>
        <v>2017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75000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6">
        <f t="shared" si="16"/>
        <v>5</v>
      </c>
      <c r="P272" s="11">
        <f t="shared" si="17"/>
        <v>57.54</v>
      </c>
      <c r="Q272" s="13" t="s">
        <v>8308</v>
      </c>
      <c r="R272" t="s">
        <v>8313</v>
      </c>
      <c r="S272" s="18">
        <f t="shared" si="18"/>
        <v>40637.866550925923</v>
      </c>
      <c r="T272">
        <f t="shared" si="19"/>
        <v>2011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75000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6">
        <f t="shared" si="16"/>
        <v>42</v>
      </c>
      <c r="P273" s="11">
        <f t="shared" si="17"/>
        <v>109.42</v>
      </c>
      <c r="Q273" s="13" t="s">
        <v>8308</v>
      </c>
      <c r="R273" t="s">
        <v>8313</v>
      </c>
      <c r="S273" s="18">
        <f t="shared" si="18"/>
        <v>41612.10024305556</v>
      </c>
      <c r="T273">
        <f t="shared" si="19"/>
        <v>2013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75000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6">
        <f t="shared" si="16"/>
        <v>7</v>
      </c>
      <c r="P274" s="11">
        <f t="shared" si="17"/>
        <v>81.89</v>
      </c>
      <c r="Q274" s="13" t="s">
        <v>8308</v>
      </c>
      <c r="R274" t="s">
        <v>8313</v>
      </c>
      <c r="S274" s="18">
        <f t="shared" si="18"/>
        <v>40235.900358796294</v>
      </c>
      <c r="T274">
        <f t="shared" si="19"/>
        <v>2010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75000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6">
        <f t="shared" si="16"/>
        <v>7</v>
      </c>
      <c r="P275" s="11">
        <f t="shared" si="17"/>
        <v>45.67</v>
      </c>
      <c r="Q275" s="13" t="s">
        <v>8308</v>
      </c>
      <c r="R275" t="s">
        <v>8313</v>
      </c>
      <c r="S275" s="18">
        <f t="shared" si="18"/>
        <v>40697.498449074075</v>
      </c>
      <c r="T275">
        <f t="shared" si="19"/>
        <v>2011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75000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6">
        <f t="shared" si="16"/>
        <v>8</v>
      </c>
      <c r="P276" s="11">
        <f t="shared" si="17"/>
        <v>55.22</v>
      </c>
      <c r="Q276" s="13" t="s">
        <v>8308</v>
      </c>
      <c r="R276" t="s">
        <v>8313</v>
      </c>
      <c r="S276" s="18">
        <f t="shared" si="18"/>
        <v>40969.912372685183</v>
      </c>
      <c r="T276">
        <f t="shared" si="19"/>
        <v>2012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75000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6">
        <f t="shared" si="16"/>
        <v>29</v>
      </c>
      <c r="P277" s="11">
        <f t="shared" si="17"/>
        <v>65.3</v>
      </c>
      <c r="Q277" s="13" t="s">
        <v>8308</v>
      </c>
      <c r="R277" t="s">
        <v>8313</v>
      </c>
      <c r="S277" s="18">
        <f t="shared" si="18"/>
        <v>41193.032013888893</v>
      </c>
      <c r="T277">
        <f t="shared" si="19"/>
        <v>2012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75000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6">
        <f t="shared" si="16"/>
        <v>8</v>
      </c>
      <c r="P278" s="11">
        <f t="shared" si="17"/>
        <v>95.23</v>
      </c>
      <c r="Q278" s="13" t="s">
        <v>8308</v>
      </c>
      <c r="R278" t="s">
        <v>8313</v>
      </c>
      <c r="S278" s="18">
        <f t="shared" si="18"/>
        <v>40967.081874999996</v>
      </c>
      <c r="T278">
        <f t="shared" si="19"/>
        <v>2012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74997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6">
        <f t="shared" si="16"/>
        <v>96</v>
      </c>
      <c r="P279" s="11">
        <f t="shared" si="17"/>
        <v>75.44</v>
      </c>
      <c r="Q279" s="13" t="s">
        <v>8308</v>
      </c>
      <c r="R279" t="s">
        <v>8313</v>
      </c>
      <c r="S279" s="18">
        <f t="shared" si="18"/>
        <v>42117.891423611116</v>
      </c>
      <c r="T279">
        <f t="shared" si="19"/>
        <v>2015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71764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6">
        <f t="shared" si="16"/>
        <v>57</v>
      </c>
      <c r="P280" s="11">
        <f t="shared" si="17"/>
        <v>97.82</v>
      </c>
      <c r="Q280" s="13" t="s">
        <v>8308</v>
      </c>
      <c r="R280" t="s">
        <v>8313</v>
      </c>
      <c r="S280" s="18">
        <f t="shared" si="18"/>
        <v>41164.040960648148</v>
      </c>
      <c r="T280">
        <f t="shared" si="19"/>
        <v>2012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71500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6">
        <f t="shared" si="16"/>
        <v>37</v>
      </c>
      <c r="P281" s="11">
        <f t="shared" si="17"/>
        <v>87.69</v>
      </c>
      <c r="Q281" s="13" t="s">
        <v>8308</v>
      </c>
      <c r="R281" t="s">
        <v>8313</v>
      </c>
      <c r="S281" s="18">
        <f t="shared" si="18"/>
        <v>42759.244166666671</v>
      </c>
      <c r="T281">
        <f t="shared" si="19"/>
        <v>2017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70000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6">
        <f t="shared" si="16"/>
        <v>167</v>
      </c>
      <c r="P282" s="11">
        <f t="shared" si="17"/>
        <v>54.75</v>
      </c>
      <c r="Q282" s="13" t="s">
        <v>8308</v>
      </c>
      <c r="R282" t="s">
        <v>8313</v>
      </c>
      <c r="S282" s="18">
        <f t="shared" si="18"/>
        <v>41744.590682870366</v>
      </c>
      <c r="T282">
        <f t="shared" si="19"/>
        <v>2014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70000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6">
        <f t="shared" si="16"/>
        <v>9</v>
      </c>
      <c r="P283" s="11">
        <f t="shared" si="17"/>
        <v>83.95</v>
      </c>
      <c r="Q283" s="13" t="s">
        <v>8308</v>
      </c>
      <c r="R283" t="s">
        <v>8313</v>
      </c>
      <c r="S283" s="18">
        <f t="shared" si="18"/>
        <v>39950.163344907407</v>
      </c>
      <c r="T283">
        <f t="shared" si="19"/>
        <v>2009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70000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6">
        <f t="shared" si="16"/>
        <v>65</v>
      </c>
      <c r="P284" s="11">
        <f t="shared" si="17"/>
        <v>254.39</v>
      </c>
      <c r="Q284" s="13" t="s">
        <v>8308</v>
      </c>
      <c r="R284" t="s">
        <v>8313</v>
      </c>
      <c r="S284" s="18">
        <f t="shared" si="18"/>
        <v>40194.920046296298</v>
      </c>
      <c r="T284">
        <f t="shared" si="19"/>
        <v>2010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70000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6">
        <f t="shared" si="16"/>
        <v>29</v>
      </c>
      <c r="P285" s="11">
        <f t="shared" si="17"/>
        <v>101.83</v>
      </c>
      <c r="Q285" s="13" t="s">
        <v>8308</v>
      </c>
      <c r="R285" t="s">
        <v>8313</v>
      </c>
      <c r="S285" s="18">
        <f t="shared" si="18"/>
        <v>40675.71</v>
      </c>
      <c r="T285">
        <f t="shared" si="19"/>
        <v>2011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70000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6">
        <f t="shared" si="16"/>
        <v>60</v>
      </c>
      <c r="P286" s="11">
        <f t="shared" si="17"/>
        <v>55.07</v>
      </c>
      <c r="Q286" s="13" t="s">
        <v>8308</v>
      </c>
      <c r="R286" t="s">
        <v>8313</v>
      </c>
      <c r="S286" s="18">
        <f t="shared" si="18"/>
        <v>40904.738194444442</v>
      </c>
      <c r="T286">
        <f t="shared" si="19"/>
        <v>2011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70000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6">
        <f t="shared" si="16"/>
        <v>46</v>
      </c>
      <c r="P287" s="11">
        <f t="shared" si="17"/>
        <v>56.9</v>
      </c>
      <c r="Q287" s="13" t="s">
        <v>8308</v>
      </c>
      <c r="R287" t="s">
        <v>8313</v>
      </c>
      <c r="S287" s="18">
        <f t="shared" si="18"/>
        <v>41506.756111111114</v>
      </c>
      <c r="T287">
        <f t="shared" si="19"/>
        <v>2013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70000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6">
        <f t="shared" si="16"/>
        <v>23</v>
      </c>
      <c r="P288" s="11">
        <f t="shared" si="17"/>
        <v>121.28</v>
      </c>
      <c r="Q288" s="13" t="s">
        <v>8308</v>
      </c>
      <c r="R288" t="s">
        <v>8313</v>
      </c>
      <c r="S288" s="18">
        <f t="shared" si="18"/>
        <v>41313.816249999996</v>
      </c>
      <c r="T288">
        <f t="shared" si="19"/>
        <v>2013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70000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6">
        <f t="shared" si="16"/>
        <v>38</v>
      </c>
      <c r="P289" s="11">
        <f t="shared" si="17"/>
        <v>91.19</v>
      </c>
      <c r="Q289" s="13" t="s">
        <v>8308</v>
      </c>
      <c r="R289" t="s">
        <v>8313</v>
      </c>
      <c r="S289" s="18">
        <f t="shared" si="18"/>
        <v>41184.277986111112</v>
      </c>
      <c r="T289">
        <f t="shared" si="19"/>
        <v>2012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68000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6">
        <f t="shared" si="16"/>
        <v>76</v>
      </c>
      <c r="P290" s="11">
        <f t="shared" si="17"/>
        <v>115.45</v>
      </c>
      <c r="Q290" s="13" t="s">
        <v>8308</v>
      </c>
      <c r="R290" t="s">
        <v>8313</v>
      </c>
      <c r="S290" s="18">
        <f t="shared" si="18"/>
        <v>41051.168900462959</v>
      </c>
      <c r="T290">
        <f t="shared" si="19"/>
        <v>2012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68000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6">
        <f t="shared" si="16"/>
        <v>23</v>
      </c>
      <c r="P291" s="11">
        <f t="shared" si="17"/>
        <v>67.77</v>
      </c>
      <c r="Q291" s="13" t="s">
        <v>8308</v>
      </c>
      <c r="R291" t="s">
        <v>8313</v>
      </c>
      <c r="S291" s="18">
        <f t="shared" si="18"/>
        <v>41550.456412037034</v>
      </c>
      <c r="T291">
        <f t="shared" si="19"/>
        <v>2013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68000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6">
        <f t="shared" si="16"/>
        <v>7</v>
      </c>
      <c r="P292" s="11">
        <f t="shared" si="17"/>
        <v>28.58</v>
      </c>
      <c r="Q292" s="13" t="s">
        <v>8308</v>
      </c>
      <c r="R292" t="s">
        <v>8313</v>
      </c>
      <c r="S292" s="18">
        <f t="shared" si="18"/>
        <v>40526.36917824074</v>
      </c>
      <c r="T292">
        <f t="shared" si="19"/>
        <v>2010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65108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6">
        <f t="shared" si="16"/>
        <v>9</v>
      </c>
      <c r="P293" s="11">
        <f t="shared" si="17"/>
        <v>46.88</v>
      </c>
      <c r="Q293" s="13" t="s">
        <v>8308</v>
      </c>
      <c r="R293" t="s">
        <v>8313</v>
      </c>
      <c r="S293" s="18">
        <f t="shared" si="18"/>
        <v>41376.769050925926</v>
      </c>
      <c r="T293">
        <f t="shared" si="19"/>
        <v>2013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65000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6">
        <f t="shared" si="16"/>
        <v>117</v>
      </c>
      <c r="P294" s="11">
        <f t="shared" si="17"/>
        <v>154.41999999999999</v>
      </c>
      <c r="Q294" s="13" t="s">
        <v>8308</v>
      </c>
      <c r="R294" t="s">
        <v>8313</v>
      </c>
      <c r="S294" s="18">
        <f t="shared" si="18"/>
        <v>40812.803229166668</v>
      </c>
      <c r="T294">
        <f t="shared" si="19"/>
        <v>2011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65000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6">
        <f t="shared" si="16"/>
        <v>41</v>
      </c>
      <c r="P295" s="11">
        <f t="shared" si="17"/>
        <v>201.22</v>
      </c>
      <c r="Q295" s="13" t="s">
        <v>8308</v>
      </c>
      <c r="R295" t="s">
        <v>8313</v>
      </c>
      <c r="S295" s="18">
        <f t="shared" si="18"/>
        <v>41719.667986111112</v>
      </c>
      <c r="T295">
        <f t="shared" si="19"/>
        <v>2014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65000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6">
        <f t="shared" si="16"/>
        <v>8</v>
      </c>
      <c r="P296" s="11">
        <f t="shared" si="17"/>
        <v>100</v>
      </c>
      <c r="Q296" s="13" t="s">
        <v>8308</v>
      </c>
      <c r="R296" t="s">
        <v>8313</v>
      </c>
      <c r="S296" s="18">
        <f t="shared" si="18"/>
        <v>40343.084421296298</v>
      </c>
      <c r="T296">
        <f t="shared" si="19"/>
        <v>2010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65000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6">
        <f t="shared" si="16"/>
        <v>102</v>
      </c>
      <c r="P297" s="11">
        <f t="shared" si="17"/>
        <v>100.08</v>
      </c>
      <c r="Q297" s="13" t="s">
        <v>8308</v>
      </c>
      <c r="R297" t="s">
        <v>8313</v>
      </c>
      <c r="S297" s="18">
        <f t="shared" si="18"/>
        <v>41519.004733796297</v>
      </c>
      <c r="T297">
        <f t="shared" si="19"/>
        <v>2013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65000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6">
        <f t="shared" si="16"/>
        <v>46</v>
      </c>
      <c r="P298" s="11">
        <f t="shared" si="17"/>
        <v>230.09</v>
      </c>
      <c r="Q298" s="13" t="s">
        <v>8308</v>
      </c>
      <c r="R298" t="s">
        <v>8313</v>
      </c>
      <c r="S298" s="18">
        <f t="shared" si="18"/>
        <v>41134.475497685184</v>
      </c>
      <c r="T298">
        <f t="shared" si="19"/>
        <v>2012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65000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6">
        <f t="shared" si="16"/>
        <v>31</v>
      </c>
      <c r="P299" s="11">
        <f t="shared" si="17"/>
        <v>141.75</v>
      </c>
      <c r="Q299" s="13" t="s">
        <v>8308</v>
      </c>
      <c r="R299" t="s">
        <v>8313</v>
      </c>
      <c r="S299" s="18">
        <f t="shared" si="18"/>
        <v>42089.72802083334</v>
      </c>
      <c r="T299">
        <f t="shared" si="19"/>
        <v>2015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65000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6">
        <f t="shared" si="16"/>
        <v>211</v>
      </c>
      <c r="P300" s="11">
        <f t="shared" si="17"/>
        <v>56.34</v>
      </c>
      <c r="Q300" s="13" t="s">
        <v>8308</v>
      </c>
      <c r="R300" t="s">
        <v>8313</v>
      </c>
      <c r="S300" s="18">
        <f t="shared" si="18"/>
        <v>41709.463518518518</v>
      </c>
      <c r="T300">
        <f t="shared" si="19"/>
        <v>2014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65000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6">
        <f t="shared" si="16"/>
        <v>28</v>
      </c>
      <c r="P301" s="11">
        <f t="shared" si="17"/>
        <v>73.34</v>
      </c>
      <c r="Q301" s="13" t="s">
        <v>8308</v>
      </c>
      <c r="R301" t="s">
        <v>8313</v>
      </c>
      <c r="S301" s="18">
        <f t="shared" si="18"/>
        <v>40469.225231481483</v>
      </c>
      <c r="T301">
        <f t="shared" si="19"/>
        <v>2010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60000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6">
        <f t="shared" si="16"/>
        <v>42</v>
      </c>
      <c r="P302" s="11">
        <f t="shared" si="17"/>
        <v>85.34</v>
      </c>
      <c r="Q302" s="13" t="s">
        <v>8308</v>
      </c>
      <c r="R302" t="s">
        <v>8313</v>
      </c>
      <c r="S302" s="18">
        <f t="shared" si="18"/>
        <v>40626.959930555553</v>
      </c>
      <c r="T302">
        <f t="shared" si="19"/>
        <v>2011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60000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6">
        <f t="shared" si="16"/>
        <v>26</v>
      </c>
      <c r="P303" s="11">
        <f t="shared" si="17"/>
        <v>61.5</v>
      </c>
      <c r="Q303" s="13" t="s">
        <v>8308</v>
      </c>
      <c r="R303" t="s">
        <v>8313</v>
      </c>
      <c r="S303" s="18">
        <f t="shared" si="18"/>
        <v>41312.737673611111</v>
      </c>
      <c r="T303">
        <f t="shared" si="19"/>
        <v>2013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60000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6">
        <f t="shared" si="16"/>
        <v>17</v>
      </c>
      <c r="P304" s="11">
        <f t="shared" si="17"/>
        <v>93.02</v>
      </c>
      <c r="Q304" s="13" t="s">
        <v>8308</v>
      </c>
      <c r="R304" t="s">
        <v>8313</v>
      </c>
      <c r="S304" s="18">
        <f t="shared" si="18"/>
        <v>40933.856921296298</v>
      </c>
      <c r="T304">
        <f t="shared" si="19"/>
        <v>2012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60000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6">
        <f t="shared" si="16"/>
        <v>7</v>
      </c>
      <c r="P305" s="11">
        <f t="shared" si="17"/>
        <v>50.29</v>
      </c>
      <c r="Q305" s="13" t="s">
        <v>8308</v>
      </c>
      <c r="R305" t="s">
        <v>8313</v>
      </c>
      <c r="S305" s="18">
        <f t="shared" si="18"/>
        <v>41032.071134259262</v>
      </c>
      <c r="T305">
        <f t="shared" si="19"/>
        <v>2012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60000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6">
        <f t="shared" si="16"/>
        <v>13</v>
      </c>
      <c r="P306" s="11">
        <f t="shared" si="17"/>
        <v>106.43</v>
      </c>
      <c r="Q306" s="13" t="s">
        <v>8308</v>
      </c>
      <c r="R306" t="s">
        <v>8313</v>
      </c>
      <c r="S306" s="18">
        <f t="shared" si="18"/>
        <v>41114.094872685186</v>
      </c>
      <c r="T306">
        <f t="shared" si="19"/>
        <v>2012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60000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6">
        <f t="shared" si="16"/>
        <v>16</v>
      </c>
      <c r="P307" s="11">
        <f t="shared" si="17"/>
        <v>51.72</v>
      </c>
      <c r="Q307" s="13" t="s">
        <v>8308</v>
      </c>
      <c r="R307" t="s">
        <v>8313</v>
      </c>
      <c r="S307" s="18">
        <f t="shared" si="18"/>
        <v>40948.630196759259</v>
      </c>
      <c r="T307">
        <f t="shared" si="19"/>
        <v>2012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60000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6">
        <f t="shared" si="16"/>
        <v>5</v>
      </c>
      <c r="P308" s="11">
        <f t="shared" si="17"/>
        <v>36.61</v>
      </c>
      <c r="Q308" s="13" t="s">
        <v>8308</v>
      </c>
      <c r="R308" t="s">
        <v>8313</v>
      </c>
      <c r="S308" s="18">
        <f t="shared" si="18"/>
        <v>41333.837187500001</v>
      </c>
      <c r="T308">
        <f t="shared" si="19"/>
        <v>2013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60000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6">
        <f t="shared" si="16"/>
        <v>41</v>
      </c>
      <c r="P309" s="11">
        <f t="shared" si="17"/>
        <v>42.52</v>
      </c>
      <c r="Q309" s="13" t="s">
        <v>8308</v>
      </c>
      <c r="R309" t="s">
        <v>8313</v>
      </c>
      <c r="S309" s="18">
        <f t="shared" si="18"/>
        <v>41282.944456018515</v>
      </c>
      <c r="T309">
        <f t="shared" si="19"/>
        <v>2013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60000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6">
        <f t="shared" si="16"/>
        <v>21</v>
      </c>
      <c r="P310" s="11">
        <f t="shared" si="17"/>
        <v>62.71</v>
      </c>
      <c r="Q310" s="13" t="s">
        <v>8308</v>
      </c>
      <c r="R310" t="s">
        <v>8313</v>
      </c>
      <c r="S310" s="18">
        <f t="shared" si="18"/>
        <v>40567.694560185184</v>
      </c>
      <c r="T310">
        <f t="shared" si="19"/>
        <v>2011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60000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6">
        <f t="shared" si="16"/>
        <v>36</v>
      </c>
      <c r="P311" s="11">
        <f t="shared" si="17"/>
        <v>89.96</v>
      </c>
      <c r="Q311" s="13" t="s">
        <v>8308</v>
      </c>
      <c r="R311" t="s">
        <v>8313</v>
      </c>
      <c r="S311" s="18">
        <f t="shared" si="18"/>
        <v>41134.751550925925</v>
      </c>
      <c r="T311">
        <f t="shared" si="19"/>
        <v>2012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60000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6">
        <f t="shared" si="16"/>
        <v>2</v>
      </c>
      <c r="P312" s="11">
        <f t="shared" si="17"/>
        <v>28.92</v>
      </c>
      <c r="Q312" s="13" t="s">
        <v>8308</v>
      </c>
      <c r="R312" t="s">
        <v>8313</v>
      </c>
      <c r="S312" s="18">
        <f t="shared" si="18"/>
        <v>40821.183136574073</v>
      </c>
      <c r="T312">
        <f t="shared" si="19"/>
        <v>2011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60000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6">
        <f t="shared" si="16"/>
        <v>35</v>
      </c>
      <c r="P313" s="11">
        <f t="shared" si="17"/>
        <v>138.80000000000001</v>
      </c>
      <c r="Q313" s="13" t="s">
        <v>8308</v>
      </c>
      <c r="R313" t="s">
        <v>8313</v>
      </c>
      <c r="S313" s="18">
        <f t="shared" si="18"/>
        <v>40868.219814814816</v>
      </c>
      <c r="T313">
        <f t="shared" si="19"/>
        <v>2011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60000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6">
        <f t="shared" si="16"/>
        <v>15</v>
      </c>
      <c r="P314" s="11">
        <f t="shared" si="17"/>
        <v>61.3</v>
      </c>
      <c r="Q314" s="13" t="s">
        <v>8308</v>
      </c>
      <c r="R314" t="s">
        <v>8313</v>
      </c>
      <c r="S314" s="18">
        <f t="shared" si="18"/>
        <v>41348.877685185187</v>
      </c>
      <c r="T314">
        <f t="shared" si="19"/>
        <v>2013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60000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6">
        <f t="shared" si="16"/>
        <v>30</v>
      </c>
      <c r="P315" s="11">
        <f t="shared" si="17"/>
        <v>80.2</v>
      </c>
      <c r="Q315" s="13" t="s">
        <v>8308</v>
      </c>
      <c r="R315" t="s">
        <v>8313</v>
      </c>
      <c r="S315" s="18">
        <f t="shared" si="18"/>
        <v>40357.227939814817</v>
      </c>
      <c r="T315">
        <f t="shared" si="19"/>
        <v>2010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60000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6">
        <f t="shared" si="16"/>
        <v>6</v>
      </c>
      <c r="P316" s="11">
        <f t="shared" si="17"/>
        <v>32.1</v>
      </c>
      <c r="Q316" s="13" t="s">
        <v>8308</v>
      </c>
      <c r="R316" t="s">
        <v>8313</v>
      </c>
      <c r="S316" s="18">
        <f t="shared" si="18"/>
        <v>41304.833194444444</v>
      </c>
      <c r="T316">
        <f t="shared" si="19"/>
        <v>2013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60000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6">
        <f t="shared" si="16"/>
        <v>42</v>
      </c>
      <c r="P317" s="11">
        <f t="shared" si="17"/>
        <v>200.89</v>
      </c>
      <c r="Q317" s="13" t="s">
        <v>8308</v>
      </c>
      <c r="R317" t="s">
        <v>8313</v>
      </c>
      <c r="S317" s="18">
        <f t="shared" si="18"/>
        <v>41113.77238425926</v>
      </c>
      <c r="T317">
        <f t="shared" si="19"/>
        <v>2012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60000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6">
        <f t="shared" si="16"/>
        <v>28</v>
      </c>
      <c r="P318" s="11">
        <f t="shared" si="17"/>
        <v>108.01</v>
      </c>
      <c r="Q318" s="13" t="s">
        <v>8308</v>
      </c>
      <c r="R318" t="s">
        <v>8313</v>
      </c>
      <c r="S318" s="18">
        <f t="shared" si="18"/>
        <v>41950.923576388886</v>
      </c>
      <c r="T318">
        <f t="shared" si="19"/>
        <v>2014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60000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6">
        <f t="shared" si="16"/>
        <v>50</v>
      </c>
      <c r="P319" s="11">
        <f t="shared" si="17"/>
        <v>95.7</v>
      </c>
      <c r="Q319" s="13" t="s">
        <v>8308</v>
      </c>
      <c r="R319" t="s">
        <v>8313</v>
      </c>
      <c r="S319" s="18">
        <f t="shared" si="18"/>
        <v>41589.676886574074</v>
      </c>
      <c r="T319">
        <f t="shared" si="19"/>
        <v>2013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60000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6">
        <f t="shared" si="16"/>
        <v>24</v>
      </c>
      <c r="P320" s="11">
        <f t="shared" si="17"/>
        <v>49.88</v>
      </c>
      <c r="Q320" s="13" t="s">
        <v>8308</v>
      </c>
      <c r="R320" t="s">
        <v>8313</v>
      </c>
      <c r="S320" s="18">
        <f t="shared" si="18"/>
        <v>41330.038784722223</v>
      </c>
      <c r="T320">
        <f t="shared" si="19"/>
        <v>2013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60000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6">
        <f t="shared" si="16"/>
        <v>9</v>
      </c>
      <c r="P321" s="11">
        <f t="shared" si="17"/>
        <v>110.47</v>
      </c>
      <c r="Q321" s="13" t="s">
        <v>8308</v>
      </c>
      <c r="R321" t="s">
        <v>8313</v>
      </c>
      <c r="S321" s="18">
        <f t="shared" si="18"/>
        <v>40123.83829861111</v>
      </c>
      <c r="T321">
        <f t="shared" si="19"/>
        <v>2009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60000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6">
        <f t="shared" ref="O322:O385" si="20">ROUND(E322/D322*100,0)</f>
        <v>36</v>
      </c>
      <c r="P322" s="11">
        <f t="shared" ref="P322:P385" si="21">IFERROR(ROUND(E322/L322,2),0)</f>
        <v>134.91</v>
      </c>
      <c r="Q322" s="13" t="s">
        <v>8308</v>
      </c>
      <c r="R322" t="s">
        <v>8313</v>
      </c>
      <c r="S322" s="18">
        <f t="shared" ref="S322:S385" si="22">(((J322/60)/60)/24)+DATE(1970,1,1)</f>
        <v>42331.551307870366</v>
      </c>
      <c r="T322">
        <f t="shared" si="19"/>
        <v>2015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60000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6">
        <f t="shared" si="20"/>
        <v>60</v>
      </c>
      <c r="P323" s="11">
        <f t="shared" si="21"/>
        <v>106.62</v>
      </c>
      <c r="Q323" s="13" t="s">
        <v>8308</v>
      </c>
      <c r="R323" t="s">
        <v>8313</v>
      </c>
      <c r="S323" s="18">
        <f t="shared" si="22"/>
        <v>42647.446597222224</v>
      </c>
      <c r="T323">
        <f t="shared" ref="T323:T386" si="23">YEAR(S323)</f>
        <v>2016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60000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6">
        <f t="shared" si="20"/>
        <v>45</v>
      </c>
      <c r="P324" s="11">
        <f t="shared" si="21"/>
        <v>145.04</v>
      </c>
      <c r="Q324" s="13" t="s">
        <v>8308</v>
      </c>
      <c r="R324" t="s">
        <v>8313</v>
      </c>
      <c r="S324" s="18">
        <f t="shared" si="22"/>
        <v>42473.57</v>
      </c>
      <c r="T324">
        <f t="shared" si="23"/>
        <v>2016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58425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6">
        <f t="shared" si="20"/>
        <v>11</v>
      </c>
      <c r="P325" s="11">
        <f t="shared" si="21"/>
        <v>114.59</v>
      </c>
      <c r="Q325" s="13" t="s">
        <v>8308</v>
      </c>
      <c r="R325" t="s">
        <v>8313</v>
      </c>
      <c r="S325" s="18">
        <f t="shared" si="22"/>
        <v>42697.32136574074</v>
      </c>
      <c r="T325">
        <f t="shared" si="23"/>
        <v>2016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57000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6">
        <f t="shared" si="20"/>
        <v>15</v>
      </c>
      <c r="P326" s="11">
        <f t="shared" si="21"/>
        <v>105.32</v>
      </c>
      <c r="Q326" s="13" t="s">
        <v>8308</v>
      </c>
      <c r="R326" t="s">
        <v>8313</v>
      </c>
      <c r="S326" s="18">
        <f t="shared" si="22"/>
        <v>42184.626250000001</v>
      </c>
      <c r="T326">
        <f t="shared" si="23"/>
        <v>2015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56000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6">
        <f t="shared" si="20"/>
        <v>93</v>
      </c>
      <c r="P327" s="11">
        <f t="shared" si="21"/>
        <v>70.92</v>
      </c>
      <c r="Q327" s="13" t="s">
        <v>8308</v>
      </c>
      <c r="R327" t="s">
        <v>8313</v>
      </c>
      <c r="S327" s="18">
        <f t="shared" si="22"/>
        <v>42689.187881944439</v>
      </c>
      <c r="T327">
        <f t="shared" si="23"/>
        <v>2016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55650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6">
        <f t="shared" si="20"/>
        <v>304</v>
      </c>
      <c r="P328" s="11">
        <f t="shared" si="21"/>
        <v>147.16999999999999</v>
      </c>
      <c r="Q328" s="13" t="s">
        <v>8308</v>
      </c>
      <c r="R328" t="s">
        <v>8313</v>
      </c>
      <c r="S328" s="18">
        <f t="shared" si="22"/>
        <v>42775.314884259264</v>
      </c>
      <c r="T328">
        <f t="shared" si="23"/>
        <v>2017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55000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6">
        <f t="shared" si="20"/>
        <v>10</v>
      </c>
      <c r="P329" s="11">
        <f t="shared" si="21"/>
        <v>160.47</v>
      </c>
      <c r="Q329" s="13" t="s">
        <v>8308</v>
      </c>
      <c r="R329" t="s">
        <v>8313</v>
      </c>
      <c r="S329" s="18">
        <f t="shared" si="22"/>
        <v>42058.235289351855</v>
      </c>
      <c r="T329">
        <f t="shared" si="23"/>
        <v>2015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55000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6">
        <f t="shared" si="20"/>
        <v>141</v>
      </c>
      <c r="P330" s="11">
        <f t="shared" si="21"/>
        <v>156.05000000000001</v>
      </c>
      <c r="Q330" s="13" t="s">
        <v>8308</v>
      </c>
      <c r="R330" t="s">
        <v>8313</v>
      </c>
      <c r="S330" s="18">
        <f t="shared" si="22"/>
        <v>42278.946620370371</v>
      </c>
      <c r="T330">
        <f t="shared" si="23"/>
        <v>2015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55000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6">
        <f t="shared" si="20"/>
        <v>19</v>
      </c>
      <c r="P331" s="11">
        <f t="shared" si="21"/>
        <v>63.17</v>
      </c>
      <c r="Q331" s="13" t="s">
        <v>8308</v>
      </c>
      <c r="R331" t="s">
        <v>8313</v>
      </c>
      <c r="S331" s="18">
        <f t="shared" si="22"/>
        <v>42291.46674768519</v>
      </c>
      <c r="T331">
        <f t="shared" si="23"/>
        <v>2015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55000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6">
        <f t="shared" si="20"/>
        <v>65</v>
      </c>
      <c r="P332" s="11">
        <f t="shared" si="21"/>
        <v>104.82</v>
      </c>
      <c r="Q332" s="13" t="s">
        <v>8308</v>
      </c>
      <c r="R332" t="s">
        <v>8313</v>
      </c>
      <c r="S332" s="18">
        <f t="shared" si="22"/>
        <v>41379.515775462962</v>
      </c>
      <c r="T332">
        <f t="shared" si="23"/>
        <v>2013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55000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6">
        <f t="shared" si="20"/>
        <v>78</v>
      </c>
      <c r="P333" s="11">
        <f t="shared" si="21"/>
        <v>97.36</v>
      </c>
      <c r="Q333" s="13" t="s">
        <v>8308</v>
      </c>
      <c r="R333" t="s">
        <v>8313</v>
      </c>
      <c r="S333" s="18">
        <f t="shared" si="22"/>
        <v>42507.581412037034</v>
      </c>
      <c r="T333">
        <f t="shared" si="23"/>
        <v>2016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55000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6">
        <f t="shared" si="20"/>
        <v>205</v>
      </c>
      <c r="P334" s="11">
        <f t="shared" si="21"/>
        <v>203.63</v>
      </c>
      <c r="Q334" s="13" t="s">
        <v>8308</v>
      </c>
      <c r="R334" t="s">
        <v>8313</v>
      </c>
      <c r="S334" s="18">
        <f t="shared" si="22"/>
        <v>42263.680289351847</v>
      </c>
      <c r="T334">
        <f t="shared" si="23"/>
        <v>2015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55000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6">
        <f t="shared" si="20"/>
        <v>91</v>
      </c>
      <c r="P335" s="11">
        <f t="shared" si="21"/>
        <v>188.31</v>
      </c>
      <c r="Q335" s="13" t="s">
        <v>8308</v>
      </c>
      <c r="R335" t="s">
        <v>8313</v>
      </c>
      <c r="S335" s="18">
        <f t="shared" si="22"/>
        <v>42437.636469907404</v>
      </c>
      <c r="T335">
        <f t="shared" si="23"/>
        <v>2016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55000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6">
        <f t="shared" si="20"/>
        <v>18</v>
      </c>
      <c r="P336" s="11">
        <f t="shared" si="21"/>
        <v>146.65</v>
      </c>
      <c r="Q336" s="13" t="s">
        <v>8308</v>
      </c>
      <c r="R336" t="s">
        <v>8313</v>
      </c>
      <c r="S336" s="18">
        <f t="shared" si="22"/>
        <v>42101.682372685187</v>
      </c>
      <c r="T336">
        <f t="shared" si="23"/>
        <v>2015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54000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6">
        <f t="shared" si="20"/>
        <v>16</v>
      </c>
      <c r="P337" s="11">
        <f t="shared" si="21"/>
        <v>109.19</v>
      </c>
      <c r="Q337" s="13" t="s">
        <v>8308</v>
      </c>
      <c r="R337" t="s">
        <v>8313</v>
      </c>
      <c r="S337" s="18">
        <f t="shared" si="22"/>
        <v>42101.737442129626</v>
      </c>
      <c r="T337">
        <f t="shared" si="23"/>
        <v>2015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54000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6">
        <f t="shared" si="20"/>
        <v>54</v>
      </c>
      <c r="P338" s="11">
        <f t="shared" si="21"/>
        <v>59.25</v>
      </c>
      <c r="Q338" s="13" t="s">
        <v>8308</v>
      </c>
      <c r="R338" t="s">
        <v>8313</v>
      </c>
      <c r="S338" s="18">
        <f t="shared" si="22"/>
        <v>42291.596273148149</v>
      </c>
      <c r="T338">
        <f t="shared" si="23"/>
        <v>2015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52000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6">
        <f t="shared" si="20"/>
        <v>6</v>
      </c>
      <c r="P339" s="11">
        <f t="shared" si="21"/>
        <v>97.9</v>
      </c>
      <c r="Q339" s="13" t="s">
        <v>8308</v>
      </c>
      <c r="R339" t="s">
        <v>8313</v>
      </c>
      <c r="S339" s="18">
        <f t="shared" si="22"/>
        <v>42047.128564814819</v>
      </c>
      <c r="T339">
        <f t="shared" si="23"/>
        <v>2015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51000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6">
        <f t="shared" si="20"/>
        <v>32</v>
      </c>
      <c r="P340" s="11">
        <f t="shared" si="21"/>
        <v>70</v>
      </c>
      <c r="Q340" s="13" t="s">
        <v>8308</v>
      </c>
      <c r="R340" t="s">
        <v>8313</v>
      </c>
      <c r="S340" s="18">
        <f t="shared" si="22"/>
        <v>42559.755671296298</v>
      </c>
      <c r="T340">
        <f t="shared" si="23"/>
        <v>2016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50000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6">
        <f t="shared" si="20"/>
        <v>13</v>
      </c>
      <c r="P341" s="11">
        <f t="shared" si="21"/>
        <v>72.87</v>
      </c>
      <c r="Q341" s="13" t="s">
        <v>8308</v>
      </c>
      <c r="R341" t="s">
        <v>8313</v>
      </c>
      <c r="S341" s="18">
        <f t="shared" si="22"/>
        <v>42093.760046296295</v>
      </c>
      <c r="T341">
        <f t="shared" si="23"/>
        <v>2015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50000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6">
        <f t="shared" si="20"/>
        <v>88</v>
      </c>
      <c r="P342" s="11">
        <f t="shared" si="21"/>
        <v>146.35</v>
      </c>
      <c r="Q342" s="13" t="s">
        <v>8308</v>
      </c>
      <c r="R342" t="s">
        <v>8313</v>
      </c>
      <c r="S342" s="18">
        <f t="shared" si="22"/>
        <v>42772.669062500005</v>
      </c>
      <c r="T342">
        <f t="shared" si="23"/>
        <v>2017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50000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6">
        <f t="shared" si="20"/>
        <v>7</v>
      </c>
      <c r="P343" s="11">
        <f t="shared" si="21"/>
        <v>67.91</v>
      </c>
      <c r="Q343" s="13" t="s">
        <v>8308</v>
      </c>
      <c r="R343" t="s">
        <v>8313</v>
      </c>
      <c r="S343" s="18">
        <f t="shared" si="22"/>
        <v>41894.879606481481</v>
      </c>
      <c r="T343">
        <f t="shared" si="23"/>
        <v>2014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50000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6">
        <f t="shared" si="20"/>
        <v>110</v>
      </c>
      <c r="P344" s="11">
        <f t="shared" si="21"/>
        <v>169.85</v>
      </c>
      <c r="Q344" s="13" t="s">
        <v>8308</v>
      </c>
      <c r="R344" t="s">
        <v>8313</v>
      </c>
      <c r="S344" s="18">
        <f t="shared" si="22"/>
        <v>42459.780844907407</v>
      </c>
      <c r="T344">
        <f t="shared" si="23"/>
        <v>2016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50000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6">
        <f t="shared" si="20"/>
        <v>61</v>
      </c>
      <c r="P345" s="11">
        <f t="shared" si="21"/>
        <v>58.41</v>
      </c>
      <c r="Q345" s="13" t="s">
        <v>8308</v>
      </c>
      <c r="R345" t="s">
        <v>8313</v>
      </c>
      <c r="S345" s="18">
        <f t="shared" si="22"/>
        <v>41926.73778935185</v>
      </c>
      <c r="T345">
        <f t="shared" si="23"/>
        <v>2014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50000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6">
        <f t="shared" si="20"/>
        <v>68</v>
      </c>
      <c r="P346" s="11">
        <f t="shared" si="21"/>
        <v>119.99</v>
      </c>
      <c r="Q346" s="13" t="s">
        <v>8308</v>
      </c>
      <c r="R346" t="s">
        <v>8313</v>
      </c>
      <c r="S346" s="18">
        <f t="shared" si="22"/>
        <v>42111.970995370371</v>
      </c>
      <c r="T346">
        <f t="shared" si="23"/>
        <v>2015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50000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6">
        <f t="shared" si="20"/>
        <v>36</v>
      </c>
      <c r="P347" s="11">
        <f t="shared" si="21"/>
        <v>99.86</v>
      </c>
      <c r="Q347" s="13" t="s">
        <v>8308</v>
      </c>
      <c r="R347" t="s">
        <v>8313</v>
      </c>
      <c r="S347" s="18">
        <f t="shared" si="22"/>
        <v>42114.944328703699</v>
      </c>
      <c r="T347">
        <f t="shared" si="23"/>
        <v>2015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50000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6">
        <f t="shared" si="20"/>
        <v>34</v>
      </c>
      <c r="P348" s="11">
        <f t="shared" si="21"/>
        <v>90.58</v>
      </c>
      <c r="Q348" s="13" t="s">
        <v>8308</v>
      </c>
      <c r="R348" t="s">
        <v>8313</v>
      </c>
      <c r="S348" s="18">
        <f t="shared" si="22"/>
        <v>42261.500243055561</v>
      </c>
      <c r="T348">
        <f t="shared" si="23"/>
        <v>2015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50000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6">
        <f t="shared" si="20"/>
        <v>89</v>
      </c>
      <c r="P349" s="11">
        <f t="shared" si="21"/>
        <v>117.77</v>
      </c>
      <c r="Q349" s="13" t="s">
        <v>8308</v>
      </c>
      <c r="R349" t="s">
        <v>8313</v>
      </c>
      <c r="S349" s="18">
        <f t="shared" si="22"/>
        <v>42292.495474537034</v>
      </c>
      <c r="T349">
        <f t="shared" si="23"/>
        <v>2015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50000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6">
        <f t="shared" si="20"/>
        <v>21</v>
      </c>
      <c r="P350" s="11">
        <f t="shared" si="21"/>
        <v>86.55</v>
      </c>
      <c r="Q350" s="13" t="s">
        <v>8308</v>
      </c>
      <c r="R350" t="s">
        <v>8313</v>
      </c>
      <c r="S350" s="18">
        <f t="shared" si="22"/>
        <v>42207.58699074074</v>
      </c>
      <c r="T350">
        <f t="shared" si="23"/>
        <v>2015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50000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6">
        <f t="shared" si="20"/>
        <v>24</v>
      </c>
      <c r="P351" s="11">
        <f t="shared" si="21"/>
        <v>71.900000000000006</v>
      </c>
      <c r="Q351" s="13" t="s">
        <v>8308</v>
      </c>
      <c r="R351" t="s">
        <v>8313</v>
      </c>
      <c r="S351" s="18">
        <f t="shared" si="22"/>
        <v>42760.498935185184</v>
      </c>
      <c r="T351">
        <f t="shared" si="23"/>
        <v>2017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50000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6">
        <f t="shared" si="20"/>
        <v>57</v>
      </c>
      <c r="P352" s="11">
        <f t="shared" si="21"/>
        <v>129.82</v>
      </c>
      <c r="Q352" s="13" t="s">
        <v>8308</v>
      </c>
      <c r="R352" t="s">
        <v>8313</v>
      </c>
      <c r="S352" s="18">
        <f t="shared" si="22"/>
        <v>42586.066076388888</v>
      </c>
      <c r="T352">
        <f t="shared" si="23"/>
        <v>2016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50000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6">
        <f t="shared" si="20"/>
        <v>87</v>
      </c>
      <c r="P353" s="11">
        <f t="shared" si="21"/>
        <v>44.91</v>
      </c>
      <c r="Q353" s="13" t="s">
        <v>8308</v>
      </c>
      <c r="R353" t="s">
        <v>8313</v>
      </c>
      <c r="S353" s="18">
        <f t="shared" si="22"/>
        <v>42427.964745370366</v>
      </c>
      <c r="T353">
        <f t="shared" si="23"/>
        <v>2016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50000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6">
        <f t="shared" si="20"/>
        <v>23</v>
      </c>
      <c r="P354" s="11">
        <f t="shared" si="21"/>
        <v>40.76</v>
      </c>
      <c r="Q354" s="13" t="s">
        <v>8308</v>
      </c>
      <c r="R354" t="s">
        <v>8313</v>
      </c>
      <c r="S354" s="18">
        <f t="shared" si="22"/>
        <v>41890.167453703703</v>
      </c>
      <c r="T354">
        <f t="shared" si="23"/>
        <v>2014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50000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6">
        <f t="shared" si="20"/>
        <v>127</v>
      </c>
      <c r="P355" s="11">
        <f t="shared" si="21"/>
        <v>103.52</v>
      </c>
      <c r="Q355" s="13" t="s">
        <v>8308</v>
      </c>
      <c r="R355" t="s">
        <v>8313</v>
      </c>
      <c r="S355" s="18">
        <f t="shared" si="22"/>
        <v>42297.791886574079</v>
      </c>
      <c r="T355">
        <f t="shared" si="23"/>
        <v>2015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50000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6">
        <f t="shared" si="20"/>
        <v>7</v>
      </c>
      <c r="P356" s="11">
        <f t="shared" si="21"/>
        <v>125.45</v>
      </c>
      <c r="Q356" s="13" t="s">
        <v>8308</v>
      </c>
      <c r="R356" t="s">
        <v>8313</v>
      </c>
      <c r="S356" s="18">
        <f t="shared" si="22"/>
        <v>42438.827789351853</v>
      </c>
      <c r="T356">
        <f t="shared" si="23"/>
        <v>2016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50000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6">
        <f t="shared" si="20"/>
        <v>81</v>
      </c>
      <c r="P357" s="11">
        <f t="shared" si="21"/>
        <v>246.61</v>
      </c>
      <c r="Q357" s="13" t="s">
        <v>8308</v>
      </c>
      <c r="R357" t="s">
        <v>8313</v>
      </c>
      <c r="S357" s="18">
        <f t="shared" si="22"/>
        <v>41943.293912037036</v>
      </c>
      <c r="T357">
        <f t="shared" si="23"/>
        <v>2014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50000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6">
        <f t="shared" si="20"/>
        <v>15</v>
      </c>
      <c r="P358" s="11">
        <f t="shared" si="21"/>
        <v>79.400000000000006</v>
      </c>
      <c r="Q358" s="13" t="s">
        <v>8308</v>
      </c>
      <c r="R358" t="s">
        <v>8313</v>
      </c>
      <c r="S358" s="18">
        <f t="shared" si="22"/>
        <v>42415.803159722222</v>
      </c>
      <c r="T358">
        <f t="shared" si="23"/>
        <v>2016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50000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6">
        <f t="shared" si="20"/>
        <v>52</v>
      </c>
      <c r="P359" s="11">
        <f t="shared" si="21"/>
        <v>86.14</v>
      </c>
      <c r="Q359" s="13" t="s">
        <v>8308</v>
      </c>
      <c r="R359" t="s">
        <v>8313</v>
      </c>
      <c r="S359" s="18">
        <f t="shared" si="22"/>
        <v>42078.222187499996</v>
      </c>
      <c r="T359">
        <f t="shared" si="23"/>
        <v>2015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6">
        <f t="shared" si="20"/>
        <v>103</v>
      </c>
      <c r="P360" s="11">
        <f t="shared" si="21"/>
        <v>193.05</v>
      </c>
      <c r="Q360" s="13" t="s">
        <v>8308</v>
      </c>
      <c r="R360" t="s">
        <v>8313</v>
      </c>
      <c r="S360" s="18">
        <f t="shared" si="22"/>
        <v>42507.860196759255</v>
      </c>
      <c r="T360">
        <f t="shared" si="23"/>
        <v>2016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50000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6">
        <f t="shared" si="20"/>
        <v>51</v>
      </c>
      <c r="P361" s="11">
        <f t="shared" si="21"/>
        <v>84.02</v>
      </c>
      <c r="Q361" s="13" t="s">
        <v>8308</v>
      </c>
      <c r="R361" t="s">
        <v>8313</v>
      </c>
      <c r="S361" s="18">
        <f t="shared" si="22"/>
        <v>41935.070486111108</v>
      </c>
      <c r="T361">
        <f t="shared" si="23"/>
        <v>2014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50000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6">
        <f t="shared" si="20"/>
        <v>24</v>
      </c>
      <c r="P362" s="11">
        <f t="shared" si="21"/>
        <v>139.83000000000001</v>
      </c>
      <c r="Q362" s="13" t="s">
        <v>8308</v>
      </c>
      <c r="R362" t="s">
        <v>8313</v>
      </c>
      <c r="S362" s="18">
        <f t="shared" si="22"/>
        <v>42163.897916666669</v>
      </c>
      <c r="T362">
        <f t="shared" si="23"/>
        <v>2015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50000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6">
        <f t="shared" si="20"/>
        <v>78</v>
      </c>
      <c r="P363" s="11">
        <f t="shared" si="21"/>
        <v>109.82</v>
      </c>
      <c r="Q363" s="13" t="s">
        <v>8308</v>
      </c>
      <c r="R363" t="s">
        <v>8313</v>
      </c>
      <c r="S363" s="18">
        <f t="shared" si="22"/>
        <v>41936.001226851848</v>
      </c>
      <c r="T363">
        <f t="shared" si="23"/>
        <v>2014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50000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6">
        <f t="shared" si="20"/>
        <v>24</v>
      </c>
      <c r="P364" s="11">
        <f t="shared" si="21"/>
        <v>139.53</v>
      </c>
      <c r="Q364" s="13" t="s">
        <v>8308</v>
      </c>
      <c r="R364" t="s">
        <v>8313</v>
      </c>
      <c r="S364" s="18">
        <f t="shared" si="22"/>
        <v>41837.210543981484</v>
      </c>
      <c r="T364">
        <f t="shared" si="23"/>
        <v>2014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50000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6">
        <f t="shared" si="20"/>
        <v>18</v>
      </c>
      <c r="P365" s="11">
        <f t="shared" si="21"/>
        <v>347.85</v>
      </c>
      <c r="Q365" s="13" t="s">
        <v>8308</v>
      </c>
      <c r="R365" t="s">
        <v>8313</v>
      </c>
      <c r="S365" s="18">
        <f t="shared" si="22"/>
        <v>40255.744629629626</v>
      </c>
      <c r="T365">
        <f t="shared" si="23"/>
        <v>2010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50000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6">
        <f t="shared" si="20"/>
        <v>15</v>
      </c>
      <c r="P366" s="11">
        <f t="shared" si="21"/>
        <v>68.239999999999995</v>
      </c>
      <c r="Q366" s="13" t="s">
        <v>8308</v>
      </c>
      <c r="R366" t="s">
        <v>8313</v>
      </c>
      <c r="S366" s="18">
        <f t="shared" si="22"/>
        <v>41780.859629629631</v>
      </c>
      <c r="T366">
        <f t="shared" si="23"/>
        <v>2014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50000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6">
        <f t="shared" si="20"/>
        <v>31</v>
      </c>
      <c r="P367" s="11">
        <f t="shared" si="21"/>
        <v>239.94</v>
      </c>
      <c r="Q367" s="13" t="s">
        <v>8308</v>
      </c>
      <c r="R367" t="s">
        <v>8313</v>
      </c>
      <c r="S367" s="18">
        <f t="shared" si="22"/>
        <v>41668.606469907405</v>
      </c>
      <c r="T367">
        <f t="shared" si="23"/>
        <v>2014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50000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6">
        <f t="shared" si="20"/>
        <v>77</v>
      </c>
      <c r="P368" s="11">
        <f t="shared" si="21"/>
        <v>287.31</v>
      </c>
      <c r="Q368" s="13" t="s">
        <v>8308</v>
      </c>
      <c r="R368" t="s">
        <v>8313</v>
      </c>
      <c r="S368" s="18">
        <f t="shared" si="22"/>
        <v>41019.793032407404</v>
      </c>
      <c r="T368">
        <f t="shared" si="23"/>
        <v>2012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50000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6">
        <f t="shared" si="20"/>
        <v>21</v>
      </c>
      <c r="P369" s="11">
        <f t="shared" si="21"/>
        <v>86.85</v>
      </c>
      <c r="Q369" s="13" t="s">
        <v>8308</v>
      </c>
      <c r="R369" t="s">
        <v>8313</v>
      </c>
      <c r="S369" s="18">
        <f t="shared" si="22"/>
        <v>41355.577291666668</v>
      </c>
      <c r="T369">
        <f t="shared" si="23"/>
        <v>2013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50000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6">
        <f t="shared" si="20"/>
        <v>26</v>
      </c>
      <c r="P370" s="11">
        <f t="shared" si="21"/>
        <v>81.849999999999994</v>
      </c>
      <c r="Q370" s="13" t="s">
        <v>8308</v>
      </c>
      <c r="R370" t="s">
        <v>8313</v>
      </c>
      <c r="S370" s="18">
        <f t="shared" si="22"/>
        <v>42043.605578703704</v>
      </c>
      <c r="T370">
        <f t="shared" si="23"/>
        <v>2015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50000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6">
        <f t="shared" si="20"/>
        <v>14</v>
      </c>
      <c r="P371" s="11">
        <f t="shared" si="21"/>
        <v>42.87</v>
      </c>
      <c r="Q371" s="13" t="s">
        <v>8308</v>
      </c>
      <c r="R371" t="s">
        <v>8313</v>
      </c>
      <c r="S371" s="18">
        <f t="shared" si="22"/>
        <v>40893.551724537036</v>
      </c>
      <c r="T371">
        <f t="shared" si="23"/>
        <v>2011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50000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6">
        <f t="shared" si="20"/>
        <v>61</v>
      </c>
      <c r="P372" s="11">
        <f t="shared" si="21"/>
        <v>709.42</v>
      </c>
      <c r="Q372" s="13" t="s">
        <v>8308</v>
      </c>
      <c r="R372" t="s">
        <v>8313</v>
      </c>
      <c r="S372" s="18">
        <f t="shared" si="22"/>
        <v>42711.795138888891</v>
      </c>
      <c r="T372">
        <f t="shared" si="23"/>
        <v>2016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6">
        <f t="shared" si="20"/>
        <v>343</v>
      </c>
      <c r="P373" s="11">
        <f t="shared" si="21"/>
        <v>161.26</v>
      </c>
      <c r="Q373" s="13" t="s">
        <v>8308</v>
      </c>
      <c r="R373" t="s">
        <v>8313</v>
      </c>
      <c r="S373" s="18">
        <f t="shared" si="22"/>
        <v>41261.767812500002</v>
      </c>
      <c r="T373">
        <f t="shared" si="23"/>
        <v>2012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50000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6">
        <f t="shared" si="20"/>
        <v>1</v>
      </c>
      <c r="P374" s="11">
        <f t="shared" si="21"/>
        <v>41.78</v>
      </c>
      <c r="Q374" s="13" t="s">
        <v>8308</v>
      </c>
      <c r="R374" t="s">
        <v>8313</v>
      </c>
      <c r="S374" s="18">
        <f t="shared" si="22"/>
        <v>42425.576898148152</v>
      </c>
      <c r="T374">
        <f t="shared" si="23"/>
        <v>2016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50000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6">
        <f t="shared" si="20"/>
        <v>16</v>
      </c>
      <c r="P375" s="11">
        <f t="shared" si="21"/>
        <v>89.89</v>
      </c>
      <c r="Q375" s="13" t="s">
        <v>8308</v>
      </c>
      <c r="R375" t="s">
        <v>8313</v>
      </c>
      <c r="S375" s="18">
        <f t="shared" si="22"/>
        <v>41078.91201388889</v>
      </c>
      <c r="T375">
        <f t="shared" si="23"/>
        <v>2012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50000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6">
        <f t="shared" si="20"/>
        <v>16</v>
      </c>
      <c r="P376" s="11">
        <f t="shared" si="21"/>
        <v>45.05</v>
      </c>
      <c r="Q376" s="13" t="s">
        <v>8308</v>
      </c>
      <c r="R376" t="s">
        <v>8313</v>
      </c>
      <c r="S376" s="18">
        <f t="shared" si="22"/>
        <v>40757.889247685183</v>
      </c>
      <c r="T376">
        <f t="shared" si="23"/>
        <v>2011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6">
        <f t="shared" si="20"/>
        <v>1</v>
      </c>
      <c r="P377" s="11">
        <f t="shared" si="21"/>
        <v>42.86</v>
      </c>
      <c r="Q377" s="13" t="s">
        <v>8308</v>
      </c>
      <c r="R377" t="s">
        <v>8313</v>
      </c>
      <c r="S377" s="18">
        <f t="shared" si="22"/>
        <v>41657.985081018516</v>
      </c>
      <c r="T377">
        <f t="shared" si="23"/>
        <v>2014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50000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6">
        <f t="shared" si="20"/>
        <v>5</v>
      </c>
      <c r="P378" s="11">
        <f t="shared" si="21"/>
        <v>54.08</v>
      </c>
      <c r="Q378" s="13" t="s">
        <v>8308</v>
      </c>
      <c r="R378" t="s">
        <v>8313</v>
      </c>
      <c r="S378" s="18">
        <f t="shared" si="22"/>
        <v>42576.452731481477</v>
      </c>
      <c r="T378">
        <f t="shared" si="23"/>
        <v>2016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50000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6">
        <f t="shared" si="20"/>
        <v>27</v>
      </c>
      <c r="P379" s="11">
        <f t="shared" si="21"/>
        <v>103.22</v>
      </c>
      <c r="Q379" s="13" t="s">
        <v>8308</v>
      </c>
      <c r="R379" t="s">
        <v>8313</v>
      </c>
      <c r="S379" s="18">
        <f t="shared" si="22"/>
        <v>42292.250787037032</v>
      </c>
      <c r="T379">
        <f t="shared" si="23"/>
        <v>2015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50000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6">
        <f t="shared" si="20"/>
        <v>7</v>
      </c>
      <c r="P380" s="11">
        <f t="shared" si="21"/>
        <v>40.4</v>
      </c>
      <c r="Q380" s="13" t="s">
        <v>8308</v>
      </c>
      <c r="R380" t="s">
        <v>8313</v>
      </c>
      <c r="S380" s="18">
        <f t="shared" si="22"/>
        <v>42370.571851851855</v>
      </c>
      <c r="T380">
        <f t="shared" si="23"/>
        <v>2016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50000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6">
        <f t="shared" si="20"/>
        <v>35</v>
      </c>
      <c r="P381" s="11">
        <f t="shared" si="21"/>
        <v>116.86</v>
      </c>
      <c r="Q381" s="13" t="s">
        <v>8308</v>
      </c>
      <c r="R381" t="s">
        <v>8313</v>
      </c>
      <c r="S381" s="18">
        <f t="shared" si="22"/>
        <v>40987.688333333332</v>
      </c>
      <c r="T381">
        <f t="shared" si="23"/>
        <v>2012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50000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6">
        <f t="shared" si="20"/>
        <v>11</v>
      </c>
      <c r="P382" s="11">
        <f t="shared" si="21"/>
        <v>115.51</v>
      </c>
      <c r="Q382" s="13" t="s">
        <v>8308</v>
      </c>
      <c r="R382" t="s">
        <v>8313</v>
      </c>
      <c r="S382" s="18">
        <f t="shared" si="22"/>
        <v>42367.719814814816</v>
      </c>
      <c r="T382">
        <f t="shared" si="23"/>
        <v>2015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50000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6">
        <f t="shared" si="20"/>
        <v>52</v>
      </c>
      <c r="P383" s="11">
        <f t="shared" si="21"/>
        <v>104.31</v>
      </c>
      <c r="Q383" s="13" t="s">
        <v>8308</v>
      </c>
      <c r="R383" t="s">
        <v>8313</v>
      </c>
      <c r="S383" s="18">
        <f t="shared" si="22"/>
        <v>41085.698113425926</v>
      </c>
      <c r="T383">
        <f t="shared" si="23"/>
        <v>2012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50000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6">
        <f t="shared" si="20"/>
        <v>3</v>
      </c>
      <c r="P384" s="11">
        <f t="shared" si="21"/>
        <v>69.77</v>
      </c>
      <c r="Q384" s="13" t="s">
        <v>8308</v>
      </c>
      <c r="R384" t="s">
        <v>8313</v>
      </c>
      <c r="S384" s="18">
        <f t="shared" si="22"/>
        <v>41144.709490740745</v>
      </c>
      <c r="T384">
        <f t="shared" si="23"/>
        <v>2012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50000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6">
        <f t="shared" si="20"/>
        <v>4</v>
      </c>
      <c r="P385" s="11">
        <f t="shared" si="21"/>
        <v>43.02</v>
      </c>
      <c r="Q385" s="13" t="s">
        <v>8308</v>
      </c>
      <c r="R385" t="s">
        <v>8313</v>
      </c>
      <c r="S385" s="18">
        <f t="shared" si="22"/>
        <v>41755.117581018516</v>
      </c>
      <c r="T385">
        <f t="shared" si="23"/>
        <v>2014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50000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6">
        <f t="shared" ref="O386:O449" si="24">ROUND(E386/D386*100,0)</f>
        <v>45</v>
      </c>
      <c r="P386" s="11">
        <f t="shared" ref="P386:P449" si="25">IFERROR(ROUND(E386/L386,2),0)</f>
        <v>58.54</v>
      </c>
      <c r="Q386" s="13" t="s">
        <v>8308</v>
      </c>
      <c r="R386" t="s">
        <v>8313</v>
      </c>
      <c r="S386" s="18">
        <f t="shared" ref="S386:S449" si="26">(((J386/60)/60)/24)+DATE(1970,1,1)</f>
        <v>41980.781793981485</v>
      </c>
      <c r="T386">
        <f t="shared" si="23"/>
        <v>2014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50000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6">
        <f t="shared" si="24"/>
        <v>53</v>
      </c>
      <c r="P387" s="11">
        <f t="shared" si="25"/>
        <v>111.8</v>
      </c>
      <c r="Q387" s="13" t="s">
        <v>8308</v>
      </c>
      <c r="R387" t="s">
        <v>8313</v>
      </c>
      <c r="S387" s="18">
        <f t="shared" si="26"/>
        <v>41934.584502314814</v>
      </c>
      <c r="T387">
        <f t="shared" ref="T387:T450" si="27">YEAR(S387)</f>
        <v>2014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50000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6">
        <f t="shared" si="24"/>
        <v>1</v>
      </c>
      <c r="P388" s="11">
        <f t="shared" si="25"/>
        <v>46.23</v>
      </c>
      <c r="Q388" s="13" t="s">
        <v>8308</v>
      </c>
      <c r="R388" t="s">
        <v>8313</v>
      </c>
      <c r="S388" s="18">
        <f t="shared" si="26"/>
        <v>42211.951284722221</v>
      </c>
      <c r="T388">
        <f t="shared" si="27"/>
        <v>2015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50000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6">
        <f t="shared" si="24"/>
        <v>163</v>
      </c>
      <c r="P389" s="11">
        <f t="shared" si="25"/>
        <v>144.69</v>
      </c>
      <c r="Q389" s="13" t="s">
        <v>8308</v>
      </c>
      <c r="R389" t="s">
        <v>8313</v>
      </c>
      <c r="S389" s="18">
        <f t="shared" si="26"/>
        <v>42200.67659722222</v>
      </c>
      <c r="T389">
        <f t="shared" si="27"/>
        <v>2015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6">
        <f t="shared" si="24"/>
        <v>13</v>
      </c>
      <c r="P390" s="11">
        <f t="shared" si="25"/>
        <v>88.85</v>
      </c>
      <c r="Q390" s="13" t="s">
        <v>8308</v>
      </c>
      <c r="R390" t="s">
        <v>8313</v>
      </c>
      <c r="S390" s="18">
        <f t="shared" si="26"/>
        <v>42549.076157407413</v>
      </c>
      <c r="T390">
        <f t="shared" si="27"/>
        <v>2016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50000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6">
        <f t="shared" si="24"/>
        <v>247</v>
      </c>
      <c r="P391" s="11">
        <f t="shared" si="25"/>
        <v>81.75</v>
      </c>
      <c r="Q391" s="13" t="s">
        <v>8308</v>
      </c>
      <c r="R391" t="s">
        <v>8313</v>
      </c>
      <c r="S391" s="18">
        <f t="shared" si="26"/>
        <v>41674.063078703701</v>
      </c>
      <c r="T391">
        <f t="shared" si="27"/>
        <v>2014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50000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6">
        <f t="shared" si="24"/>
        <v>2</v>
      </c>
      <c r="P392" s="11">
        <f t="shared" si="25"/>
        <v>71.430000000000007</v>
      </c>
      <c r="Q392" s="13" t="s">
        <v>8308</v>
      </c>
      <c r="R392" t="s">
        <v>8313</v>
      </c>
      <c r="S392" s="18">
        <f t="shared" si="26"/>
        <v>42112.036712962959</v>
      </c>
      <c r="T392">
        <f t="shared" si="27"/>
        <v>2015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50000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6">
        <f t="shared" si="24"/>
        <v>40</v>
      </c>
      <c r="P393" s="11">
        <f t="shared" si="25"/>
        <v>104.26</v>
      </c>
      <c r="Q393" s="13" t="s">
        <v>8308</v>
      </c>
      <c r="R393" t="s">
        <v>8313</v>
      </c>
      <c r="S393" s="18">
        <f t="shared" si="26"/>
        <v>40865.042256944449</v>
      </c>
      <c r="T393">
        <f t="shared" si="27"/>
        <v>2011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50000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6">
        <f t="shared" si="24"/>
        <v>37</v>
      </c>
      <c r="P394" s="11">
        <f t="shared" si="25"/>
        <v>90.62</v>
      </c>
      <c r="Q394" s="13" t="s">
        <v>8308</v>
      </c>
      <c r="R394" t="s">
        <v>8313</v>
      </c>
      <c r="S394" s="18">
        <f t="shared" si="26"/>
        <v>40763.717256944445</v>
      </c>
      <c r="T394">
        <f t="shared" si="27"/>
        <v>2011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6">
        <f t="shared" si="24"/>
        <v>110</v>
      </c>
      <c r="P395" s="11">
        <f t="shared" si="25"/>
        <v>157.33000000000001</v>
      </c>
      <c r="Q395" s="13" t="s">
        <v>8308</v>
      </c>
      <c r="R395" t="s">
        <v>8313</v>
      </c>
      <c r="S395" s="18">
        <f t="shared" si="26"/>
        <v>41526.708935185183</v>
      </c>
      <c r="T395">
        <f t="shared" si="27"/>
        <v>2013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50000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6">
        <f t="shared" si="24"/>
        <v>11</v>
      </c>
      <c r="P396" s="11">
        <f t="shared" si="25"/>
        <v>105.18</v>
      </c>
      <c r="Q396" s="13" t="s">
        <v>8308</v>
      </c>
      <c r="R396" t="s">
        <v>8313</v>
      </c>
      <c r="S396" s="18">
        <f t="shared" si="26"/>
        <v>42417.818078703705</v>
      </c>
      <c r="T396">
        <f t="shared" si="27"/>
        <v>2016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50000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6">
        <f t="shared" si="24"/>
        <v>22</v>
      </c>
      <c r="P397" s="11">
        <f t="shared" si="25"/>
        <v>58.72</v>
      </c>
      <c r="Q397" s="13" t="s">
        <v>8308</v>
      </c>
      <c r="R397" t="s">
        <v>8313</v>
      </c>
      <c r="S397" s="18">
        <f t="shared" si="26"/>
        <v>40990.909259259257</v>
      </c>
      <c r="T397">
        <f t="shared" si="27"/>
        <v>2012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50000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6">
        <f t="shared" si="24"/>
        <v>32</v>
      </c>
      <c r="P398" s="11">
        <f t="shared" si="25"/>
        <v>81.63</v>
      </c>
      <c r="Q398" s="13" t="s">
        <v>8308</v>
      </c>
      <c r="R398" t="s">
        <v>8313</v>
      </c>
      <c r="S398" s="18">
        <f t="shared" si="26"/>
        <v>41082.564884259256</v>
      </c>
      <c r="T398">
        <f t="shared" si="27"/>
        <v>2012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50000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6">
        <f t="shared" si="24"/>
        <v>26</v>
      </c>
      <c r="P399" s="11">
        <f t="shared" si="25"/>
        <v>56.46</v>
      </c>
      <c r="Q399" s="13" t="s">
        <v>8308</v>
      </c>
      <c r="R399" t="s">
        <v>8313</v>
      </c>
      <c r="S399" s="18">
        <f t="shared" si="26"/>
        <v>40379.776435185187</v>
      </c>
      <c r="T399">
        <f t="shared" si="27"/>
        <v>2010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50000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6">
        <f t="shared" si="24"/>
        <v>19</v>
      </c>
      <c r="P400" s="11">
        <f t="shared" si="25"/>
        <v>140.1</v>
      </c>
      <c r="Q400" s="13" t="s">
        <v>8308</v>
      </c>
      <c r="R400" t="s">
        <v>8313</v>
      </c>
      <c r="S400" s="18">
        <f t="shared" si="26"/>
        <v>42078.793124999997</v>
      </c>
      <c r="T400">
        <f t="shared" si="27"/>
        <v>2015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50000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6">
        <f t="shared" si="24"/>
        <v>43</v>
      </c>
      <c r="P401" s="11">
        <f t="shared" si="25"/>
        <v>224.85</v>
      </c>
      <c r="Q401" s="13" t="s">
        <v>8308</v>
      </c>
      <c r="R401" t="s">
        <v>8313</v>
      </c>
      <c r="S401" s="18">
        <f t="shared" si="26"/>
        <v>42687.875775462962</v>
      </c>
      <c r="T401">
        <f t="shared" si="27"/>
        <v>2016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50000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6">
        <f t="shared" si="24"/>
        <v>22</v>
      </c>
      <c r="P402" s="11">
        <f t="shared" si="25"/>
        <v>181.13</v>
      </c>
      <c r="Q402" s="13" t="s">
        <v>8308</v>
      </c>
      <c r="R402" t="s">
        <v>8313</v>
      </c>
      <c r="S402" s="18">
        <f t="shared" si="26"/>
        <v>41745.635960648149</v>
      </c>
      <c r="T402">
        <f t="shared" si="27"/>
        <v>2014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6">
        <f t="shared" si="24"/>
        <v>104</v>
      </c>
      <c r="P403" s="11">
        <f t="shared" si="25"/>
        <v>711.04</v>
      </c>
      <c r="Q403" s="13" t="s">
        <v>8308</v>
      </c>
      <c r="R403" t="s">
        <v>8313</v>
      </c>
      <c r="S403" s="18">
        <f t="shared" si="26"/>
        <v>40732.842245370368</v>
      </c>
      <c r="T403">
        <f t="shared" si="27"/>
        <v>2011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50000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6">
        <f t="shared" si="24"/>
        <v>6</v>
      </c>
      <c r="P404" s="11">
        <f t="shared" si="25"/>
        <v>65.88</v>
      </c>
      <c r="Q404" s="13" t="s">
        <v>8308</v>
      </c>
      <c r="R404" t="s">
        <v>8313</v>
      </c>
      <c r="S404" s="18">
        <f t="shared" si="26"/>
        <v>42292.539548611108</v>
      </c>
      <c r="T404">
        <f t="shared" si="27"/>
        <v>2015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6">
        <f t="shared" si="24"/>
        <v>11</v>
      </c>
      <c r="P405" s="11">
        <f t="shared" si="25"/>
        <v>75.19</v>
      </c>
      <c r="Q405" s="13" t="s">
        <v>8308</v>
      </c>
      <c r="R405" t="s">
        <v>8313</v>
      </c>
      <c r="S405" s="18">
        <f t="shared" si="26"/>
        <v>40718.310659722221</v>
      </c>
      <c r="T405">
        <f t="shared" si="27"/>
        <v>2011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50000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6">
        <f t="shared" si="24"/>
        <v>72</v>
      </c>
      <c r="P406" s="11">
        <f t="shared" si="25"/>
        <v>133.13999999999999</v>
      </c>
      <c r="Q406" s="13" t="s">
        <v>8308</v>
      </c>
      <c r="R406" t="s">
        <v>8313</v>
      </c>
      <c r="S406" s="18">
        <f t="shared" si="26"/>
        <v>41646.628032407411</v>
      </c>
      <c r="T406">
        <f t="shared" si="27"/>
        <v>2014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50000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6">
        <f t="shared" si="24"/>
        <v>6</v>
      </c>
      <c r="P407" s="11">
        <f t="shared" si="25"/>
        <v>55.2</v>
      </c>
      <c r="Q407" s="13" t="s">
        <v>8308</v>
      </c>
      <c r="R407" t="s">
        <v>8313</v>
      </c>
      <c r="S407" s="18">
        <f t="shared" si="26"/>
        <v>41674.08494212963</v>
      </c>
      <c r="T407">
        <f t="shared" si="27"/>
        <v>2014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50000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6">
        <f t="shared" si="24"/>
        <v>6</v>
      </c>
      <c r="P408" s="11">
        <f t="shared" si="25"/>
        <v>86.16</v>
      </c>
      <c r="Q408" s="13" t="s">
        <v>8308</v>
      </c>
      <c r="R408" t="s">
        <v>8313</v>
      </c>
      <c r="S408" s="18">
        <f t="shared" si="26"/>
        <v>40638.162465277775</v>
      </c>
      <c r="T408">
        <f t="shared" si="27"/>
        <v>2011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50000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6">
        <f t="shared" si="24"/>
        <v>4</v>
      </c>
      <c r="P409" s="11">
        <f t="shared" si="25"/>
        <v>92.32</v>
      </c>
      <c r="Q409" s="13" t="s">
        <v>8308</v>
      </c>
      <c r="R409" t="s">
        <v>8313</v>
      </c>
      <c r="S409" s="18">
        <f t="shared" si="26"/>
        <v>40806.870949074073</v>
      </c>
      <c r="T409">
        <f t="shared" si="27"/>
        <v>2011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50000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6">
        <f t="shared" si="24"/>
        <v>12</v>
      </c>
      <c r="P410" s="11">
        <f t="shared" si="25"/>
        <v>160.16</v>
      </c>
      <c r="Q410" s="13" t="s">
        <v>8308</v>
      </c>
      <c r="R410" t="s">
        <v>8313</v>
      </c>
      <c r="S410" s="18">
        <f t="shared" si="26"/>
        <v>41543.735995370371</v>
      </c>
      <c r="T410">
        <f t="shared" si="27"/>
        <v>2013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6">
        <f t="shared" si="24"/>
        <v>1</v>
      </c>
      <c r="P411" s="11">
        <f t="shared" si="25"/>
        <v>45.6</v>
      </c>
      <c r="Q411" s="13" t="s">
        <v>8308</v>
      </c>
      <c r="R411" t="s">
        <v>8313</v>
      </c>
      <c r="S411" s="18">
        <f t="shared" si="26"/>
        <v>42543.862777777773</v>
      </c>
      <c r="T411">
        <f t="shared" si="27"/>
        <v>2016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50000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6">
        <f t="shared" si="24"/>
        <v>3</v>
      </c>
      <c r="P412" s="11">
        <f t="shared" si="25"/>
        <v>183.29</v>
      </c>
      <c r="Q412" s="13" t="s">
        <v>8308</v>
      </c>
      <c r="R412" t="s">
        <v>8313</v>
      </c>
      <c r="S412" s="18">
        <f t="shared" si="26"/>
        <v>42113.981446759266</v>
      </c>
      <c r="T412">
        <f t="shared" si="27"/>
        <v>2015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50000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6">
        <f t="shared" si="24"/>
        <v>61</v>
      </c>
      <c r="P413" s="11">
        <f t="shared" si="25"/>
        <v>125.79</v>
      </c>
      <c r="Q413" s="13" t="s">
        <v>8308</v>
      </c>
      <c r="R413" t="s">
        <v>8313</v>
      </c>
      <c r="S413" s="18">
        <f t="shared" si="26"/>
        <v>41598.17597222222</v>
      </c>
      <c r="T413">
        <f t="shared" si="27"/>
        <v>2013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50000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6">
        <f t="shared" si="24"/>
        <v>6</v>
      </c>
      <c r="P414" s="11">
        <f t="shared" si="25"/>
        <v>57.65</v>
      </c>
      <c r="Q414" s="13" t="s">
        <v>8308</v>
      </c>
      <c r="R414" t="s">
        <v>8313</v>
      </c>
      <c r="S414" s="18">
        <f t="shared" si="26"/>
        <v>41099.742800925924</v>
      </c>
      <c r="T414">
        <f t="shared" si="27"/>
        <v>2012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50000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6">
        <f t="shared" si="24"/>
        <v>27</v>
      </c>
      <c r="P415" s="11">
        <f t="shared" si="25"/>
        <v>78.66</v>
      </c>
      <c r="Q415" s="13" t="s">
        <v>8308</v>
      </c>
      <c r="R415" t="s">
        <v>8313</v>
      </c>
      <c r="S415" s="18">
        <f t="shared" si="26"/>
        <v>41079.877442129626</v>
      </c>
      <c r="T415">
        <f t="shared" si="27"/>
        <v>2012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50000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6">
        <f t="shared" si="24"/>
        <v>38</v>
      </c>
      <c r="P416" s="11">
        <f t="shared" si="25"/>
        <v>91.48</v>
      </c>
      <c r="Q416" s="13" t="s">
        <v>8308</v>
      </c>
      <c r="R416" t="s">
        <v>8313</v>
      </c>
      <c r="S416" s="18">
        <f t="shared" si="26"/>
        <v>41529.063252314816</v>
      </c>
      <c r="T416">
        <f t="shared" si="27"/>
        <v>2013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50000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6">
        <f t="shared" si="24"/>
        <v>3</v>
      </c>
      <c r="P417" s="11">
        <f t="shared" si="25"/>
        <v>68.099999999999994</v>
      </c>
      <c r="Q417" s="13" t="s">
        <v>8308</v>
      </c>
      <c r="R417" t="s">
        <v>8313</v>
      </c>
      <c r="S417" s="18">
        <f t="shared" si="26"/>
        <v>41904.851875</v>
      </c>
      <c r="T417">
        <f t="shared" si="27"/>
        <v>2014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50000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6">
        <f t="shared" si="24"/>
        <v>2</v>
      </c>
      <c r="P418" s="11">
        <f t="shared" si="25"/>
        <v>48.09</v>
      </c>
      <c r="Q418" s="13" t="s">
        <v>8308</v>
      </c>
      <c r="R418" t="s">
        <v>8313</v>
      </c>
      <c r="S418" s="18">
        <f t="shared" si="26"/>
        <v>41648.396192129629</v>
      </c>
      <c r="T418">
        <f t="shared" si="27"/>
        <v>2014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50000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6">
        <f t="shared" si="24"/>
        <v>21</v>
      </c>
      <c r="P419" s="11">
        <f t="shared" si="25"/>
        <v>202.42</v>
      </c>
      <c r="Q419" s="13" t="s">
        <v>8308</v>
      </c>
      <c r="R419" t="s">
        <v>8313</v>
      </c>
      <c r="S419" s="18">
        <f t="shared" si="26"/>
        <v>41360.970601851855</v>
      </c>
      <c r="T419">
        <f t="shared" si="27"/>
        <v>2013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50000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6">
        <f t="shared" si="24"/>
        <v>45</v>
      </c>
      <c r="P420" s="11">
        <f t="shared" si="25"/>
        <v>216.75</v>
      </c>
      <c r="Q420" s="13" t="s">
        <v>8308</v>
      </c>
      <c r="R420" t="s">
        <v>8313</v>
      </c>
      <c r="S420" s="18">
        <f t="shared" si="26"/>
        <v>42178.282372685186</v>
      </c>
      <c r="T420">
        <f t="shared" si="27"/>
        <v>2015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50000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6">
        <f t="shared" si="24"/>
        <v>16</v>
      </c>
      <c r="P421" s="11">
        <f t="shared" si="25"/>
        <v>110.07</v>
      </c>
      <c r="Q421" s="13" t="s">
        <v>8308</v>
      </c>
      <c r="R421" t="s">
        <v>8313</v>
      </c>
      <c r="S421" s="18">
        <f t="shared" si="26"/>
        <v>41394.842442129629</v>
      </c>
      <c r="T421">
        <f t="shared" si="27"/>
        <v>2013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50000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6">
        <f t="shared" si="24"/>
        <v>0</v>
      </c>
      <c r="P422" s="11">
        <f t="shared" si="25"/>
        <v>4.83</v>
      </c>
      <c r="Q422" s="13" t="s">
        <v>8308</v>
      </c>
      <c r="R422" t="s">
        <v>8314</v>
      </c>
      <c r="S422" s="18">
        <f t="shared" si="26"/>
        <v>41682.23646990741</v>
      </c>
      <c r="T422">
        <f t="shared" si="27"/>
        <v>2014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50000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6">
        <f t="shared" si="24"/>
        <v>1</v>
      </c>
      <c r="P423" s="11">
        <f t="shared" si="25"/>
        <v>50.17</v>
      </c>
      <c r="Q423" s="13" t="s">
        <v>8308</v>
      </c>
      <c r="R423" t="s">
        <v>8314</v>
      </c>
      <c r="S423" s="18">
        <f t="shared" si="26"/>
        <v>42177.491388888884</v>
      </c>
      <c r="T423">
        <f t="shared" si="27"/>
        <v>2015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50000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6">
        <f t="shared" si="24"/>
        <v>1</v>
      </c>
      <c r="P424" s="11">
        <f t="shared" si="25"/>
        <v>35.83</v>
      </c>
      <c r="Q424" s="13" t="s">
        <v>8308</v>
      </c>
      <c r="R424" t="s">
        <v>8314</v>
      </c>
      <c r="S424" s="18">
        <f t="shared" si="26"/>
        <v>41863.260381944441</v>
      </c>
      <c r="T424">
        <f t="shared" si="27"/>
        <v>2014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50000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6">
        <f t="shared" si="24"/>
        <v>0</v>
      </c>
      <c r="P425" s="11">
        <f t="shared" si="25"/>
        <v>11.77</v>
      </c>
      <c r="Q425" s="13" t="s">
        <v>8308</v>
      </c>
      <c r="R425" t="s">
        <v>8314</v>
      </c>
      <c r="S425" s="18">
        <f t="shared" si="26"/>
        <v>41400.92627314815</v>
      </c>
      <c r="T425">
        <f t="shared" si="27"/>
        <v>2013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50000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6">
        <f t="shared" si="24"/>
        <v>0</v>
      </c>
      <c r="P426" s="11">
        <f t="shared" si="25"/>
        <v>40.78</v>
      </c>
      <c r="Q426" s="13" t="s">
        <v>8308</v>
      </c>
      <c r="R426" t="s">
        <v>8314</v>
      </c>
      <c r="S426" s="18">
        <f t="shared" si="26"/>
        <v>40934.376145833332</v>
      </c>
      <c r="T426">
        <f t="shared" si="27"/>
        <v>2012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6">
        <f t="shared" si="24"/>
        <v>0</v>
      </c>
      <c r="P427" s="11">
        <f t="shared" si="25"/>
        <v>3</v>
      </c>
      <c r="Q427" s="13" t="s">
        <v>8308</v>
      </c>
      <c r="R427" t="s">
        <v>8314</v>
      </c>
      <c r="S427" s="18">
        <f t="shared" si="26"/>
        <v>42275.861157407402</v>
      </c>
      <c r="T427">
        <f t="shared" si="27"/>
        <v>2015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50000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6">
        <f t="shared" si="24"/>
        <v>0</v>
      </c>
      <c r="P428" s="11">
        <f t="shared" si="25"/>
        <v>16.63</v>
      </c>
      <c r="Q428" s="13" t="s">
        <v>8308</v>
      </c>
      <c r="R428" t="s">
        <v>8314</v>
      </c>
      <c r="S428" s="18">
        <f t="shared" si="26"/>
        <v>42400.711967592593</v>
      </c>
      <c r="T428">
        <f t="shared" si="27"/>
        <v>2016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50000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6">
        <f t="shared" si="24"/>
        <v>0</v>
      </c>
      <c r="P429" s="11">
        <f t="shared" si="25"/>
        <v>0</v>
      </c>
      <c r="Q429" s="13" t="s">
        <v>8308</v>
      </c>
      <c r="R429" t="s">
        <v>8314</v>
      </c>
      <c r="S429" s="18">
        <f t="shared" si="26"/>
        <v>42285.909027777772</v>
      </c>
      <c r="T429">
        <f t="shared" si="27"/>
        <v>2015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50000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6">
        <f t="shared" si="24"/>
        <v>1</v>
      </c>
      <c r="P430" s="11">
        <f t="shared" si="25"/>
        <v>52</v>
      </c>
      <c r="Q430" s="13" t="s">
        <v>8308</v>
      </c>
      <c r="R430" t="s">
        <v>8314</v>
      </c>
      <c r="S430" s="18">
        <f t="shared" si="26"/>
        <v>41778.766724537039</v>
      </c>
      <c r="T430">
        <f t="shared" si="27"/>
        <v>2014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6">
        <f t="shared" si="24"/>
        <v>0</v>
      </c>
      <c r="P431" s="11">
        <f t="shared" si="25"/>
        <v>0</v>
      </c>
      <c r="Q431" s="13" t="s">
        <v>8308</v>
      </c>
      <c r="R431" t="s">
        <v>8314</v>
      </c>
      <c r="S431" s="18">
        <f t="shared" si="26"/>
        <v>40070.901412037041</v>
      </c>
      <c r="T431">
        <f t="shared" si="27"/>
        <v>2009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50000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6">
        <f t="shared" si="24"/>
        <v>0</v>
      </c>
      <c r="P432" s="11">
        <f t="shared" si="25"/>
        <v>4.8</v>
      </c>
      <c r="Q432" s="13" t="s">
        <v>8308</v>
      </c>
      <c r="R432" t="s">
        <v>8314</v>
      </c>
      <c r="S432" s="18">
        <f t="shared" si="26"/>
        <v>41513.107256944444</v>
      </c>
      <c r="T432">
        <f t="shared" si="27"/>
        <v>2013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50000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6">
        <f t="shared" si="24"/>
        <v>1</v>
      </c>
      <c r="P433" s="11">
        <f t="shared" si="25"/>
        <v>51.88</v>
      </c>
      <c r="Q433" s="13" t="s">
        <v>8308</v>
      </c>
      <c r="R433" t="s">
        <v>8314</v>
      </c>
      <c r="S433" s="18">
        <f t="shared" si="26"/>
        <v>42526.871331018512</v>
      </c>
      <c r="T433">
        <f t="shared" si="27"/>
        <v>2016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50000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6">
        <f t="shared" si="24"/>
        <v>1</v>
      </c>
      <c r="P434" s="11">
        <f t="shared" si="25"/>
        <v>71.25</v>
      </c>
      <c r="Q434" s="13" t="s">
        <v>8308</v>
      </c>
      <c r="R434" t="s">
        <v>8314</v>
      </c>
      <c r="S434" s="18">
        <f t="shared" si="26"/>
        <v>42238.726631944446</v>
      </c>
      <c r="T434">
        <f t="shared" si="27"/>
        <v>2015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50000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6">
        <f t="shared" si="24"/>
        <v>0</v>
      </c>
      <c r="P435" s="11">
        <f t="shared" si="25"/>
        <v>0</v>
      </c>
      <c r="Q435" s="13" t="s">
        <v>8308</v>
      </c>
      <c r="R435" t="s">
        <v>8314</v>
      </c>
      <c r="S435" s="18">
        <f t="shared" si="26"/>
        <v>42228.629884259266</v>
      </c>
      <c r="T435">
        <f t="shared" si="27"/>
        <v>2015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50000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6">
        <f t="shared" si="24"/>
        <v>0</v>
      </c>
      <c r="P436" s="11">
        <f t="shared" si="25"/>
        <v>62.5</v>
      </c>
      <c r="Q436" s="13" t="s">
        <v>8308</v>
      </c>
      <c r="R436" t="s">
        <v>8314</v>
      </c>
      <c r="S436" s="18">
        <f t="shared" si="26"/>
        <v>41576.834513888891</v>
      </c>
      <c r="T436">
        <f t="shared" si="27"/>
        <v>2013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50000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6">
        <f t="shared" si="24"/>
        <v>0</v>
      </c>
      <c r="P437" s="11">
        <f t="shared" si="25"/>
        <v>1</v>
      </c>
      <c r="Q437" s="13" t="s">
        <v>8308</v>
      </c>
      <c r="R437" t="s">
        <v>8314</v>
      </c>
      <c r="S437" s="18">
        <f t="shared" si="26"/>
        <v>41500.747453703705</v>
      </c>
      <c r="T437">
        <f t="shared" si="27"/>
        <v>2013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50000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6">
        <f t="shared" si="24"/>
        <v>0</v>
      </c>
      <c r="P438" s="11">
        <f t="shared" si="25"/>
        <v>0</v>
      </c>
      <c r="Q438" s="13" t="s">
        <v>8308</v>
      </c>
      <c r="R438" t="s">
        <v>8314</v>
      </c>
      <c r="S438" s="18">
        <f t="shared" si="26"/>
        <v>41456.36241898148</v>
      </c>
      <c r="T438">
        <f t="shared" si="27"/>
        <v>2013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50000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6">
        <f t="shared" si="24"/>
        <v>0</v>
      </c>
      <c r="P439" s="11">
        <f t="shared" si="25"/>
        <v>0</v>
      </c>
      <c r="Q439" s="13" t="s">
        <v>8308</v>
      </c>
      <c r="R439" t="s">
        <v>8314</v>
      </c>
      <c r="S439" s="18">
        <f t="shared" si="26"/>
        <v>42591.31858796296</v>
      </c>
      <c r="T439">
        <f t="shared" si="27"/>
        <v>2016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50000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6">
        <f t="shared" si="24"/>
        <v>4</v>
      </c>
      <c r="P440" s="11">
        <f t="shared" si="25"/>
        <v>170.55</v>
      </c>
      <c r="Q440" s="13" t="s">
        <v>8308</v>
      </c>
      <c r="R440" t="s">
        <v>8314</v>
      </c>
      <c r="S440" s="18">
        <f t="shared" si="26"/>
        <v>42296.261087962965</v>
      </c>
      <c r="T440">
        <f t="shared" si="27"/>
        <v>2015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50000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6">
        <f t="shared" si="24"/>
        <v>0</v>
      </c>
      <c r="P441" s="11">
        <f t="shared" si="25"/>
        <v>0</v>
      </c>
      <c r="Q441" s="13" t="s">
        <v>8308</v>
      </c>
      <c r="R441" t="s">
        <v>8314</v>
      </c>
      <c r="S441" s="18">
        <f t="shared" si="26"/>
        <v>41919.761782407404</v>
      </c>
      <c r="T441">
        <f t="shared" si="27"/>
        <v>2014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6">
        <f t="shared" si="24"/>
        <v>0</v>
      </c>
      <c r="P442" s="11">
        <f t="shared" si="25"/>
        <v>5</v>
      </c>
      <c r="Q442" s="13" t="s">
        <v>8308</v>
      </c>
      <c r="R442" t="s">
        <v>8314</v>
      </c>
      <c r="S442" s="18">
        <f t="shared" si="26"/>
        <v>42423.985567129625</v>
      </c>
      <c r="T442">
        <f t="shared" si="27"/>
        <v>2016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50000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6">
        <f t="shared" si="24"/>
        <v>0</v>
      </c>
      <c r="P443" s="11">
        <f t="shared" si="25"/>
        <v>0</v>
      </c>
      <c r="Q443" s="13" t="s">
        <v>8308</v>
      </c>
      <c r="R443" t="s">
        <v>8314</v>
      </c>
      <c r="S443" s="18">
        <f t="shared" si="26"/>
        <v>41550.793935185182</v>
      </c>
      <c r="T443">
        <f t="shared" si="27"/>
        <v>2013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50000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6">
        <f t="shared" si="24"/>
        <v>13</v>
      </c>
      <c r="P444" s="11">
        <f t="shared" si="25"/>
        <v>393.59</v>
      </c>
      <c r="Q444" s="13" t="s">
        <v>8308</v>
      </c>
      <c r="R444" t="s">
        <v>8314</v>
      </c>
      <c r="S444" s="18">
        <f t="shared" si="26"/>
        <v>42024.888692129629</v>
      </c>
      <c r="T444">
        <f t="shared" si="27"/>
        <v>2015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50000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6">
        <f t="shared" si="24"/>
        <v>0</v>
      </c>
      <c r="P445" s="11">
        <f t="shared" si="25"/>
        <v>5</v>
      </c>
      <c r="Q445" s="13" t="s">
        <v>8308</v>
      </c>
      <c r="R445" t="s">
        <v>8314</v>
      </c>
      <c r="S445" s="18">
        <f t="shared" si="26"/>
        <v>41650.015057870369</v>
      </c>
      <c r="T445">
        <f t="shared" si="27"/>
        <v>2014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50000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6">
        <f t="shared" si="24"/>
        <v>0</v>
      </c>
      <c r="P446" s="11">
        <f t="shared" si="25"/>
        <v>50</v>
      </c>
      <c r="Q446" s="13" t="s">
        <v>8308</v>
      </c>
      <c r="R446" t="s">
        <v>8314</v>
      </c>
      <c r="S446" s="18">
        <f t="shared" si="26"/>
        <v>40894.906956018516</v>
      </c>
      <c r="T446">
        <f t="shared" si="27"/>
        <v>2011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50000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6">
        <f t="shared" si="24"/>
        <v>0</v>
      </c>
      <c r="P447" s="11">
        <f t="shared" si="25"/>
        <v>1</v>
      </c>
      <c r="Q447" s="13" t="s">
        <v>8308</v>
      </c>
      <c r="R447" t="s">
        <v>8314</v>
      </c>
      <c r="S447" s="18">
        <f t="shared" si="26"/>
        <v>42130.335358796292</v>
      </c>
      <c r="T447">
        <f t="shared" si="27"/>
        <v>2015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50000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6">
        <f t="shared" si="24"/>
        <v>2</v>
      </c>
      <c r="P448" s="11">
        <f t="shared" si="25"/>
        <v>47.88</v>
      </c>
      <c r="Q448" s="13" t="s">
        <v>8308</v>
      </c>
      <c r="R448" t="s">
        <v>8314</v>
      </c>
      <c r="S448" s="18">
        <f t="shared" si="26"/>
        <v>42037.083564814813</v>
      </c>
      <c r="T448">
        <f t="shared" si="27"/>
        <v>2015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50000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6">
        <f t="shared" si="24"/>
        <v>0</v>
      </c>
      <c r="P449" s="11">
        <f t="shared" si="25"/>
        <v>5</v>
      </c>
      <c r="Q449" s="13" t="s">
        <v>8308</v>
      </c>
      <c r="R449" t="s">
        <v>8314</v>
      </c>
      <c r="S449" s="18">
        <f t="shared" si="26"/>
        <v>41331.555127314816</v>
      </c>
      <c r="T449">
        <f t="shared" si="27"/>
        <v>2013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50000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6">
        <f t="shared" ref="O450:O513" si="28">ROUND(E450/D450*100,0)</f>
        <v>0</v>
      </c>
      <c r="P450" s="11">
        <f t="shared" ref="P450:P513" si="29">IFERROR(ROUND(E450/L450,2),0)</f>
        <v>20.5</v>
      </c>
      <c r="Q450" s="13" t="s">
        <v>8308</v>
      </c>
      <c r="R450" t="s">
        <v>8314</v>
      </c>
      <c r="S450" s="18">
        <f t="shared" ref="S450:S513" si="30">(((J450/60)/60)/24)+DATE(1970,1,1)</f>
        <v>41753.758043981477</v>
      </c>
      <c r="T450">
        <f t="shared" si="27"/>
        <v>2014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49000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6">
        <f t="shared" si="28"/>
        <v>0</v>
      </c>
      <c r="P451" s="11">
        <f t="shared" si="29"/>
        <v>9</v>
      </c>
      <c r="Q451" s="13" t="s">
        <v>8308</v>
      </c>
      <c r="R451" t="s">
        <v>8314</v>
      </c>
      <c r="S451" s="18">
        <f t="shared" si="30"/>
        <v>41534.568113425928</v>
      </c>
      <c r="T451">
        <f t="shared" ref="T451:T514" si="31">YEAR(S451)</f>
        <v>2013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49000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6">
        <f t="shared" si="28"/>
        <v>1</v>
      </c>
      <c r="P452" s="11">
        <f t="shared" si="29"/>
        <v>56.57</v>
      </c>
      <c r="Q452" s="13" t="s">
        <v>8308</v>
      </c>
      <c r="R452" t="s">
        <v>8314</v>
      </c>
      <c r="S452" s="18">
        <f t="shared" si="30"/>
        <v>41654.946759259255</v>
      </c>
      <c r="T452">
        <f t="shared" si="31"/>
        <v>2014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48725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6">
        <f t="shared" si="28"/>
        <v>0</v>
      </c>
      <c r="P453" s="11">
        <f t="shared" si="29"/>
        <v>0</v>
      </c>
      <c r="Q453" s="13" t="s">
        <v>8308</v>
      </c>
      <c r="R453" t="s">
        <v>8314</v>
      </c>
      <c r="S453" s="18">
        <f t="shared" si="30"/>
        <v>41634.715173611112</v>
      </c>
      <c r="T453">
        <f t="shared" si="31"/>
        <v>2013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48500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6">
        <f t="shared" si="28"/>
        <v>1</v>
      </c>
      <c r="P454" s="11">
        <f t="shared" si="29"/>
        <v>40</v>
      </c>
      <c r="Q454" s="13" t="s">
        <v>8308</v>
      </c>
      <c r="R454" t="s">
        <v>8314</v>
      </c>
      <c r="S454" s="18">
        <f t="shared" si="30"/>
        <v>42107.703877314809</v>
      </c>
      <c r="T454">
        <f t="shared" si="31"/>
        <v>2015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48000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6">
        <f t="shared" si="28"/>
        <v>0</v>
      </c>
      <c r="P455" s="11">
        <f t="shared" si="29"/>
        <v>13</v>
      </c>
      <c r="Q455" s="13" t="s">
        <v>8308</v>
      </c>
      <c r="R455" t="s">
        <v>8314</v>
      </c>
      <c r="S455" s="18">
        <f t="shared" si="30"/>
        <v>42038.824988425928</v>
      </c>
      <c r="T455">
        <f t="shared" si="31"/>
        <v>2015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48000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6">
        <f t="shared" si="28"/>
        <v>0</v>
      </c>
      <c r="P456" s="11">
        <f t="shared" si="29"/>
        <v>16.399999999999999</v>
      </c>
      <c r="Q456" s="13" t="s">
        <v>8308</v>
      </c>
      <c r="R456" t="s">
        <v>8314</v>
      </c>
      <c r="S456" s="18">
        <f t="shared" si="30"/>
        <v>41938.717256944445</v>
      </c>
      <c r="T456">
        <f t="shared" si="31"/>
        <v>2014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48000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6">
        <f t="shared" si="28"/>
        <v>0</v>
      </c>
      <c r="P457" s="11">
        <f t="shared" si="29"/>
        <v>22.5</v>
      </c>
      <c r="Q457" s="13" t="s">
        <v>8308</v>
      </c>
      <c r="R457" t="s">
        <v>8314</v>
      </c>
      <c r="S457" s="18">
        <f t="shared" si="30"/>
        <v>40971.002569444441</v>
      </c>
      <c r="T457">
        <f t="shared" si="31"/>
        <v>2012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48000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6">
        <f t="shared" si="28"/>
        <v>0</v>
      </c>
      <c r="P458" s="11">
        <f t="shared" si="29"/>
        <v>20.329999999999998</v>
      </c>
      <c r="Q458" s="13" t="s">
        <v>8308</v>
      </c>
      <c r="R458" t="s">
        <v>8314</v>
      </c>
      <c r="S458" s="18">
        <f t="shared" si="30"/>
        <v>41547.694456018515</v>
      </c>
      <c r="T458">
        <f t="shared" si="31"/>
        <v>2013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47000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6">
        <f t="shared" si="28"/>
        <v>0</v>
      </c>
      <c r="P459" s="11">
        <f t="shared" si="29"/>
        <v>0</v>
      </c>
      <c r="Q459" s="13" t="s">
        <v>8308</v>
      </c>
      <c r="R459" t="s">
        <v>8314</v>
      </c>
      <c r="S459" s="18">
        <f t="shared" si="30"/>
        <v>41837.767500000002</v>
      </c>
      <c r="T459">
        <f t="shared" si="31"/>
        <v>2014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46260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6">
        <f t="shared" si="28"/>
        <v>2</v>
      </c>
      <c r="P460" s="11">
        <f t="shared" si="29"/>
        <v>16.760000000000002</v>
      </c>
      <c r="Q460" s="13" t="s">
        <v>8308</v>
      </c>
      <c r="R460" t="s">
        <v>8314</v>
      </c>
      <c r="S460" s="18">
        <f t="shared" si="30"/>
        <v>41378.69976851852</v>
      </c>
      <c r="T460">
        <f t="shared" si="31"/>
        <v>2013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45000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6">
        <f t="shared" si="28"/>
        <v>0</v>
      </c>
      <c r="P461" s="11">
        <f t="shared" si="29"/>
        <v>25</v>
      </c>
      <c r="Q461" s="13" t="s">
        <v>8308</v>
      </c>
      <c r="R461" t="s">
        <v>8314</v>
      </c>
      <c r="S461" s="18">
        <f t="shared" si="30"/>
        <v>40800.6403587963</v>
      </c>
      <c r="T461">
        <f t="shared" si="31"/>
        <v>2011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45000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6">
        <f t="shared" si="28"/>
        <v>0</v>
      </c>
      <c r="P462" s="11">
        <f t="shared" si="29"/>
        <v>12.5</v>
      </c>
      <c r="Q462" s="13" t="s">
        <v>8308</v>
      </c>
      <c r="R462" t="s">
        <v>8314</v>
      </c>
      <c r="S462" s="18">
        <f t="shared" si="30"/>
        <v>41759.542534722219</v>
      </c>
      <c r="T462">
        <f t="shared" si="31"/>
        <v>2014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45000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6">
        <f t="shared" si="28"/>
        <v>0</v>
      </c>
      <c r="P463" s="11">
        <f t="shared" si="29"/>
        <v>0</v>
      </c>
      <c r="Q463" s="13" t="s">
        <v>8308</v>
      </c>
      <c r="R463" t="s">
        <v>8314</v>
      </c>
      <c r="S463" s="18">
        <f t="shared" si="30"/>
        <v>41407.84684027778</v>
      </c>
      <c r="T463">
        <f t="shared" si="31"/>
        <v>2013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45000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6">
        <f t="shared" si="28"/>
        <v>0</v>
      </c>
      <c r="P464" s="11">
        <f t="shared" si="29"/>
        <v>0</v>
      </c>
      <c r="Q464" s="13" t="s">
        <v>8308</v>
      </c>
      <c r="R464" t="s">
        <v>8314</v>
      </c>
      <c r="S464" s="18">
        <f t="shared" si="30"/>
        <v>40705.126631944448</v>
      </c>
      <c r="T464">
        <f t="shared" si="31"/>
        <v>2011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45000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6">
        <f t="shared" si="28"/>
        <v>3</v>
      </c>
      <c r="P465" s="11">
        <f t="shared" si="29"/>
        <v>113.64</v>
      </c>
      <c r="Q465" s="13" t="s">
        <v>8308</v>
      </c>
      <c r="R465" t="s">
        <v>8314</v>
      </c>
      <c r="S465" s="18">
        <f t="shared" si="30"/>
        <v>40750.710104166668</v>
      </c>
      <c r="T465">
        <f t="shared" si="31"/>
        <v>2011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45000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6">
        <f t="shared" si="28"/>
        <v>0</v>
      </c>
      <c r="P466" s="11">
        <f t="shared" si="29"/>
        <v>1</v>
      </c>
      <c r="Q466" s="13" t="s">
        <v>8308</v>
      </c>
      <c r="R466" t="s">
        <v>8314</v>
      </c>
      <c r="S466" s="18">
        <f t="shared" si="30"/>
        <v>42488.848784722228</v>
      </c>
      <c r="T466">
        <f t="shared" si="31"/>
        <v>2016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45000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6">
        <f t="shared" si="28"/>
        <v>0</v>
      </c>
      <c r="P467" s="11">
        <f t="shared" si="29"/>
        <v>17.25</v>
      </c>
      <c r="Q467" s="13" t="s">
        <v>8308</v>
      </c>
      <c r="R467" t="s">
        <v>8314</v>
      </c>
      <c r="S467" s="18">
        <f t="shared" si="30"/>
        <v>41801.120069444441</v>
      </c>
      <c r="T467">
        <f t="shared" si="31"/>
        <v>2014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45000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6">
        <f t="shared" si="28"/>
        <v>0</v>
      </c>
      <c r="P468" s="11">
        <f t="shared" si="29"/>
        <v>15.2</v>
      </c>
      <c r="Q468" s="13" t="s">
        <v>8308</v>
      </c>
      <c r="R468" t="s">
        <v>8314</v>
      </c>
      <c r="S468" s="18">
        <f t="shared" si="30"/>
        <v>41129.942870370374</v>
      </c>
      <c r="T468">
        <f t="shared" si="31"/>
        <v>2012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45000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6">
        <f t="shared" si="28"/>
        <v>10</v>
      </c>
      <c r="P469" s="11">
        <f t="shared" si="29"/>
        <v>110.64</v>
      </c>
      <c r="Q469" s="13" t="s">
        <v>8308</v>
      </c>
      <c r="R469" t="s">
        <v>8314</v>
      </c>
      <c r="S469" s="18">
        <f t="shared" si="30"/>
        <v>41135.679791666669</v>
      </c>
      <c r="T469">
        <f t="shared" si="31"/>
        <v>2012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45000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6">
        <f t="shared" si="28"/>
        <v>0</v>
      </c>
      <c r="P470" s="11">
        <f t="shared" si="29"/>
        <v>0</v>
      </c>
      <c r="Q470" s="13" t="s">
        <v>8308</v>
      </c>
      <c r="R470" t="s">
        <v>8314</v>
      </c>
      <c r="S470" s="18">
        <f t="shared" si="30"/>
        <v>41041.167627314811</v>
      </c>
      <c r="T470">
        <f t="shared" si="31"/>
        <v>2012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45000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6">
        <f t="shared" si="28"/>
        <v>0</v>
      </c>
      <c r="P471" s="11">
        <f t="shared" si="29"/>
        <v>0</v>
      </c>
      <c r="Q471" s="13" t="s">
        <v>8308</v>
      </c>
      <c r="R471" t="s">
        <v>8314</v>
      </c>
      <c r="S471" s="18">
        <f t="shared" si="30"/>
        <v>41827.989861111113</v>
      </c>
      <c r="T471">
        <f t="shared" si="31"/>
        <v>2014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44250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6">
        <f t="shared" si="28"/>
        <v>0</v>
      </c>
      <c r="P472" s="11">
        <f t="shared" si="29"/>
        <v>25.5</v>
      </c>
      <c r="Q472" s="13" t="s">
        <v>8308</v>
      </c>
      <c r="R472" t="s">
        <v>8314</v>
      </c>
      <c r="S472" s="18">
        <f t="shared" si="30"/>
        <v>41605.167696759258</v>
      </c>
      <c r="T472">
        <f t="shared" si="31"/>
        <v>2013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44000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6">
        <f t="shared" si="28"/>
        <v>15</v>
      </c>
      <c r="P473" s="11">
        <f t="shared" si="29"/>
        <v>38.479999999999997</v>
      </c>
      <c r="Q473" s="13" t="s">
        <v>8308</v>
      </c>
      <c r="R473" t="s">
        <v>8314</v>
      </c>
      <c r="S473" s="18">
        <f t="shared" si="30"/>
        <v>41703.721979166665</v>
      </c>
      <c r="T473">
        <f t="shared" si="31"/>
        <v>2014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43500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6">
        <f t="shared" si="28"/>
        <v>0</v>
      </c>
      <c r="P474" s="11">
        <f t="shared" si="29"/>
        <v>28.2</v>
      </c>
      <c r="Q474" s="13" t="s">
        <v>8308</v>
      </c>
      <c r="R474" t="s">
        <v>8314</v>
      </c>
      <c r="S474" s="18">
        <f t="shared" si="30"/>
        <v>41844.922662037039</v>
      </c>
      <c r="T474">
        <f t="shared" si="31"/>
        <v>2014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42850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6">
        <f t="shared" si="28"/>
        <v>2</v>
      </c>
      <c r="P475" s="11">
        <f t="shared" si="29"/>
        <v>61.5</v>
      </c>
      <c r="Q475" s="13" t="s">
        <v>8308</v>
      </c>
      <c r="R475" t="s">
        <v>8314</v>
      </c>
      <c r="S475" s="18">
        <f t="shared" si="30"/>
        <v>41869.698136574072</v>
      </c>
      <c r="T475">
        <f t="shared" si="31"/>
        <v>2014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42500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6">
        <f t="shared" si="28"/>
        <v>0</v>
      </c>
      <c r="P476" s="11">
        <f t="shared" si="29"/>
        <v>1</v>
      </c>
      <c r="Q476" s="13" t="s">
        <v>8308</v>
      </c>
      <c r="R476" t="s">
        <v>8314</v>
      </c>
      <c r="S476" s="18">
        <f t="shared" si="30"/>
        <v>42753.329039351855</v>
      </c>
      <c r="T476">
        <f t="shared" si="31"/>
        <v>2017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42000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6">
        <f t="shared" si="28"/>
        <v>0</v>
      </c>
      <c r="P477" s="11">
        <f t="shared" si="29"/>
        <v>0</v>
      </c>
      <c r="Q477" s="13" t="s">
        <v>8308</v>
      </c>
      <c r="R477" t="s">
        <v>8314</v>
      </c>
      <c r="S477" s="18">
        <f t="shared" si="30"/>
        <v>42100.086145833338</v>
      </c>
      <c r="T477">
        <f t="shared" si="31"/>
        <v>2015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42000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6">
        <f t="shared" si="28"/>
        <v>12</v>
      </c>
      <c r="P478" s="11">
        <f t="shared" si="29"/>
        <v>39.57</v>
      </c>
      <c r="Q478" s="13" t="s">
        <v>8308</v>
      </c>
      <c r="R478" t="s">
        <v>8314</v>
      </c>
      <c r="S478" s="18">
        <f t="shared" si="30"/>
        <v>41757.975011574075</v>
      </c>
      <c r="T478">
        <f t="shared" si="31"/>
        <v>2014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42000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6">
        <f t="shared" si="28"/>
        <v>0</v>
      </c>
      <c r="P479" s="11">
        <f t="shared" si="29"/>
        <v>0</v>
      </c>
      <c r="Q479" s="13" t="s">
        <v>8308</v>
      </c>
      <c r="R479" t="s">
        <v>8314</v>
      </c>
      <c r="S479" s="18">
        <f t="shared" si="30"/>
        <v>40987.83488425926</v>
      </c>
      <c r="T479">
        <f t="shared" si="31"/>
        <v>2012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40000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6">
        <f t="shared" si="28"/>
        <v>0</v>
      </c>
      <c r="P480" s="11">
        <f t="shared" si="29"/>
        <v>0</v>
      </c>
      <c r="Q480" s="13" t="s">
        <v>8308</v>
      </c>
      <c r="R480" t="s">
        <v>8314</v>
      </c>
      <c r="S480" s="18">
        <f t="shared" si="30"/>
        <v>42065.910983796297</v>
      </c>
      <c r="T480">
        <f t="shared" si="31"/>
        <v>2015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40000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6">
        <f t="shared" si="28"/>
        <v>12</v>
      </c>
      <c r="P481" s="11">
        <f t="shared" si="29"/>
        <v>88.8</v>
      </c>
      <c r="Q481" s="13" t="s">
        <v>8308</v>
      </c>
      <c r="R481" t="s">
        <v>8314</v>
      </c>
      <c r="S481" s="18">
        <f t="shared" si="30"/>
        <v>41904.407812500001</v>
      </c>
      <c r="T481">
        <f t="shared" si="31"/>
        <v>2014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6">
        <f t="shared" si="28"/>
        <v>19</v>
      </c>
      <c r="P482" s="11">
        <f t="shared" si="29"/>
        <v>55.46</v>
      </c>
      <c r="Q482" s="13" t="s">
        <v>8308</v>
      </c>
      <c r="R482" t="s">
        <v>8314</v>
      </c>
      <c r="S482" s="18">
        <f t="shared" si="30"/>
        <v>41465.500173611108</v>
      </c>
      <c r="T482">
        <f t="shared" si="31"/>
        <v>2013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40000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6">
        <f t="shared" si="28"/>
        <v>5</v>
      </c>
      <c r="P483" s="11">
        <f t="shared" si="29"/>
        <v>87.14</v>
      </c>
      <c r="Q483" s="13" t="s">
        <v>8308</v>
      </c>
      <c r="R483" t="s">
        <v>8314</v>
      </c>
      <c r="S483" s="18">
        <f t="shared" si="30"/>
        <v>41162.672326388885</v>
      </c>
      <c r="T483">
        <f t="shared" si="31"/>
        <v>2012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40000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6">
        <f t="shared" si="28"/>
        <v>0</v>
      </c>
      <c r="P484" s="11">
        <f t="shared" si="29"/>
        <v>10</v>
      </c>
      <c r="Q484" s="13" t="s">
        <v>8308</v>
      </c>
      <c r="R484" t="s">
        <v>8314</v>
      </c>
      <c r="S484" s="18">
        <f t="shared" si="30"/>
        <v>42447.896875000006</v>
      </c>
      <c r="T484">
        <f t="shared" si="31"/>
        <v>2016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40000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6">
        <f t="shared" si="28"/>
        <v>19</v>
      </c>
      <c r="P485" s="11">
        <f t="shared" si="29"/>
        <v>51.22</v>
      </c>
      <c r="Q485" s="13" t="s">
        <v>8308</v>
      </c>
      <c r="R485" t="s">
        <v>8314</v>
      </c>
      <c r="S485" s="18">
        <f t="shared" si="30"/>
        <v>41243.197592592594</v>
      </c>
      <c r="T485">
        <f t="shared" si="31"/>
        <v>2012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40000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6">
        <f t="shared" si="28"/>
        <v>0</v>
      </c>
      <c r="P486" s="11">
        <f t="shared" si="29"/>
        <v>13.55</v>
      </c>
      <c r="Q486" s="13" t="s">
        <v>8308</v>
      </c>
      <c r="R486" t="s">
        <v>8314</v>
      </c>
      <c r="S486" s="18">
        <f t="shared" si="30"/>
        <v>42272.93949074074</v>
      </c>
      <c r="T486">
        <f t="shared" si="31"/>
        <v>2015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40000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6">
        <f t="shared" si="28"/>
        <v>21</v>
      </c>
      <c r="P487" s="11">
        <f t="shared" si="29"/>
        <v>66.52</v>
      </c>
      <c r="Q487" s="13" t="s">
        <v>8308</v>
      </c>
      <c r="R487" t="s">
        <v>8314</v>
      </c>
      <c r="S487" s="18">
        <f t="shared" si="30"/>
        <v>41381.50577546296</v>
      </c>
      <c r="T487">
        <f t="shared" si="31"/>
        <v>2013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40000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6">
        <f t="shared" si="28"/>
        <v>0</v>
      </c>
      <c r="P488" s="11">
        <f t="shared" si="29"/>
        <v>50</v>
      </c>
      <c r="Q488" s="13" t="s">
        <v>8308</v>
      </c>
      <c r="R488" t="s">
        <v>8314</v>
      </c>
      <c r="S488" s="18">
        <f t="shared" si="30"/>
        <v>41761.94258101852</v>
      </c>
      <c r="T488">
        <f t="shared" si="31"/>
        <v>2014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40000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6">
        <f t="shared" si="28"/>
        <v>0</v>
      </c>
      <c r="P489" s="11">
        <f t="shared" si="29"/>
        <v>0</v>
      </c>
      <c r="Q489" s="13" t="s">
        <v>8308</v>
      </c>
      <c r="R489" t="s">
        <v>8314</v>
      </c>
      <c r="S489" s="18">
        <f t="shared" si="30"/>
        <v>42669.594837962963</v>
      </c>
      <c r="T489">
        <f t="shared" si="31"/>
        <v>2016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40000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6">
        <f t="shared" si="28"/>
        <v>0</v>
      </c>
      <c r="P490" s="11">
        <f t="shared" si="29"/>
        <v>0</v>
      </c>
      <c r="Q490" s="13" t="s">
        <v>8308</v>
      </c>
      <c r="R490" t="s">
        <v>8314</v>
      </c>
      <c r="S490" s="18">
        <f t="shared" si="30"/>
        <v>42714.054398148146</v>
      </c>
      <c r="T490">
        <f t="shared" si="31"/>
        <v>2016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40000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6">
        <f t="shared" si="28"/>
        <v>1</v>
      </c>
      <c r="P491" s="11">
        <f t="shared" si="29"/>
        <v>71.67</v>
      </c>
      <c r="Q491" s="13" t="s">
        <v>8308</v>
      </c>
      <c r="R491" t="s">
        <v>8314</v>
      </c>
      <c r="S491" s="18">
        <f t="shared" si="30"/>
        <v>40882.481666666667</v>
      </c>
      <c r="T491">
        <f t="shared" si="31"/>
        <v>2011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40000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6">
        <f t="shared" si="28"/>
        <v>0</v>
      </c>
      <c r="P492" s="11">
        <f t="shared" si="29"/>
        <v>0</v>
      </c>
      <c r="Q492" s="13" t="s">
        <v>8308</v>
      </c>
      <c r="R492" t="s">
        <v>8314</v>
      </c>
      <c r="S492" s="18">
        <f t="shared" si="30"/>
        <v>41113.968576388892</v>
      </c>
      <c r="T492">
        <f t="shared" si="31"/>
        <v>2012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40000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6">
        <f t="shared" si="28"/>
        <v>0</v>
      </c>
      <c r="P493" s="11">
        <f t="shared" si="29"/>
        <v>0</v>
      </c>
      <c r="Q493" s="13" t="s">
        <v>8308</v>
      </c>
      <c r="R493" t="s">
        <v>8314</v>
      </c>
      <c r="S493" s="18">
        <f t="shared" si="30"/>
        <v>42366.982627314821</v>
      </c>
      <c r="T493">
        <f t="shared" si="31"/>
        <v>2015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40000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6">
        <f t="shared" si="28"/>
        <v>0</v>
      </c>
      <c r="P494" s="11">
        <f t="shared" si="29"/>
        <v>0</v>
      </c>
      <c r="Q494" s="13" t="s">
        <v>8308</v>
      </c>
      <c r="R494" t="s">
        <v>8314</v>
      </c>
      <c r="S494" s="18">
        <f t="shared" si="30"/>
        <v>42596.03506944445</v>
      </c>
      <c r="T494">
        <f t="shared" si="31"/>
        <v>2016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40000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6">
        <f t="shared" si="28"/>
        <v>0</v>
      </c>
      <c r="P495" s="11">
        <f t="shared" si="29"/>
        <v>0</v>
      </c>
      <c r="Q495" s="13" t="s">
        <v>8308</v>
      </c>
      <c r="R495" t="s">
        <v>8314</v>
      </c>
      <c r="S495" s="18">
        <f t="shared" si="30"/>
        <v>42114.726134259254</v>
      </c>
      <c r="T495">
        <f t="shared" si="31"/>
        <v>2015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40000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6">
        <f t="shared" si="28"/>
        <v>0</v>
      </c>
      <c r="P496" s="11">
        <f t="shared" si="29"/>
        <v>10.33</v>
      </c>
      <c r="Q496" s="13" t="s">
        <v>8308</v>
      </c>
      <c r="R496" t="s">
        <v>8314</v>
      </c>
      <c r="S496" s="18">
        <f t="shared" si="30"/>
        <v>41799.830613425926</v>
      </c>
      <c r="T496">
        <f t="shared" si="31"/>
        <v>2014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40000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6">
        <f t="shared" si="28"/>
        <v>0</v>
      </c>
      <c r="P497" s="11">
        <f t="shared" si="29"/>
        <v>0</v>
      </c>
      <c r="Q497" s="13" t="s">
        <v>8308</v>
      </c>
      <c r="R497" t="s">
        <v>8314</v>
      </c>
      <c r="S497" s="18">
        <f t="shared" si="30"/>
        <v>42171.827604166669</v>
      </c>
      <c r="T497">
        <f t="shared" si="31"/>
        <v>2015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40000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6">
        <f t="shared" si="28"/>
        <v>0</v>
      </c>
      <c r="P498" s="11">
        <f t="shared" si="29"/>
        <v>1</v>
      </c>
      <c r="Q498" s="13" t="s">
        <v>8308</v>
      </c>
      <c r="R498" t="s">
        <v>8314</v>
      </c>
      <c r="S498" s="18">
        <f t="shared" si="30"/>
        <v>41620.93141203704</v>
      </c>
      <c r="T498">
        <f t="shared" si="31"/>
        <v>2013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40000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6">
        <f t="shared" si="28"/>
        <v>0</v>
      </c>
      <c r="P499" s="11">
        <f t="shared" si="29"/>
        <v>10</v>
      </c>
      <c r="Q499" s="13" t="s">
        <v>8308</v>
      </c>
      <c r="R499" t="s">
        <v>8314</v>
      </c>
      <c r="S499" s="18">
        <f t="shared" si="30"/>
        <v>41945.037789351853</v>
      </c>
      <c r="T499">
        <f t="shared" si="31"/>
        <v>2014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40000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6">
        <f t="shared" si="28"/>
        <v>7</v>
      </c>
      <c r="P500" s="11">
        <f t="shared" si="29"/>
        <v>136.09</v>
      </c>
      <c r="Q500" s="13" t="s">
        <v>8308</v>
      </c>
      <c r="R500" t="s">
        <v>8314</v>
      </c>
      <c r="S500" s="18">
        <f t="shared" si="30"/>
        <v>40858.762141203704</v>
      </c>
      <c r="T500">
        <f t="shared" si="31"/>
        <v>2011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40000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6">
        <f t="shared" si="28"/>
        <v>5</v>
      </c>
      <c r="P501" s="11">
        <f t="shared" si="29"/>
        <v>73.459999999999994</v>
      </c>
      <c r="Q501" s="13" t="s">
        <v>8308</v>
      </c>
      <c r="R501" t="s">
        <v>8314</v>
      </c>
      <c r="S501" s="18">
        <f t="shared" si="30"/>
        <v>40043.895462962959</v>
      </c>
      <c r="T501">
        <f t="shared" si="31"/>
        <v>2009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40000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6">
        <f t="shared" si="28"/>
        <v>1</v>
      </c>
      <c r="P502" s="11">
        <f t="shared" si="29"/>
        <v>53.75</v>
      </c>
      <c r="Q502" s="13" t="s">
        <v>8308</v>
      </c>
      <c r="R502" t="s">
        <v>8314</v>
      </c>
      <c r="S502" s="18">
        <f t="shared" si="30"/>
        <v>40247.886006944449</v>
      </c>
      <c r="T502">
        <f t="shared" si="31"/>
        <v>2010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40000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6">
        <f t="shared" si="28"/>
        <v>0</v>
      </c>
      <c r="P503" s="11">
        <f t="shared" si="29"/>
        <v>0</v>
      </c>
      <c r="Q503" s="13" t="s">
        <v>8308</v>
      </c>
      <c r="R503" t="s">
        <v>8314</v>
      </c>
      <c r="S503" s="18">
        <f t="shared" si="30"/>
        <v>40703.234386574077</v>
      </c>
      <c r="T503">
        <f t="shared" si="31"/>
        <v>2011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40000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6">
        <f t="shared" si="28"/>
        <v>1</v>
      </c>
      <c r="P504" s="11">
        <f t="shared" si="29"/>
        <v>57.5</v>
      </c>
      <c r="Q504" s="13" t="s">
        <v>8308</v>
      </c>
      <c r="R504" t="s">
        <v>8314</v>
      </c>
      <c r="S504" s="18">
        <f t="shared" si="30"/>
        <v>40956.553530092591</v>
      </c>
      <c r="T504">
        <f t="shared" si="31"/>
        <v>2012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40000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6">
        <f t="shared" si="28"/>
        <v>0</v>
      </c>
      <c r="P505" s="11">
        <f t="shared" si="29"/>
        <v>12.67</v>
      </c>
      <c r="Q505" s="13" t="s">
        <v>8308</v>
      </c>
      <c r="R505" t="s">
        <v>8314</v>
      </c>
      <c r="S505" s="18">
        <f t="shared" si="30"/>
        <v>41991.526655092588</v>
      </c>
      <c r="T505">
        <f t="shared" si="31"/>
        <v>2014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40000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6">
        <f t="shared" si="28"/>
        <v>1</v>
      </c>
      <c r="P506" s="11">
        <f t="shared" si="29"/>
        <v>67</v>
      </c>
      <c r="Q506" s="13" t="s">
        <v>8308</v>
      </c>
      <c r="R506" t="s">
        <v>8314</v>
      </c>
      <c r="S506" s="18">
        <f t="shared" si="30"/>
        <v>40949.98364583333</v>
      </c>
      <c r="T506">
        <f t="shared" si="31"/>
        <v>2012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40000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6">
        <f t="shared" si="28"/>
        <v>0</v>
      </c>
      <c r="P507" s="11">
        <f t="shared" si="29"/>
        <v>3.71</v>
      </c>
      <c r="Q507" s="13" t="s">
        <v>8308</v>
      </c>
      <c r="R507" t="s">
        <v>8314</v>
      </c>
      <c r="S507" s="18">
        <f t="shared" si="30"/>
        <v>42318.098217592589</v>
      </c>
      <c r="T507">
        <f t="shared" si="31"/>
        <v>2015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40000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6">
        <f t="shared" si="28"/>
        <v>1</v>
      </c>
      <c r="P508" s="11">
        <f t="shared" si="29"/>
        <v>250</v>
      </c>
      <c r="Q508" s="13" t="s">
        <v>8308</v>
      </c>
      <c r="R508" t="s">
        <v>8314</v>
      </c>
      <c r="S508" s="18">
        <f t="shared" si="30"/>
        <v>41466.552314814813</v>
      </c>
      <c r="T508">
        <f t="shared" si="31"/>
        <v>2013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40000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6">
        <f t="shared" si="28"/>
        <v>2</v>
      </c>
      <c r="P509" s="11">
        <f t="shared" si="29"/>
        <v>64</v>
      </c>
      <c r="Q509" s="13" t="s">
        <v>8308</v>
      </c>
      <c r="R509" t="s">
        <v>8314</v>
      </c>
      <c r="S509" s="18">
        <f t="shared" si="30"/>
        <v>41156.958993055552</v>
      </c>
      <c r="T509">
        <f t="shared" si="31"/>
        <v>2012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40000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6">
        <f t="shared" si="28"/>
        <v>1</v>
      </c>
      <c r="P510" s="11">
        <f t="shared" si="29"/>
        <v>133.33000000000001</v>
      </c>
      <c r="Q510" s="13" t="s">
        <v>8308</v>
      </c>
      <c r="R510" t="s">
        <v>8314</v>
      </c>
      <c r="S510" s="18">
        <f t="shared" si="30"/>
        <v>40995.024317129632</v>
      </c>
      <c r="T510">
        <f t="shared" si="31"/>
        <v>2012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40000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6">
        <f t="shared" si="28"/>
        <v>0</v>
      </c>
      <c r="P511" s="11">
        <f t="shared" si="29"/>
        <v>10</v>
      </c>
      <c r="Q511" s="13" t="s">
        <v>8308</v>
      </c>
      <c r="R511" t="s">
        <v>8314</v>
      </c>
      <c r="S511" s="18">
        <f t="shared" si="30"/>
        <v>42153.631597222222</v>
      </c>
      <c r="T511">
        <f t="shared" si="31"/>
        <v>2015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40000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6">
        <f t="shared" si="28"/>
        <v>0</v>
      </c>
      <c r="P512" s="11">
        <f t="shared" si="29"/>
        <v>0</v>
      </c>
      <c r="Q512" s="13" t="s">
        <v>8308</v>
      </c>
      <c r="R512" t="s">
        <v>8314</v>
      </c>
      <c r="S512" s="18">
        <f t="shared" si="30"/>
        <v>42400.176377314812</v>
      </c>
      <c r="T512">
        <f t="shared" si="31"/>
        <v>2016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40000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6">
        <f t="shared" si="28"/>
        <v>0</v>
      </c>
      <c r="P513" s="11">
        <f t="shared" si="29"/>
        <v>30</v>
      </c>
      <c r="Q513" s="13" t="s">
        <v>8308</v>
      </c>
      <c r="R513" t="s">
        <v>8314</v>
      </c>
      <c r="S513" s="18">
        <f t="shared" si="30"/>
        <v>41340.303032407406</v>
      </c>
      <c r="T513">
        <f t="shared" si="31"/>
        <v>2013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40000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6">
        <f t="shared" ref="O514:O577" si="32">ROUND(E514/D514*100,0)</f>
        <v>0</v>
      </c>
      <c r="P514" s="11">
        <f t="shared" ref="P514:P577" si="33">IFERROR(ROUND(E514/L514,2),0)</f>
        <v>5.5</v>
      </c>
      <c r="Q514" s="13" t="s">
        <v>8308</v>
      </c>
      <c r="R514" t="s">
        <v>8314</v>
      </c>
      <c r="S514" s="18">
        <f t="shared" ref="S514:S577" si="34">(((J514/60)/60)/24)+DATE(1970,1,1)</f>
        <v>42649.742210648154</v>
      </c>
      <c r="T514">
        <f t="shared" si="31"/>
        <v>2016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40000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6">
        <f t="shared" si="32"/>
        <v>17</v>
      </c>
      <c r="P515" s="11">
        <f t="shared" si="33"/>
        <v>102.38</v>
      </c>
      <c r="Q515" s="13" t="s">
        <v>8308</v>
      </c>
      <c r="R515" t="s">
        <v>8314</v>
      </c>
      <c r="S515" s="18">
        <f t="shared" si="34"/>
        <v>42552.653993055559</v>
      </c>
      <c r="T515">
        <f t="shared" ref="T515:T578" si="35">YEAR(S515)</f>
        <v>2016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39400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6">
        <f t="shared" si="32"/>
        <v>0</v>
      </c>
      <c r="P516" s="11">
        <f t="shared" si="33"/>
        <v>16.670000000000002</v>
      </c>
      <c r="Q516" s="13" t="s">
        <v>8308</v>
      </c>
      <c r="R516" t="s">
        <v>8314</v>
      </c>
      <c r="S516" s="18">
        <f t="shared" si="34"/>
        <v>41830.613969907405</v>
      </c>
      <c r="T516">
        <f t="shared" si="35"/>
        <v>2014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39000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6">
        <f t="shared" si="32"/>
        <v>63</v>
      </c>
      <c r="P517" s="11">
        <f t="shared" si="33"/>
        <v>725.03</v>
      </c>
      <c r="Q517" s="13" t="s">
        <v>8308</v>
      </c>
      <c r="R517" t="s">
        <v>8314</v>
      </c>
      <c r="S517" s="18">
        <f t="shared" si="34"/>
        <v>42327.490752314814</v>
      </c>
      <c r="T517">
        <f t="shared" si="35"/>
        <v>2015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39000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6">
        <f t="shared" si="32"/>
        <v>0</v>
      </c>
      <c r="P518" s="11">
        <f t="shared" si="33"/>
        <v>0</v>
      </c>
      <c r="Q518" s="13" t="s">
        <v>8308</v>
      </c>
      <c r="R518" t="s">
        <v>8314</v>
      </c>
      <c r="S518" s="18">
        <f t="shared" si="34"/>
        <v>42091.778703703705</v>
      </c>
      <c r="T518">
        <f t="shared" si="35"/>
        <v>2015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38888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6">
        <f t="shared" si="32"/>
        <v>1</v>
      </c>
      <c r="P519" s="11">
        <f t="shared" si="33"/>
        <v>68.33</v>
      </c>
      <c r="Q519" s="13" t="s">
        <v>8308</v>
      </c>
      <c r="R519" t="s">
        <v>8314</v>
      </c>
      <c r="S519" s="18">
        <f t="shared" si="34"/>
        <v>42738.615289351852</v>
      </c>
      <c r="T519">
        <f t="shared" si="35"/>
        <v>2017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38000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6">
        <f t="shared" si="32"/>
        <v>0</v>
      </c>
      <c r="P520" s="11">
        <f t="shared" si="33"/>
        <v>0</v>
      </c>
      <c r="Q520" s="13" t="s">
        <v>8308</v>
      </c>
      <c r="R520" t="s">
        <v>8314</v>
      </c>
      <c r="S520" s="18">
        <f t="shared" si="34"/>
        <v>42223.616018518514</v>
      </c>
      <c r="T520">
        <f t="shared" si="35"/>
        <v>2015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38000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6">
        <f t="shared" si="32"/>
        <v>7</v>
      </c>
      <c r="P521" s="11">
        <f t="shared" si="33"/>
        <v>39.229999999999997</v>
      </c>
      <c r="Q521" s="13" t="s">
        <v>8308</v>
      </c>
      <c r="R521" t="s">
        <v>8314</v>
      </c>
      <c r="S521" s="18">
        <f t="shared" si="34"/>
        <v>41218.391446759262</v>
      </c>
      <c r="T521">
        <f t="shared" si="35"/>
        <v>2012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38000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6">
        <f>ROUND(E522/D522*100,0)</f>
        <v>13</v>
      </c>
      <c r="P522" s="11">
        <f>IFERROR(ROUND(E522/L522,2),0)</f>
        <v>150.15</v>
      </c>
      <c r="Q522" s="13" t="s">
        <v>8315</v>
      </c>
      <c r="R522" t="s">
        <v>8316</v>
      </c>
      <c r="S522" s="18">
        <f>(((J522/60)/60)/24)+DATE(1970,1,1)</f>
        <v>42318.702094907407</v>
      </c>
      <c r="T522">
        <f>YEAR(S522)</f>
        <v>2015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38000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6">
        <f>ROUND(E523/D523*100,0)</f>
        <v>14</v>
      </c>
      <c r="P523" s="11">
        <f>IFERROR(ROUND(E523/L523,2),0)</f>
        <v>93.43</v>
      </c>
      <c r="Q523" s="13" t="s">
        <v>8315</v>
      </c>
      <c r="R523" t="s">
        <v>8316</v>
      </c>
      <c r="S523" s="18">
        <f>(((J523/60)/60)/24)+DATE(1970,1,1)</f>
        <v>42646.092812499999</v>
      </c>
      <c r="T523">
        <f>YEAR(S523)</f>
        <v>2016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37956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6">
        <f>ROUND(E524/D524*100,0)</f>
        <v>9</v>
      </c>
      <c r="P524" s="11">
        <f>IFERROR(ROUND(E524/L524,2),0)</f>
        <v>110.97</v>
      </c>
      <c r="Q524" s="13" t="s">
        <v>8315</v>
      </c>
      <c r="R524" t="s">
        <v>8316</v>
      </c>
      <c r="S524" s="18">
        <f>(((J524/60)/60)/24)+DATE(1970,1,1)</f>
        <v>42430.040798611109</v>
      </c>
      <c r="T524">
        <f>YEAR(S524)</f>
        <v>2016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37500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6">
        <f>ROUND(E525/D525*100,0)</f>
        <v>16</v>
      </c>
      <c r="P525" s="11">
        <f>IFERROR(ROUND(E525/L525,2),0)</f>
        <v>71.790000000000006</v>
      </c>
      <c r="Q525" s="13" t="s">
        <v>8315</v>
      </c>
      <c r="R525" t="s">
        <v>8316</v>
      </c>
      <c r="S525" s="18">
        <f>(((J525/60)/60)/24)+DATE(1970,1,1)</f>
        <v>42238.13282407407</v>
      </c>
      <c r="T525">
        <f>YEAR(S525)</f>
        <v>2015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37000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6">
        <f>ROUND(E526/D526*100,0)</f>
        <v>10</v>
      </c>
      <c r="P526" s="11">
        <f>IFERROR(ROUND(E526/L526,2),0)</f>
        <v>29.26</v>
      </c>
      <c r="Q526" s="13" t="s">
        <v>8315</v>
      </c>
      <c r="R526" t="s">
        <v>8316</v>
      </c>
      <c r="S526" s="18">
        <f>(((J526/60)/60)/24)+DATE(1970,1,1)</f>
        <v>42492.717233796298</v>
      </c>
      <c r="T526">
        <f>YEAR(S526)</f>
        <v>2016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37000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6">
        <f>ROUND(E527/D527*100,0)</f>
        <v>32</v>
      </c>
      <c r="P527" s="11">
        <f>IFERROR(ROUND(E527/L527,2),0)</f>
        <v>1000</v>
      </c>
      <c r="Q527" s="13" t="s">
        <v>8315</v>
      </c>
      <c r="R527" t="s">
        <v>8316</v>
      </c>
      <c r="S527" s="18">
        <f>(((J527/60)/60)/24)+DATE(1970,1,1)</f>
        <v>41850.400937500002</v>
      </c>
      <c r="T527">
        <f>YEAR(S527)</f>
        <v>2014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36400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6">
        <f>ROUND(E528/D528*100,0)</f>
        <v>5</v>
      </c>
      <c r="P528" s="11">
        <f>IFERROR(ROUND(E528/L528,2),0)</f>
        <v>74.349999999999994</v>
      </c>
      <c r="Q528" s="13" t="s">
        <v>8315</v>
      </c>
      <c r="R528" t="s">
        <v>8316</v>
      </c>
      <c r="S528" s="18">
        <f>(((J528/60)/60)/24)+DATE(1970,1,1)</f>
        <v>42192.591944444444</v>
      </c>
      <c r="T528">
        <f>YEAR(S528)</f>
        <v>2015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35500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6">
        <f>ROUND(E529/D529*100,0)</f>
        <v>28</v>
      </c>
      <c r="P529" s="11">
        <f>IFERROR(ROUND(E529/L529,2),0)</f>
        <v>63.83</v>
      </c>
      <c r="Q529" s="13" t="s">
        <v>8315</v>
      </c>
      <c r="R529" t="s">
        <v>8316</v>
      </c>
      <c r="S529" s="18">
        <f>(((J529/60)/60)/24)+DATE(1970,1,1)</f>
        <v>42753.205625000002</v>
      </c>
      <c r="T529">
        <f>YEAR(S529)</f>
        <v>2017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35000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6">
        <f>ROUND(E530/D530*100,0)</f>
        <v>4</v>
      </c>
      <c r="P530" s="11">
        <f>IFERROR(ROUND(E530/L530,2),0)</f>
        <v>44.33</v>
      </c>
      <c r="Q530" s="13" t="s">
        <v>8315</v>
      </c>
      <c r="R530" t="s">
        <v>8316</v>
      </c>
      <c r="S530" s="18">
        <f>(((J530/60)/60)/24)+DATE(1970,1,1)</f>
        <v>42155.920219907406</v>
      </c>
      <c r="T530">
        <f>YEAR(S530)</f>
        <v>2015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35000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6">
        <f>ROUND(E531/D531*100,0)</f>
        <v>4</v>
      </c>
      <c r="P531" s="11">
        <f>IFERROR(ROUND(E531/L531,2),0)</f>
        <v>86.94</v>
      </c>
      <c r="Q531" s="13" t="s">
        <v>8315</v>
      </c>
      <c r="R531" t="s">
        <v>8316</v>
      </c>
      <c r="S531" s="18">
        <f>(((J531/60)/60)/24)+DATE(1970,1,1)</f>
        <v>42725.031180555554</v>
      </c>
      <c r="T531">
        <f>YEAR(S531)</f>
        <v>2016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35000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6">
        <f>ROUND(E532/D532*100,0)</f>
        <v>10</v>
      </c>
      <c r="P532" s="11">
        <f>IFERROR(ROUND(E532/L532,2),0)</f>
        <v>126.55</v>
      </c>
      <c r="Q532" s="13" t="s">
        <v>8315</v>
      </c>
      <c r="R532" t="s">
        <v>8316</v>
      </c>
      <c r="S532" s="18">
        <f>(((J532/60)/60)/24)+DATE(1970,1,1)</f>
        <v>42157.591064814813</v>
      </c>
      <c r="T532">
        <f>YEAR(S532)</f>
        <v>2015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35000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6">
        <f>ROUND(E533/D533*100,0)</f>
        <v>11</v>
      </c>
      <c r="P533" s="11">
        <f>IFERROR(ROUND(E533/L533,2),0)</f>
        <v>129.03</v>
      </c>
      <c r="Q533" s="13" t="s">
        <v>8315</v>
      </c>
      <c r="R533" t="s">
        <v>8316</v>
      </c>
      <c r="S533" s="18">
        <f>(((J533/60)/60)/24)+DATE(1970,1,1)</f>
        <v>42676.065150462964</v>
      </c>
      <c r="T533">
        <f>YEAR(S533)</f>
        <v>2016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35000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6">
        <f>ROUND(E534/D534*100,0)</f>
        <v>35</v>
      </c>
      <c r="P534" s="11">
        <f>IFERROR(ROUND(E534/L534,2),0)</f>
        <v>71.239999999999995</v>
      </c>
      <c r="Q534" s="13" t="s">
        <v>8315</v>
      </c>
      <c r="R534" t="s">
        <v>8316</v>
      </c>
      <c r="S534" s="18">
        <f>(((J534/60)/60)/24)+DATE(1970,1,1)</f>
        <v>42473.007037037038</v>
      </c>
      <c r="T534">
        <f>YEAR(S534)</f>
        <v>2016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35000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6">
        <f>ROUND(E535/D535*100,0)</f>
        <v>6</v>
      </c>
      <c r="P535" s="11">
        <f>IFERROR(ROUND(E535/L535,2),0)</f>
        <v>117.88</v>
      </c>
      <c r="Q535" s="13" t="s">
        <v>8315</v>
      </c>
      <c r="R535" t="s">
        <v>8316</v>
      </c>
      <c r="S535" s="18">
        <f>(((J535/60)/60)/24)+DATE(1970,1,1)</f>
        <v>42482.43478009259</v>
      </c>
      <c r="T535">
        <f>YEAR(S535)</f>
        <v>2016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35000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6">
        <f>ROUND(E536/D536*100,0)</f>
        <v>45</v>
      </c>
      <c r="P536" s="11">
        <f>IFERROR(ROUND(E536/L536,2),0)</f>
        <v>327.08</v>
      </c>
      <c r="Q536" s="13" t="s">
        <v>8315</v>
      </c>
      <c r="R536" t="s">
        <v>8316</v>
      </c>
      <c r="S536" s="18">
        <f>(((J536/60)/60)/24)+DATE(1970,1,1)</f>
        <v>42270.810995370368</v>
      </c>
      <c r="T536">
        <f>YEAR(S536)</f>
        <v>2015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35000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6">
        <f>ROUND(E537/D537*100,0)</f>
        <v>6</v>
      </c>
      <c r="P537" s="11">
        <f>IFERROR(ROUND(E537/L537,2),0)</f>
        <v>34.75</v>
      </c>
      <c r="Q537" s="13" t="s">
        <v>8315</v>
      </c>
      <c r="R537" t="s">
        <v>8316</v>
      </c>
      <c r="S537" s="18">
        <f>(((J537/60)/60)/24)+DATE(1970,1,1)</f>
        <v>42711.545196759253</v>
      </c>
      <c r="T537">
        <f>YEAR(S537)</f>
        <v>2016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35000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6">
        <f>ROUND(E538/D538*100,0)</f>
        <v>11</v>
      </c>
      <c r="P538" s="11">
        <f>IFERROR(ROUND(E538/L538,2),0)</f>
        <v>100.06</v>
      </c>
      <c r="Q538" s="13" t="s">
        <v>8315</v>
      </c>
      <c r="R538" t="s">
        <v>8316</v>
      </c>
      <c r="S538" s="18">
        <f>(((J538/60)/60)/24)+DATE(1970,1,1)</f>
        <v>42179.344988425932</v>
      </c>
      <c r="T538">
        <f>YEAR(S538)</f>
        <v>2015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35000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6">
        <f>ROUND(E539/D539*100,0)</f>
        <v>7</v>
      </c>
      <c r="P539" s="11">
        <f>IFERROR(ROUND(E539/L539,2),0)</f>
        <v>40.85</v>
      </c>
      <c r="Q539" s="13" t="s">
        <v>8315</v>
      </c>
      <c r="R539" t="s">
        <v>8316</v>
      </c>
      <c r="S539" s="18">
        <f>(((J539/60)/60)/24)+DATE(1970,1,1)</f>
        <v>42282.768414351856</v>
      </c>
      <c r="T539">
        <f>YEAR(S539)</f>
        <v>2015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35000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6">
        <f>ROUND(E540/D540*100,0)</f>
        <v>43</v>
      </c>
      <c r="P540" s="11">
        <f>IFERROR(ROUND(E540/L540,2),0)</f>
        <v>252.02</v>
      </c>
      <c r="Q540" s="13" t="s">
        <v>8315</v>
      </c>
      <c r="R540" t="s">
        <v>8316</v>
      </c>
      <c r="S540" s="18">
        <f>(((J540/60)/60)/24)+DATE(1970,1,1)</f>
        <v>42473.794710648144</v>
      </c>
      <c r="T540">
        <f>YEAR(S540)</f>
        <v>2016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35000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6">
        <f>ROUND(E541/D541*100,0)</f>
        <v>1</v>
      </c>
      <c r="P541" s="11">
        <f>IFERROR(ROUND(E541/L541,2),0)</f>
        <v>25.16</v>
      </c>
      <c r="Q541" s="13" t="s">
        <v>8315</v>
      </c>
      <c r="R541" t="s">
        <v>8316</v>
      </c>
      <c r="S541" s="18">
        <f>(((J541/60)/60)/24)+DATE(1970,1,1)</f>
        <v>42535.049849537041</v>
      </c>
      <c r="T541">
        <f>YEAR(S541)</f>
        <v>2016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35000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6">
        <f>ROUND(E542/D542*100,0)</f>
        <v>0</v>
      </c>
      <c r="P542" s="11">
        <f>IFERROR(ROUND(E542/L542,2),0)</f>
        <v>1</v>
      </c>
      <c r="Q542" s="13" t="s">
        <v>8317</v>
      </c>
      <c r="R542" t="s">
        <v>8318</v>
      </c>
      <c r="S542" s="18">
        <f>(((J542/60)/60)/24)+DATE(1970,1,1)</f>
        <v>42009.817199074074</v>
      </c>
      <c r="T542">
        <f>YEAR(S542)</f>
        <v>2015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35000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6">
        <f>ROUND(E543/D543*100,0)</f>
        <v>0</v>
      </c>
      <c r="P543" s="11">
        <f>IFERROR(ROUND(E543/L543,2),0)</f>
        <v>25</v>
      </c>
      <c r="Q543" s="13" t="s">
        <v>8317</v>
      </c>
      <c r="R543" t="s">
        <v>8318</v>
      </c>
      <c r="S543" s="18">
        <f>(((J543/60)/60)/24)+DATE(1970,1,1)</f>
        <v>42276.046689814815</v>
      </c>
      <c r="T543">
        <f>YEAR(S543)</f>
        <v>2015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35000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6">
        <f>ROUND(E544/D544*100,0)</f>
        <v>0</v>
      </c>
      <c r="P544" s="11">
        <f>IFERROR(ROUND(E544/L544,2),0)</f>
        <v>1</v>
      </c>
      <c r="Q544" s="13" t="s">
        <v>8317</v>
      </c>
      <c r="R544" t="s">
        <v>8318</v>
      </c>
      <c r="S544" s="18">
        <f>(((J544/60)/60)/24)+DATE(1970,1,1)</f>
        <v>42433.737453703703</v>
      </c>
      <c r="T544">
        <f>YEAR(S544)</f>
        <v>2016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35000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6">
        <f>ROUND(E545/D545*100,0)</f>
        <v>0</v>
      </c>
      <c r="P545" s="11">
        <f>IFERROR(ROUND(E545/L545,2),0)</f>
        <v>35</v>
      </c>
      <c r="Q545" s="13" t="s">
        <v>8317</v>
      </c>
      <c r="R545" t="s">
        <v>8318</v>
      </c>
      <c r="S545" s="18">
        <f>(((J545/60)/60)/24)+DATE(1970,1,1)</f>
        <v>41914.092152777775</v>
      </c>
      <c r="T545">
        <f>YEAR(S545)</f>
        <v>2014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35000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6">
        <f>ROUND(E546/D546*100,0)</f>
        <v>0</v>
      </c>
      <c r="P546" s="11">
        <f>IFERROR(ROUND(E546/L546,2),0)</f>
        <v>3</v>
      </c>
      <c r="Q546" s="13" t="s">
        <v>8317</v>
      </c>
      <c r="R546" t="s">
        <v>8318</v>
      </c>
      <c r="S546" s="18">
        <f>(((J546/60)/60)/24)+DATE(1970,1,1)</f>
        <v>42525.656944444447</v>
      </c>
      <c r="T546">
        <f>YEAR(S546)</f>
        <v>2016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35000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6">
        <f>ROUND(E547/D547*100,0)</f>
        <v>39</v>
      </c>
      <c r="P547" s="11">
        <f>IFERROR(ROUND(E547/L547,2),0)</f>
        <v>402.71</v>
      </c>
      <c r="Q547" s="13" t="s">
        <v>8317</v>
      </c>
      <c r="R547" t="s">
        <v>8318</v>
      </c>
      <c r="S547" s="18">
        <f>(((J547/60)/60)/24)+DATE(1970,1,1)</f>
        <v>42283.592465277776</v>
      </c>
      <c r="T547">
        <f>YEAR(S547)</f>
        <v>2015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35000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6">
        <f>ROUND(E548/D548*100,0)</f>
        <v>0</v>
      </c>
      <c r="P548" s="11">
        <f>IFERROR(ROUND(E548/L548,2),0)</f>
        <v>26</v>
      </c>
      <c r="Q548" s="13" t="s">
        <v>8317</v>
      </c>
      <c r="R548" t="s">
        <v>8318</v>
      </c>
      <c r="S548" s="18">
        <f>(((J548/60)/60)/24)+DATE(1970,1,1)</f>
        <v>42249.667997685188</v>
      </c>
      <c r="T548">
        <f>YEAR(S548)</f>
        <v>2015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35000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6">
        <f>ROUND(E549/D549*100,0)</f>
        <v>0</v>
      </c>
      <c r="P549" s="11">
        <f>IFERROR(ROUND(E549/L549,2),0)</f>
        <v>0</v>
      </c>
      <c r="Q549" s="13" t="s">
        <v>8317</v>
      </c>
      <c r="R549" t="s">
        <v>8318</v>
      </c>
      <c r="S549" s="18">
        <f>(((J549/60)/60)/24)+DATE(1970,1,1)</f>
        <v>42380.696342592593</v>
      </c>
      <c r="T549">
        <f>YEAR(S549)</f>
        <v>2016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35000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6">
        <f>ROUND(E550/D550*100,0)</f>
        <v>0</v>
      </c>
      <c r="P550" s="11">
        <f>IFERROR(ROUND(E550/L550,2),0)</f>
        <v>9</v>
      </c>
      <c r="Q550" s="13" t="s">
        <v>8317</v>
      </c>
      <c r="R550" t="s">
        <v>8318</v>
      </c>
      <c r="S550" s="18">
        <f>(((J550/60)/60)/24)+DATE(1970,1,1)</f>
        <v>42276.903333333335</v>
      </c>
      <c r="T550">
        <f>YEAR(S550)</f>
        <v>2015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35000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6">
        <f>ROUND(E551/D551*100,0)</f>
        <v>0</v>
      </c>
      <c r="P551" s="11">
        <f>IFERROR(ROUND(E551/L551,2),0)</f>
        <v>8.5</v>
      </c>
      <c r="Q551" s="13" t="s">
        <v>8317</v>
      </c>
      <c r="R551" t="s">
        <v>8318</v>
      </c>
      <c r="S551" s="18">
        <f>(((J551/60)/60)/24)+DATE(1970,1,1)</f>
        <v>42163.636828703704</v>
      </c>
      <c r="T551">
        <f>YEAR(S551)</f>
        <v>2015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35000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6">
        <f>ROUND(E552/D552*100,0)</f>
        <v>0</v>
      </c>
      <c r="P552" s="11">
        <f>IFERROR(ROUND(E552/L552,2),0)</f>
        <v>8.75</v>
      </c>
      <c r="Q552" s="13" t="s">
        <v>8317</v>
      </c>
      <c r="R552" t="s">
        <v>8318</v>
      </c>
      <c r="S552" s="18">
        <f>(((J552/60)/60)/24)+DATE(1970,1,1)</f>
        <v>42753.678761574076</v>
      </c>
      <c r="T552">
        <f>YEAR(S552)</f>
        <v>2017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35000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6">
        <f>ROUND(E553/D553*100,0)</f>
        <v>11</v>
      </c>
      <c r="P553" s="11">
        <f>IFERROR(ROUND(E553/L553,2),0)</f>
        <v>135.04</v>
      </c>
      <c r="Q553" s="13" t="s">
        <v>8317</v>
      </c>
      <c r="R553" t="s">
        <v>8318</v>
      </c>
      <c r="S553" s="18">
        <f>(((J553/60)/60)/24)+DATE(1970,1,1)</f>
        <v>42173.275740740741</v>
      </c>
      <c r="T553">
        <f>YEAR(S553)</f>
        <v>2015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35000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6">
        <f>ROUND(E554/D554*100,0)</f>
        <v>0</v>
      </c>
      <c r="P554" s="11">
        <f>IFERROR(ROUND(E554/L554,2),0)</f>
        <v>0</v>
      </c>
      <c r="Q554" s="13" t="s">
        <v>8317</v>
      </c>
      <c r="R554" t="s">
        <v>8318</v>
      </c>
      <c r="S554" s="18">
        <f>(((J554/60)/60)/24)+DATE(1970,1,1)</f>
        <v>42318.616851851853</v>
      </c>
      <c r="T554">
        <f>YEAR(S554)</f>
        <v>2015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35000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6">
        <f>ROUND(E555/D555*100,0)</f>
        <v>0</v>
      </c>
      <c r="P555" s="11">
        <f>IFERROR(ROUND(E555/L555,2),0)</f>
        <v>20.5</v>
      </c>
      <c r="Q555" s="13" t="s">
        <v>8317</v>
      </c>
      <c r="R555" t="s">
        <v>8318</v>
      </c>
      <c r="S555" s="18">
        <f>(((J555/60)/60)/24)+DATE(1970,1,1)</f>
        <v>41927.71980324074</v>
      </c>
      <c r="T555">
        <f>YEAR(S555)</f>
        <v>2014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35000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6">
        <f>ROUND(E556/D556*100,0)</f>
        <v>4</v>
      </c>
      <c r="P556" s="11">
        <f>IFERROR(ROUND(E556/L556,2),0)</f>
        <v>64.36</v>
      </c>
      <c r="Q556" s="13" t="s">
        <v>8317</v>
      </c>
      <c r="R556" t="s">
        <v>8318</v>
      </c>
      <c r="S556" s="18">
        <f>(((J556/60)/60)/24)+DATE(1970,1,1)</f>
        <v>41901.684861111113</v>
      </c>
      <c r="T556">
        <f>YEAR(S556)</f>
        <v>2014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35000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6">
        <f>ROUND(E557/D557*100,0)</f>
        <v>0</v>
      </c>
      <c r="P557" s="11">
        <f>IFERROR(ROUND(E557/L557,2),0)</f>
        <v>0</v>
      </c>
      <c r="Q557" s="13" t="s">
        <v>8317</v>
      </c>
      <c r="R557" t="s">
        <v>8318</v>
      </c>
      <c r="S557" s="18">
        <f>(((J557/60)/60)/24)+DATE(1970,1,1)</f>
        <v>42503.353506944448</v>
      </c>
      <c r="T557">
        <f>YEAR(S557)</f>
        <v>2016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35000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6">
        <f>ROUND(E558/D558*100,0)</f>
        <v>1</v>
      </c>
      <c r="P558" s="11">
        <f>IFERROR(ROUND(E558/L558,2),0)</f>
        <v>200</v>
      </c>
      <c r="Q558" s="13" t="s">
        <v>8317</v>
      </c>
      <c r="R558" t="s">
        <v>8318</v>
      </c>
      <c r="S558" s="18">
        <f>(((J558/60)/60)/24)+DATE(1970,1,1)</f>
        <v>42345.860150462962</v>
      </c>
      <c r="T558">
        <f>YEAR(S558)</f>
        <v>2015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35000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6">
        <f>ROUND(E559/D559*100,0)</f>
        <v>4</v>
      </c>
      <c r="P559" s="11">
        <f>IFERROR(ROUND(E559/L559,2),0)</f>
        <v>68.3</v>
      </c>
      <c r="Q559" s="13" t="s">
        <v>8317</v>
      </c>
      <c r="R559" t="s">
        <v>8318</v>
      </c>
      <c r="S559" s="18">
        <f>(((J559/60)/60)/24)+DATE(1970,1,1)</f>
        <v>42676.942164351851</v>
      </c>
      <c r="T559">
        <f>YEAR(S559)</f>
        <v>2016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35000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6">
        <f>ROUND(E560/D560*100,0)</f>
        <v>0</v>
      </c>
      <c r="P560" s="11">
        <f>IFERROR(ROUND(E560/L560,2),0)</f>
        <v>0</v>
      </c>
      <c r="Q560" s="13" t="s">
        <v>8317</v>
      </c>
      <c r="R560" t="s">
        <v>8318</v>
      </c>
      <c r="S560" s="18">
        <f>(((J560/60)/60)/24)+DATE(1970,1,1)</f>
        <v>42057.883159722223</v>
      </c>
      <c r="T560">
        <f>YEAR(S560)</f>
        <v>2015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35000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6">
        <f>ROUND(E561/D561*100,0)</f>
        <v>0</v>
      </c>
      <c r="P561" s="11">
        <f>IFERROR(ROUND(E561/L561,2),0)</f>
        <v>50</v>
      </c>
      <c r="Q561" s="13" t="s">
        <v>8317</v>
      </c>
      <c r="R561" t="s">
        <v>8318</v>
      </c>
      <c r="S561" s="18">
        <f>(((J561/60)/60)/24)+DATE(1970,1,1)</f>
        <v>42321.283101851848</v>
      </c>
      <c r="T561">
        <f>YEAR(S561)</f>
        <v>2015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35000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6">
        <f>ROUND(E562/D562*100,0)</f>
        <v>0</v>
      </c>
      <c r="P562" s="11">
        <f>IFERROR(ROUND(E562/L562,2),0)</f>
        <v>4</v>
      </c>
      <c r="Q562" s="13" t="s">
        <v>8317</v>
      </c>
      <c r="R562" t="s">
        <v>8318</v>
      </c>
      <c r="S562" s="18">
        <f>(((J562/60)/60)/24)+DATE(1970,1,1)</f>
        <v>41960.771354166667</v>
      </c>
      <c r="T562">
        <f>YEAR(S562)</f>
        <v>2014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35000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6">
        <f>ROUND(E563/D563*100,0)</f>
        <v>0</v>
      </c>
      <c r="P563" s="11">
        <f>IFERROR(ROUND(E563/L563,2),0)</f>
        <v>27.5</v>
      </c>
      <c r="Q563" s="13" t="s">
        <v>8317</v>
      </c>
      <c r="R563" t="s">
        <v>8318</v>
      </c>
      <c r="S563" s="18">
        <f>(((J563/60)/60)/24)+DATE(1970,1,1)</f>
        <v>42268.658715277779</v>
      </c>
      <c r="T563">
        <f>YEAR(S563)</f>
        <v>2015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35000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6">
        <f>ROUND(E564/D564*100,0)</f>
        <v>0</v>
      </c>
      <c r="P564" s="11">
        <f>IFERROR(ROUND(E564/L564,2),0)</f>
        <v>0</v>
      </c>
      <c r="Q564" s="13" t="s">
        <v>8317</v>
      </c>
      <c r="R564" t="s">
        <v>8318</v>
      </c>
      <c r="S564" s="18">
        <f>(((J564/60)/60)/24)+DATE(1970,1,1)</f>
        <v>42692.389062500006</v>
      </c>
      <c r="T564">
        <f>YEAR(S564)</f>
        <v>2016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35000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6">
        <f>ROUND(E565/D565*100,0)</f>
        <v>0</v>
      </c>
      <c r="P565" s="11">
        <f>IFERROR(ROUND(E565/L565,2),0)</f>
        <v>34</v>
      </c>
      <c r="Q565" s="13" t="s">
        <v>8317</v>
      </c>
      <c r="R565" t="s">
        <v>8318</v>
      </c>
      <c r="S565" s="18">
        <f>(((J565/60)/60)/24)+DATE(1970,1,1)</f>
        <v>42022.069988425923</v>
      </c>
      <c r="T565">
        <f>YEAR(S565)</f>
        <v>2015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35000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6">
        <f>ROUND(E566/D566*100,0)</f>
        <v>0</v>
      </c>
      <c r="P566" s="11">
        <f>IFERROR(ROUND(E566/L566,2),0)</f>
        <v>1</v>
      </c>
      <c r="Q566" s="13" t="s">
        <v>8317</v>
      </c>
      <c r="R566" t="s">
        <v>8318</v>
      </c>
      <c r="S566" s="18">
        <f>(((J566/60)/60)/24)+DATE(1970,1,1)</f>
        <v>42411.942997685182</v>
      </c>
      <c r="T566">
        <f>YEAR(S566)</f>
        <v>2016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35000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6">
        <f>ROUND(E567/D567*100,0)</f>
        <v>0</v>
      </c>
      <c r="P567" s="11">
        <f>IFERROR(ROUND(E567/L567,2),0)</f>
        <v>0</v>
      </c>
      <c r="Q567" s="13" t="s">
        <v>8317</v>
      </c>
      <c r="R567" t="s">
        <v>8318</v>
      </c>
      <c r="S567" s="18">
        <f>(((J567/60)/60)/24)+DATE(1970,1,1)</f>
        <v>42165.785289351858</v>
      </c>
      <c r="T567">
        <f>YEAR(S567)</f>
        <v>2015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35000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6">
        <f>ROUND(E568/D568*100,0)</f>
        <v>0</v>
      </c>
      <c r="P568" s="11">
        <f>IFERROR(ROUND(E568/L568,2),0)</f>
        <v>1</v>
      </c>
      <c r="Q568" s="13" t="s">
        <v>8317</v>
      </c>
      <c r="R568" t="s">
        <v>8318</v>
      </c>
      <c r="S568" s="18">
        <f>(((J568/60)/60)/24)+DATE(1970,1,1)</f>
        <v>42535.68440972222</v>
      </c>
      <c r="T568">
        <f>YEAR(S568)</f>
        <v>2016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35000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6">
        <f>ROUND(E569/D569*100,0)</f>
        <v>0</v>
      </c>
      <c r="P569" s="11">
        <f>IFERROR(ROUND(E569/L569,2),0)</f>
        <v>0</v>
      </c>
      <c r="Q569" s="13" t="s">
        <v>8317</v>
      </c>
      <c r="R569" t="s">
        <v>8318</v>
      </c>
      <c r="S569" s="18">
        <f>(((J569/60)/60)/24)+DATE(1970,1,1)</f>
        <v>41975.842523148152</v>
      </c>
      <c r="T569">
        <f>YEAR(S569)</f>
        <v>2014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35000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6">
        <f>ROUND(E570/D570*100,0)</f>
        <v>1</v>
      </c>
      <c r="P570" s="11">
        <f>IFERROR(ROUND(E570/L570,2),0)</f>
        <v>49</v>
      </c>
      <c r="Q570" s="13" t="s">
        <v>8317</v>
      </c>
      <c r="R570" t="s">
        <v>8318</v>
      </c>
      <c r="S570" s="18">
        <f>(((J570/60)/60)/24)+DATE(1970,1,1)</f>
        <v>42348.9215625</v>
      </c>
      <c r="T570">
        <f>YEAR(S570)</f>
        <v>2015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34000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6">
        <f>ROUND(E571/D571*100,0)</f>
        <v>0</v>
      </c>
      <c r="P571" s="11">
        <f>IFERROR(ROUND(E571/L571,2),0)</f>
        <v>20</v>
      </c>
      <c r="Q571" s="13" t="s">
        <v>8317</v>
      </c>
      <c r="R571" t="s">
        <v>8318</v>
      </c>
      <c r="S571" s="18">
        <f>(((J571/60)/60)/24)+DATE(1970,1,1)</f>
        <v>42340.847361111111</v>
      </c>
      <c r="T571">
        <f>YEAR(S571)</f>
        <v>2015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33500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6">
        <f>ROUND(E572/D572*100,0)</f>
        <v>0</v>
      </c>
      <c r="P572" s="11">
        <f>IFERROR(ROUND(E572/L572,2),0)</f>
        <v>142</v>
      </c>
      <c r="Q572" s="13" t="s">
        <v>8317</v>
      </c>
      <c r="R572" t="s">
        <v>8318</v>
      </c>
      <c r="S572" s="18">
        <f>(((J572/60)/60)/24)+DATE(1970,1,1)</f>
        <v>42388.798252314817</v>
      </c>
      <c r="T572">
        <f>YEAR(S572)</f>
        <v>2016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33000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6">
        <f>ROUND(E573/D573*100,0)</f>
        <v>0</v>
      </c>
      <c r="P573" s="11">
        <f>IFERROR(ROUND(E573/L573,2),0)</f>
        <v>53</v>
      </c>
      <c r="Q573" s="13" t="s">
        <v>8317</v>
      </c>
      <c r="R573" t="s">
        <v>8318</v>
      </c>
      <c r="S573" s="18">
        <f>(((J573/60)/60)/24)+DATE(1970,1,1)</f>
        <v>42192.816238425927</v>
      </c>
      <c r="T573">
        <f>YEAR(S573)</f>
        <v>2015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33000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6">
        <f>ROUND(E574/D574*100,0)</f>
        <v>0</v>
      </c>
      <c r="P574" s="11">
        <f>IFERROR(ROUND(E574/L574,2),0)</f>
        <v>0</v>
      </c>
      <c r="Q574" s="13" t="s">
        <v>8317</v>
      </c>
      <c r="R574" t="s">
        <v>8318</v>
      </c>
      <c r="S574" s="18">
        <f>(((J574/60)/60)/24)+DATE(1970,1,1)</f>
        <v>42282.71629629629</v>
      </c>
      <c r="T574">
        <f>YEAR(S574)</f>
        <v>2015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33000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6">
        <f>ROUND(E575/D575*100,0)</f>
        <v>1</v>
      </c>
      <c r="P575" s="11">
        <f>IFERROR(ROUND(E575/L575,2),0)</f>
        <v>38.44</v>
      </c>
      <c r="Q575" s="13" t="s">
        <v>8317</v>
      </c>
      <c r="R575" t="s">
        <v>8318</v>
      </c>
      <c r="S575" s="18">
        <f>(((J575/60)/60)/24)+DATE(1970,1,1)</f>
        <v>41963.050127314811</v>
      </c>
      <c r="T575">
        <f>YEAR(S575)</f>
        <v>2014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33000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6">
        <f>ROUND(E576/D576*100,0)</f>
        <v>0</v>
      </c>
      <c r="P576" s="11">
        <f>IFERROR(ROUND(E576/L576,2),0)</f>
        <v>20</v>
      </c>
      <c r="Q576" s="13" t="s">
        <v>8317</v>
      </c>
      <c r="R576" t="s">
        <v>8318</v>
      </c>
      <c r="S576" s="18">
        <f>(((J576/60)/60)/24)+DATE(1970,1,1)</f>
        <v>42632.443368055552</v>
      </c>
      <c r="T576">
        <f>YEAR(S576)</f>
        <v>2016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32768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6">
        <f>ROUND(E577/D577*100,0)</f>
        <v>1</v>
      </c>
      <c r="P577" s="11">
        <f>IFERROR(ROUND(E577/L577,2),0)</f>
        <v>64.75</v>
      </c>
      <c r="Q577" s="13" t="s">
        <v>8317</v>
      </c>
      <c r="R577" t="s">
        <v>8318</v>
      </c>
      <c r="S577" s="18">
        <f>(((J577/60)/60)/24)+DATE(1970,1,1)</f>
        <v>42138.692627314813</v>
      </c>
      <c r="T577">
        <f>YEAR(S577)</f>
        <v>2015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32500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6">
        <f>ROUND(E578/D578*100,0)</f>
        <v>0</v>
      </c>
      <c r="P578" s="11">
        <f>IFERROR(ROUND(E578/L578,2),0)</f>
        <v>1</v>
      </c>
      <c r="Q578" s="13" t="s">
        <v>8317</v>
      </c>
      <c r="R578" t="s">
        <v>8318</v>
      </c>
      <c r="S578" s="18">
        <f>(((J578/60)/60)/24)+DATE(1970,1,1)</f>
        <v>42031.471666666665</v>
      </c>
      <c r="T578">
        <f>YEAR(S578)</f>
        <v>2015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32360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6">
        <f>ROUND(E579/D579*100,0)</f>
        <v>0</v>
      </c>
      <c r="P579" s="11">
        <f>IFERROR(ROUND(E579/L579,2),0)</f>
        <v>10</v>
      </c>
      <c r="Q579" s="13" t="s">
        <v>8317</v>
      </c>
      <c r="R579" t="s">
        <v>8318</v>
      </c>
      <c r="S579" s="18">
        <f>(((J579/60)/60)/24)+DATE(1970,1,1)</f>
        <v>42450.589143518519</v>
      </c>
      <c r="T579">
        <f>YEAR(S579)</f>
        <v>2016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32000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6">
        <f>ROUND(E580/D580*100,0)</f>
        <v>0</v>
      </c>
      <c r="P580" s="11">
        <f>IFERROR(ROUND(E580/L580,2),0)</f>
        <v>2</v>
      </c>
      <c r="Q580" s="13" t="s">
        <v>8317</v>
      </c>
      <c r="R580" t="s">
        <v>8318</v>
      </c>
      <c r="S580" s="18">
        <f>(((J580/60)/60)/24)+DATE(1970,1,1)</f>
        <v>42230.578622685185</v>
      </c>
      <c r="T580">
        <f>YEAR(S580)</f>
        <v>2015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32000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6">
        <f>ROUND(E581/D581*100,0)</f>
        <v>1</v>
      </c>
      <c r="P581" s="11">
        <f>IFERROR(ROUND(E581/L581,2),0)</f>
        <v>35</v>
      </c>
      <c r="Q581" s="13" t="s">
        <v>8317</v>
      </c>
      <c r="R581" t="s">
        <v>8318</v>
      </c>
      <c r="S581" s="18">
        <f>(((J581/60)/60)/24)+DATE(1970,1,1)</f>
        <v>41968.852118055554</v>
      </c>
      <c r="T581">
        <f>YEAR(S581)</f>
        <v>2014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31000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6">
        <f>ROUND(E582/D582*100,0)</f>
        <v>0</v>
      </c>
      <c r="P582" s="11">
        <f>IFERROR(ROUND(E582/L582,2),0)</f>
        <v>1</v>
      </c>
      <c r="Q582" s="13" t="s">
        <v>8317</v>
      </c>
      <c r="R582" t="s">
        <v>8318</v>
      </c>
      <c r="S582" s="18">
        <f>(((J582/60)/60)/24)+DATE(1970,1,1)</f>
        <v>42605.908182870371</v>
      </c>
      <c r="T582">
        <f>YEAR(S582)</f>
        <v>2016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31000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6">
        <f>ROUND(E583/D583*100,0)</f>
        <v>0</v>
      </c>
      <c r="P583" s="11">
        <f>IFERROR(ROUND(E583/L583,2),0)</f>
        <v>0</v>
      </c>
      <c r="Q583" s="13" t="s">
        <v>8317</v>
      </c>
      <c r="R583" t="s">
        <v>8318</v>
      </c>
      <c r="S583" s="18">
        <f>(((J583/60)/60)/24)+DATE(1970,1,1)</f>
        <v>42188.012777777782</v>
      </c>
      <c r="T583">
        <f>YEAR(S583)</f>
        <v>2015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30000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6">
        <f>ROUND(E584/D584*100,0)</f>
        <v>0</v>
      </c>
      <c r="P584" s="11">
        <f>IFERROR(ROUND(E584/L584,2),0)</f>
        <v>0</v>
      </c>
      <c r="Q584" s="13" t="s">
        <v>8317</v>
      </c>
      <c r="R584" t="s">
        <v>8318</v>
      </c>
      <c r="S584" s="18">
        <f>(((J584/60)/60)/24)+DATE(1970,1,1)</f>
        <v>42055.739803240736</v>
      </c>
      <c r="T584">
        <f>YEAR(S584)</f>
        <v>2015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30000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6">
        <f>ROUND(E585/D585*100,0)</f>
        <v>0</v>
      </c>
      <c r="P585" s="11">
        <f>IFERROR(ROUND(E585/L585,2),0)</f>
        <v>1</v>
      </c>
      <c r="Q585" s="13" t="s">
        <v>8317</v>
      </c>
      <c r="R585" t="s">
        <v>8318</v>
      </c>
      <c r="S585" s="18">
        <f>(((J585/60)/60)/24)+DATE(1970,1,1)</f>
        <v>42052.93850694444</v>
      </c>
      <c r="T585">
        <f>YEAR(S585)</f>
        <v>2015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30000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6">
        <f>ROUND(E586/D586*100,0)</f>
        <v>0</v>
      </c>
      <c r="P586" s="11">
        <f>IFERROR(ROUND(E586/L586,2),0)</f>
        <v>5</v>
      </c>
      <c r="Q586" s="13" t="s">
        <v>8317</v>
      </c>
      <c r="R586" t="s">
        <v>8318</v>
      </c>
      <c r="S586" s="18">
        <f>(((J586/60)/60)/24)+DATE(1970,1,1)</f>
        <v>42049.716620370367</v>
      </c>
      <c r="T586">
        <f>YEAR(S586)</f>
        <v>2015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30000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6">
        <f>ROUND(E587/D587*100,0)</f>
        <v>0</v>
      </c>
      <c r="P587" s="11">
        <f>IFERROR(ROUND(E587/L587,2),0)</f>
        <v>0</v>
      </c>
      <c r="Q587" s="13" t="s">
        <v>8317</v>
      </c>
      <c r="R587" t="s">
        <v>8318</v>
      </c>
      <c r="S587" s="18">
        <f>(((J587/60)/60)/24)+DATE(1970,1,1)</f>
        <v>42283.3909375</v>
      </c>
      <c r="T587">
        <f>YEAR(S587)</f>
        <v>2015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30000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6">
        <f>ROUND(E588/D588*100,0)</f>
        <v>0</v>
      </c>
      <c r="P588" s="11">
        <f>IFERROR(ROUND(E588/L588,2),0)</f>
        <v>14</v>
      </c>
      <c r="Q588" s="13" t="s">
        <v>8317</v>
      </c>
      <c r="R588" t="s">
        <v>8318</v>
      </c>
      <c r="S588" s="18">
        <f>(((J588/60)/60)/24)+DATE(1970,1,1)</f>
        <v>42020.854247685187</v>
      </c>
      <c r="T588">
        <f>YEAR(S588)</f>
        <v>2015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6">
        <f>ROUND(E589/D589*100,0)</f>
        <v>9</v>
      </c>
      <c r="P589" s="11">
        <f>IFERROR(ROUND(E589/L589,2),0)</f>
        <v>389.29</v>
      </c>
      <c r="Q589" s="13" t="s">
        <v>8317</v>
      </c>
      <c r="R589" t="s">
        <v>8318</v>
      </c>
      <c r="S589" s="18">
        <f>(((J589/60)/60)/24)+DATE(1970,1,1)</f>
        <v>42080.757326388892</v>
      </c>
      <c r="T589">
        <f>YEAR(S589)</f>
        <v>2015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30000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6">
        <f>ROUND(E590/D590*100,0)</f>
        <v>1</v>
      </c>
      <c r="P590" s="11">
        <f>IFERROR(ROUND(E590/L590,2),0)</f>
        <v>150.5</v>
      </c>
      <c r="Q590" s="13" t="s">
        <v>8317</v>
      </c>
      <c r="R590" t="s">
        <v>8318</v>
      </c>
      <c r="S590" s="18">
        <f>(((J590/60)/60)/24)+DATE(1970,1,1)</f>
        <v>42631.769513888896</v>
      </c>
      <c r="T590">
        <f>YEAR(S590)</f>
        <v>2016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30000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6">
        <f>ROUND(E591/D591*100,0)</f>
        <v>0</v>
      </c>
      <c r="P591" s="11">
        <f>IFERROR(ROUND(E591/L591,2),0)</f>
        <v>1</v>
      </c>
      <c r="Q591" s="13" t="s">
        <v>8317</v>
      </c>
      <c r="R591" t="s">
        <v>8318</v>
      </c>
      <c r="S591" s="18">
        <f>(((J591/60)/60)/24)+DATE(1970,1,1)</f>
        <v>42178.614571759259</v>
      </c>
      <c r="T591">
        <f>YEAR(S591)</f>
        <v>2015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30000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6">
        <f>ROUND(E592/D592*100,0)</f>
        <v>1</v>
      </c>
      <c r="P592" s="11">
        <f>IFERROR(ROUND(E592/L592,2),0)</f>
        <v>24.78</v>
      </c>
      <c r="Q592" s="13" t="s">
        <v>8317</v>
      </c>
      <c r="R592" t="s">
        <v>8318</v>
      </c>
      <c r="S592" s="18">
        <f>(((J592/60)/60)/24)+DATE(1970,1,1)</f>
        <v>42377.554756944446</v>
      </c>
      <c r="T592">
        <f>YEAR(S592)</f>
        <v>2016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30000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6">
        <f>ROUND(E593/D593*100,0)</f>
        <v>0</v>
      </c>
      <c r="P593" s="11">
        <f>IFERROR(ROUND(E593/L593,2),0)</f>
        <v>30.5</v>
      </c>
      <c r="Q593" s="13" t="s">
        <v>8317</v>
      </c>
      <c r="R593" t="s">
        <v>8318</v>
      </c>
      <c r="S593" s="18">
        <f>(((J593/60)/60)/24)+DATE(1970,1,1)</f>
        <v>42177.543171296296</v>
      </c>
      <c r="T593">
        <f>YEAR(S593)</f>
        <v>2015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30000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6">
        <f>ROUND(E594/D594*100,0)</f>
        <v>1</v>
      </c>
      <c r="P594" s="11">
        <f>IFERROR(ROUND(E594/L594,2),0)</f>
        <v>250</v>
      </c>
      <c r="Q594" s="13" t="s">
        <v>8317</v>
      </c>
      <c r="R594" t="s">
        <v>8318</v>
      </c>
      <c r="S594" s="18">
        <f>(((J594/60)/60)/24)+DATE(1970,1,1)</f>
        <v>41946.232175925928</v>
      </c>
      <c r="T594">
        <f>YEAR(S594)</f>
        <v>2014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30000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6">
        <f>ROUND(E595/D595*100,0)</f>
        <v>0</v>
      </c>
      <c r="P595" s="11">
        <f>IFERROR(ROUND(E595/L595,2),0)</f>
        <v>16.43</v>
      </c>
      <c r="Q595" s="13" t="s">
        <v>8317</v>
      </c>
      <c r="R595" t="s">
        <v>8318</v>
      </c>
      <c r="S595" s="18">
        <f>(((J595/60)/60)/24)+DATE(1970,1,1)</f>
        <v>42070.677604166667</v>
      </c>
      <c r="T595">
        <f>YEAR(S595)</f>
        <v>2015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30000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6">
        <f>ROUND(E596/D596*100,0)</f>
        <v>0</v>
      </c>
      <c r="P596" s="11">
        <f>IFERROR(ROUND(E596/L596,2),0)</f>
        <v>13</v>
      </c>
      <c r="Q596" s="13" t="s">
        <v>8317</v>
      </c>
      <c r="R596" t="s">
        <v>8318</v>
      </c>
      <c r="S596" s="18">
        <f>(((J596/60)/60)/24)+DATE(1970,1,1)</f>
        <v>42446.780162037037</v>
      </c>
      <c r="T596">
        <f>YEAR(S596)</f>
        <v>2016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30000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6">
        <f>ROUND(E597/D597*100,0)</f>
        <v>1</v>
      </c>
      <c r="P597" s="11">
        <f>IFERROR(ROUND(E597/L597,2),0)</f>
        <v>53.25</v>
      </c>
      <c r="Q597" s="13" t="s">
        <v>8317</v>
      </c>
      <c r="R597" t="s">
        <v>8318</v>
      </c>
      <c r="S597" s="18">
        <f>(((J597/60)/60)/24)+DATE(1970,1,1)</f>
        <v>42083.069884259254</v>
      </c>
      <c r="T597">
        <f>YEAR(S597)</f>
        <v>2015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30000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6">
        <f>ROUND(E598/D598*100,0)</f>
        <v>0</v>
      </c>
      <c r="P598" s="11">
        <f>IFERROR(ROUND(E598/L598,2),0)</f>
        <v>3</v>
      </c>
      <c r="Q598" s="13" t="s">
        <v>8317</v>
      </c>
      <c r="R598" t="s">
        <v>8318</v>
      </c>
      <c r="S598" s="18">
        <f>(((J598/60)/60)/24)+DATE(1970,1,1)</f>
        <v>42646.896898148145</v>
      </c>
      <c r="T598">
        <f>YEAR(S598)</f>
        <v>2016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30000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6">
        <f>ROUND(E599/D599*100,0)</f>
        <v>0</v>
      </c>
      <c r="P599" s="11">
        <f>IFERROR(ROUND(E599/L599,2),0)</f>
        <v>10</v>
      </c>
      <c r="Q599" s="13" t="s">
        <v>8317</v>
      </c>
      <c r="R599" t="s">
        <v>8318</v>
      </c>
      <c r="S599" s="18">
        <f>(((J599/60)/60)/24)+DATE(1970,1,1)</f>
        <v>42545.705266203702</v>
      </c>
      <c r="T599">
        <f>YEAR(S599)</f>
        <v>2016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30000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6">
        <f>ROUND(E600/D600*100,0)</f>
        <v>3</v>
      </c>
      <c r="P600" s="11">
        <f>IFERROR(ROUND(E600/L600,2),0)</f>
        <v>121.43</v>
      </c>
      <c r="Q600" s="13" t="s">
        <v>8317</v>
      </c>
      <c r="R600" t="s">
        <v>8318</v>
      </c>
      <c r="S600" s="18">
        <f>(((J600/60)/60)/24)+DATE(1970,1,1)</f>
        <v>41948.00209490741</v>
      </c>
      <c r="T600">
        <f>YEAR(S600)</f>
        <v>2014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30000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6">
        <f>ROUND(E601/D601*100,0)</f>
        <v>0</v>
      </c>
      <c r="P601" s="11">
        <f>IFERROR(ROUND(E601/L601,2),0)</f>
        <v>15.5</v>
      </c>
      <c r="Q601" s="13" t="s">
        <v>8317</v>
      </c>
      <c r="R601" t="s">
        <v>8318</v>
      </c>
      <c r="S601" s="18">
        <f>(((J601/60)/60)/24)+DATE(1970,1,1)</f>
        <v>42047.812523148154</v>
      </c>
      <c r="T601">
        <f>YEAR(S601)</f>
        <v>2015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30000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6">
        <f>ROUND(E602/D602*100,0)</f>
        <v>0</v>
      </c>
      <c r="P602" s="11">
        <f>IFERROR(ROUND(E602/L602,2),0)</f>
        <v>100</v>
      </c>
      <c r="Q602" s="13" t="s">
        <v>8317</v>
      </c>
      <c r="R602" t="s">
        <v>8318</v>
      </c>
      <c r="S602" s="18">
        <f>(((J602/60)/60)/24)+DATE(1970,1,1)</f>
        <v>42073.798171296294</v>
      </c>
      <c r="T602">
        <f>YEAR(S602)</f>
        <v>2015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30000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6">
        <f>ROUND(E603/D603*100,0)</f>
        <v>0</v>
      </c>
      <c r="P603" s="11">
        <f>IFERROR(ROUND(E603/L603,2),0)</f>
        <v>23.33</v>
      </c>
      <c r="Q603" s="13" t="s">
        <v>8317</v>
      </c>
      <c r="R603" t="s">
        <v>8318</v>
      </c>
      <c r="S603" s="18">
        <f>(((J603/60)/60)/24)+DATE(1970,1,1)</f>
        <v>41969.858090277776</v>
      </c>
      <c r="T603">
        <f>YEAR(S603)</f>
        <v>2014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30000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6">
        <f>ROUND(E604/D604*100,0)</f>
        <v>0</v>
      </c>
      <c r="P604" s="11">
        <f>IFERROR(ROUND(E604/L604,2),0)</f>
        <v>0</v>
      </c>
      <c r="Q604" s="13" t="s">
        <v>8317</v>
      </c>
      <c r="R604" t="s">
        <v>8318</v>
      </c>
      <c r="S604" s="18">
        <f>(((J604/60)/60)/24)+DATE(1970,1,1)</f>
        <v>42143.79415509259</v>
      </c>
      <c r="T604">
        <f>YEAR(S604)</f>
        <v>2015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30000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6">
        <f>ROUND(E605/D605*100,0)</f>
        <v>2</v>
      </c>
      <c r="P605" s="11">
        <f>IFERROR(ROUND(E605/L605,2),0)</f>
        <v>45.39</v>
      </c>
      <c r="Q605" s="13" t="s">
        <v>8317</v>
      </c>
      <c r="R605" t="s">
        <v>8318</v>
      </c>
      <c r="S605" s="18">
        <f>(((J605/60)/60)/24)+DATE(1970,1,1)</f>
        <v>41835.639155092591</v>
      </c>
      <c r="T605">
        <f>YEAR(S605)</f>
        <v>2014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30000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6">
        <f>ROUND(E606/D606*100,0)</f>
        <v>0</v>
      </c>
      <c r="P606" s="11">
        <f>IFERROR(ROUND(E606/L606,2),0)</f>
        <v>0</v>
      </c>
      <c r="Q606" s="13" t="s">
        <v>8317</v>
      </c>
      <c r="R606" t="s">
        <v>8318</v>
      </c>
      <c r="S606" s="18">
        <f>(((J606/60)/60)/24)+DATE(1970,1,1)</f>
        <v>41849.035370370373</v>
      </c>
      <c r="T606">
        <f>YEAR(S606)</f>
        <v>2014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30000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6">
        <f>ROUND(E607/D607*100,0)</f>
        <v>0</v>
      </c>
      <c r="P607" s="11">
        <f>IFERROR(ROUND(E607/L607,2),0)</f>
        <v>16.38</v>
      </c>
      <c r="Q607" s="13" t="s">
        <v>8317</v>
      </c>
      <c r="R607" t="s">
        <v>8318</v>
      </c>
      <c r="S607" s="18">
        <f>(((J607/60)/60)/24)+DATE(1970,1,1)</f>
        <v>42194.357731481476</v>
      </c>
      <c r="T607">
        <f>YEAR(S607)</f>
        <v>2015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30000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6">
        <f>ROUND(E608/D608*100,0)</f>
        <v>0</v>
      </c>
      <c r="P608" s="11">
        <f>IFERROR(ROUND(E608/L608,2),0)</f>
        <v>10</v>
      </c>
      <c r="Q608" s="13" t="s">
        <v>8317</v>
      </c>
      <c r="R608" t="s">
        <v>8318</v>
      </c>
      <c r="S608" s="18">
        <f>(((J608/60)/60)/24)+DATE(1970,1,1)</f>
        <v>42102.650567129633</v>
      </c>
      <c r="T608">
        <f>YEAR(S608)</f>
        <v>2015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30000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6">
        <f>ROUND(E609/D609*100,0)</f>
        <v>0</v>
      </c>
      <c r="P609" s="11">
        <f>IFERROR(ROUND(E609/L609,2),0)</f>
        <v>0</v>
      </c>
      <c r="Q609" s="13" t="s">
        <v>8317</v>
      </c>
      <c r="R609" t="s">
        <v>8318</v>
      </c>
      <c r="S609" s="18">
        <f>(((J609/60)/60)/24)+DATE(1970,1,1)</f>
        <v>42300.825648148151</v>
      </c>
      <c r="T609">
        <f>YEAR(S609)</f>
        <v>2015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30000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6">
        <f>ROUND(E610/D610*100,0)</f>
        <v>5</v>
      </c>
      <c r="P610" s="11">
        <f>IFERROR(ROUND(E610/L610,2),0)</f>
        <v>292.2</v>
      </c>
      <c r="Q610" s="13" t="s">
        <v>8317</v>
      </c>
      <c r="R610" t="s">
        <v>8318</v>
      </c>
      <c r="S610" s="18">
        <f>(((J610/60)/60)/24)+DATE(1970,1,1)</f>
        <v>42140.921064814815</v>
      </c>
      <c r="T610">
        <f>YEAR(S610)</f>
        <v>2015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30000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6">
        <f>ROUND(E611/D611*100,0)</f>
        <v>0</v>
      </c>
      <c r="P611" s="11">
        <f>IFERROR(ROUND(E611/L611,2),0)</f>
        <v>5</v>
      </c>
      <c r="Q611" s="13" t="s">
        <v>8317</v>
      </c>
      <c r="R611" t="s">
        <v>8318</v>
      </c>
      <c r="S611" s="18">
        <f>(((J611/60)/60)/24)+DATE(1970,1,1)</f>
        <v>42307.034074074079</v>
      </c>
      <c r="T611">
        <f>YEAR(S611)</f>
        <v>2015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30000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6">
        <f>ROUND(E612/D612*100,0)</f>
        <v>0</v>
      </c>
      <c r="P612" s="11">
        <f>IFERROR(ROUND(E612/L612,2),0)</f>
        <v>0</v>
      </c>
      <c r="Q612" s="13" t="s">
        <v>8317</v>
      </c>
      <c r="R612" t="s">
        <v>8318</v>
      </c>
      <c r="S612" s="18">
        <f>(((J612/60)/60)/24)+DATE(1970,1,1)</f>
        <v>42086.83085648148</v>
      </c>
      <c r="T612">
        <f>YEAR(S612)</f>
        <v>2015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30000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6">
        <f>ROUND(E613/D613*100,0)</f>
        <v>0</v>
      </c>
      <c r="P613" s="11">
        <f>IFERROR(ROUND(E613/L613,2),0)</f>
        <v>0</v>
      </c>
      <c r="Q613" s="13" t="s">
        <v>8317</v>
      </c>
      <c r="R613" t="s">
        <v>8318</v>
      </c>
      <c r="S613" s="18">
        <f>(((J613/60)/60)/24)+DATE(1970,1,1)</f>
        <v>42328.560613425929</v>
      </c>
      <c r="T613">
        <f>YEAR(S613)</f>
        <v>2015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30000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6">
        <f>ROUND(E614/D614*100,0)</f>
        <v>0</v>
      </c>
      <c r="P614" s="11">
        <f>IFERROR(ROUND(E614/L614,2),0)</f>
        <v>0</v>
      </c>
      <c r="Q614" s="13" t="s">
        <v>8317</v>
      </c>
      <c r="R614" t="s">
        <v>8318</v>
      </c>
      <c r="S614" s="18">
        <f>(((J614/60)/60)/24)+DATE(1970,1,1)</f>
        <v>42585.031782407401</v>
      </c>
      <c r="T614">
        <f>YEAR(S614)</f>
        <v>2016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30000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6">
        <f>ROUND(E615/D615*100,0)</f>
        <v>43</v>
      </c>
      <c r="P615" s="11">
        <f>IFERROR(ROUND(E615/L615,2),0)</f>
        <v>105.93</v>
      </c>
      <c r="Q615" s="13" t="s">
        <v>8317</v>
      </c>
      <c r="R615" t="s">
        <v>8318</v>
      </c>
      <c r="S615" s="18">
        <f>(((J615/60)/60)/24)+DATE(1970,1,1)</f>
        <v>42247.496759259258</v>
      </c>
      <c r="T615">
        <f>YEAR(S615)</f>
        <v>2015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30000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6">
        <f>ROUND(E616/D616*100,0)</f>
        <v>0</v>
      </c>
      <c r="P616" s="11">
        <f>IFERROR(ROUND(E616/L616,2),0)</f>
        <v>0</v>
      </c>
      <c r="Q616" s="13" t="s">
        <v>8317</v>
      </c>
      <c r="R616" t="s">
        <v>8318</v>
      </c>
      <c r="S616" s="18">
        <f>(((J616/60)/60)/24)+DATE(1970,1,1)</f>
        <v>42515.061805555553</v>
      </c>
      <c r="T616">
        <f>YEAR(S616)</f>
        <v>2016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30000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6">
        <f>ROUND(E617/D617*100,0)</f>
        <v>0</v>
      </c>
      <c r="P617" s="11">
        <f>IFERROR(ROUND(E617/L617,2),0)</f>
        <v>0</v>
      </c>
      <c r="Q617" s="13" t="s">
        <v>8317</v>
      </c>
      <c r="R617" t="s">
        <v>8318</v>
      </c>
      <c r="S617" s="18">
        <f>(((J617/60)/60)/24)+DATE(1970,1,1)</f>
        <v>42242.122210648144</v>
      </c>
      <c r="T617">
        <f>YEAR(S617)</f>
        <v>2015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30000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6">
        <f>ROUND(E618/D618*100,0)</f>
        <v>0</v>
      </c>
      <c r="P618" s="11">
        <f>IFERROR(ROUND(E618/L618,2),0)</f>
        <v>0</v>
      </c>
      <c r="Q618" s="13" t="s">
        <v>8317</v>
      </c>
      <c r="R618" t="s">
        <v>8318</v>
      </c>
      <c r="S618" s="18">
        <f>(((J618/60)/60)/24)+DATE(1970,1,1)</f>
        <v>42761.376238425932</v>
      </c>
      <c r="T618">
        <f>YEAR(S618)</f>
        <v>2017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30000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6">
        <f>ROUND(E619/D619*100,0)</f>
        <v>0</v>
      </c>
      <c r="P619" s="11">
        <f>IFERROR(ROUND(E619/L619,2),0)</f>
        <v>20</v>
      </c>
      <c r="Q619" s="13" t="s">
        <v>8317</v>
      </c>
      <c r="R619" t="s">
        <v>8318</v>
      </c>
      <c r="S619" s="18">
        <f>(((J619/60)/60)/24)+DATE(1970,1,1)</f>
        <v>42087.343090277776</v>
      </c>
      <c r="T619">
        <f>YEAR(S619)</f>
        <v>2015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30000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6">
        <f>ROUND(E620/D620*100,0)</f>
        <v>0</v>
      </c>
      <c r="P620" s="11">
        <f>IFERROR(ROUND(E620/L620,2),0)</f>
        <v>0</v>
      </c>
      <c r="Q620" s="13" t="s">
        <v>8317</v>
      </c>
      <c r="R620" t="s">
        <v>8318</v>
      </c>
      <c r="S620" s="18">
        <f>(((J620/60)/60)/24)+DATE(1970,1,1)</f>
        <v>42317.810219907406</v>
      </c>
      <c r="T620">
        <f>YEAR(S620)</f>
        <v>2015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30000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6">
        <f>ROUND(E621/D621*100,0)</f>
        <v>0</v>
      </c>
      <c r="P621" s="11">
        <f>IFERROR(ROUND(E621/L621,2),0)</f>
        <v>1</v>
      </c>
      <c r="Q621" s="13" t="s">
        <v>8317</v>
      </c>
      <c r="R621" t="s">
        <v>8318</v>
      </c>
      <c r="S621" s="18">
        <f>(((J621/60)/60)/24)+DATE(1970,1,1)</f>
        <v>41908.650347222225</v>
      </c>
      <c r="T621">
        <f>YEAR(S621)</f>
        <v>2014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6">
        <f>ROUND(E622/D622*100,0)</f>
        <v>1</v>
      </c>
      <c r="P622" s="11">
        <f>IFERROR(ROUND(E622/L622,2),0)</f>
        <v>300</v>
      </c>
      <c r="Q622" s="13" t="s">
        <v>8317</v>
      </c>
      <c r="R622" t="s">
        <v>8318</v>
      </c>
      <c r="S622" s="18">
        <f>(((J622/60)/60)/24)+DATE(1970,1,1)</f>
        <v>41831.716874999998</v>
      </c>
      <c r="T622">
        <f>YEAR(S622)</f>
        <v>2014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30000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6">
        <f>ROUND(E623/D623*100,0)</f>
        <v>1</v>
      </c>
      <c r="P623" s="11">
        <f>IFERROR(ROUND(E623/L623,2),0)</f>
        <v>87</v>
      </c>
      <c r="Q623" s="13" t="s">
        <v>8317</v>
      </c>
      <c r="R623" t="s">
        <v>8318</v>
      </c>
      <c r="S623" s="18">
        <f>(((J623/60)/60)/24)+DATE(1970,1,1)</f>
        <v>42528.987696759257</v>
      </c>
      <c r="T623">
        <f>YEAR(S623)</f>
        <v>2016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30000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6">
        <f>ROUND(E624/D624*100,0)</f>
        <v>1</v>
      </c>
      <c r="P624" s="11">
        <f>IFERROR(ROUND(E624/L624,2),0)</f>
        <v>37.89</v>
      </c>
      <c r="Q624" s="13" t="s">
        <v>8317</v>
      </c>
      <c r="R624" t="s">
        <v>8318</v>
      </c>
      <c r="S624" s="18">
        <f>(((J624/60)/60)/24)+DATE(1970,1,1)</f>
        <v>42532.774745370371</v>
      </c>
      <c r="T624">
        <f>YEAR(S624)</f>
        <v>2016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30000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6">
        <f>ROUND(E625/D625*100,0)</f>
        <v>0</v>
      </c>
      <c r="P625" s="11">
        <f>IFERROR(ROUND(E625/L625,2),0)</f>
        <v>0</v>
      </c>
      <c r="Q625" s="13" t="s">
        <v>8317</v>
      </c>
      <c r="R625" t="s">
        <v>8318</v>
      </c>
      <c r="S625" s="18">
        <f>(((J625/60)/60)/24)+DATE(1970,1,1)</f>
        <v>42122.009224537032</v>
      </c>
      <c r="T625">
        <f>YEAR(S625)</f>
        <v>2015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30000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6">
        <f>ROUND(E626/D626*100,0)</f>
        <v>0</v>
      </c>
      <c r="P626" s="11">
        <f>IFERROR(ROUND(E626/L626,2),0)</f>
        <v>0</v>
      </c>
      <c r="Q626" s="13" t="s">
        <v>8317</v>
      </c>
      <c r="R626" t="s">
        <v>8318</v>
      </c>
      <c r="S626" s="18">
        <f>(((J626/60)/60)/24)+DATE(1970,1,1)</f>
        <v>42108.988900462966</v>
      </c>
      <c r="T626">
        <f>YEAR(S626)</f>
        <v>2015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30000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6">
        <f>ROUND(E627/D627*100,0)</f>
        <v>0</v>
      </c>
      <c r="P627" s="11">
        <f>IFERROR(ROUND(E627/L627,2),0)</f>
        <v>0</v>
      </c>
      <c r="Q627" s="13" t="s">
        <v>8317</v>
      </c>
      <c r="R627" t="s">
        <v>8318</v>
      </c>
      <c r="S627" s="18">
        <f>(((J627/60)/60)/24)+DATE(1970,1,1)</f>
        <v>42790.895567129628</v>
      </c>
      <c r="T627">
        <f>YEAR(S627)</f>
        <v>2017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30000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6">
        <f>ROUND(E628/D628*100,0)</f>
        <v>14</v>
      </c>
      <c r="P628" s="11">
        <f>IFERROR(ROUND(E628/L628,2),0)</f>
        <v>111.41</v>
      </c>
      <c r="Q628" s="13" t="s">
        <v>8317</v>
      </c>
      <c r="R628" t="s">
        <v>8318</v>
      </c>
      <c r="S628" s="18">
        <f>(((J628/60)/60)/24)+DATE(1970,1,1)</f>
        <v>42198.559479166666</v>
      </c>
      <c r="T628">
        <f>YEAR(S628)</f>
        <v>2015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30000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6">
        <f>ROUND(E629/D629*100,0)</f>
        <v>0</v>
      </c>
      <c r="P629" s="11">
        <f>IFERROR(ROUND(E629/L629,2),0)</f>
        <v>90</v>
      </c>
      <c r="Q629" s="13" t="s">
        <v>8317</v>
      </c>
      <c r="R629" t="s">
        <v>8318</v>
      </c>
      <c r="S629" s="18">
        <f>(((J629/60)/60)/24)+DATE(1970,1,1)</f>
        <v>42384.306840277779</v>
      </c>
      <c r="T629">
        <f>YEAR(S629)</f>
        <v>2016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6">
        <f>ROUND(E630/D630*100,0)</f>
        <v>0</v>
      </c>
      <c r="P630" s="11">
        <f>IFERROR(ROUND(E630/L630,2),0)</f>
        <v>0</v>
      </c>
      <c r="Q630" s="13" t="s">
        <v>8317</v>
      </c>
      <c r="R630" t="s">
        <v>8318</v>
      </c>
      <c r="S630" s="18">
        <f>(((J630/60)/60)/24)+DATE(1970,1,1)</f>
        <v>41803.692789351851</v>
      </c>
      <c r="T630">
        <f>YEAR(S630)</f>
        <v>2014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30000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6">
        <f>ROUND(E631/D631*100,0)</f>
        <v>1</v>
      </c>
      <c r="P631" s="11">
        <f>IFERROR(ROUND(E631/L631,2),0)</f>
        <v>116.67</v>
      </c>
      <c r="Q631" s="13" t="s">
        <v>8317</v>
      </c>
      <c r="R631" t="s">
        <v>8318</v>
      </c>
      <c r="S631" s="18">
        <f>(((J631/60)/60)/24)+DATE(1970,1,1)</f>
        <v>42474.637824074074</v>
      </c>
      <c r="T631">
        <f>YEAR(S631)</f>
        <v>2016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30000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6">
        <f>ROUND(E632/D632*100,0)</f>
        <v>0</v>
      </c>
      <c r="P632" s="11">
        <f>IFERROR(ROUND(E632/L632,2),0)</f>
        <v>10</v>
      </c>
      <c r="Q632" s="13" t="s">
        <v>8317</v>
      </c>
      <c r="R632" t="s">
        <v>8318</v>
      </c>
      <c r="S632" s="18">
        <f>(((J632/60)/60)/24)+DATE(1970,1,1)</f>
        <v>42223.619456018518</v>
      </c>
      <c r="T632">
        <f>YEAR(S632)</f>
        <v>2015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30000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6">
        <f>ROUND(E633/D633*100,0)</f>
        <v>2</v>
      </c>
      <c r="P633" s="11">
        <f>IFERROR(ROUND(E633/L633,2),0)</f>
        <v>76.67</v>
      </c>
      <c r="Q633" s="13" t="s">
        <v>8317</v>
      </c>
      <c r="R633" t="s">
        <v>8318</v>
      </c>
      <c r="S633" s="18">
        <f>(((J633/60)/60)/24)+DATE(1970,1,1)</f>
        <v>42489.772326388891</v>
      </c>
      <c r="T633">
        <f>YEAR(S633)</f>
        <v>2016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30000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6">
        <f>ROUND(E634/D634*100,0)</f>
        <v>0</v>
      </c>
      <c r="P634" s="11">
        <f>IFERROR(ROUND(E634/L634,2),0)</f>
        <v>0</v>
      </c>
      <c r="Q634" s="13" t="s">
        <v>8317</v>
      </c>
      <c r="R634" t="s">
        <v>8318</v>
      </c>
      <c r="S634" s="18">
        <f>(((J634/60)/60)/24)+DATE(1970,1,1)</f>
        <v>42303.659317129626</v>
      </c>
      <c r="T634">
        <f>YEAR(S634)</f>
        <v>2015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30000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6">
        <f>ROUND(E635/D635*100,0)</f>
        <v>4</v>
      </c>
      <c r="P635" s="11">
        <f>IFERROR(ROUND(E635/L635,2),0)</f>
        <v>49.8</v>
      </c>
      <c r="Q635" s="13" t="s">
        <v>8317</v>
      </c>
      <c r="R635" t="s">
        <v>8318</v>
      </c>
      <c r="S635" s="18">
        <f>(((J635/60)/60)/24)+DATE(1970,1,1)</f>
        <v>42507.29932870371</v>
      </c>
      <c r="T635">
        <f>YEAR(S635)</f>
        <v>2016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30000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6">
        <f>ROUND(E636/D636*100,0)</f>
        <v>0</v>
      </c>
      <c r="P636" s="11">
        <f>IFERROR(ROUND(E636/L636,2),0)</f>
        <v>1</v>
      </c>
      <c r="Q636" s="13" t="s">
        <v>8317</v>
      </c>
      <c r="R636" t="s">
        <v>8318</v>
      </c>
      <c r="S636" s="18">
        <f>(((J636/60)/60)/24)+DATE(1970,1,1)</f>
        <v>42031.928576388891</v>
      </c>
      <c r="T636">
        <f>YEAR(S636)</f>
        <v>2015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30000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6">
        <f>ROUND(E637/D637*100,0)</f>
        <v>0</v>
      </c>
      <c r="P637" s="11">
        <f>IFERROR(ROUND(E637/L637,2),0)</f>
        <v>2</v>
      </c>
      <c r="Q637" s="13" t="s">
        <v>8317</v>
      </c>
      <c r="R637" t="s">
        <v>8318</v>
      </c>
      <c r="S637" s="18">
        <f>(((J637/60)/60)/24)+DATE(1970,1,1)</f>
        <v>42076.092152777783</v>
      </c>
      <c r="T637">
        <f>YEAR(S637)</f>
        <v>2015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30000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6">
        <f>ROUND(E638/D638*100,0)</f>
        <v>0</v>
      </c>
      <c r="P638" s="11">
        <f>IFERROR(ROUND(E638/L638,2),0)</f>
        <v>4</v>
      </c>
      <c r="Q638" s="13" t="s">
        <v>8317</v>
      </c>
      <c r="R638" t="s">
        <v>8318</v>
      </c>
      <c r="S638" s="18">
        <f>(((J638/60)/60)/24)+DATE(1970,1,1)</f>
        <v>42131.455439814818</v>
      </c>
      <c r="T638">
        <f>YEAR(S638)</f>
        <v>2015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30000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6">
        <f>ROUND(E639/D639*100,0)</f>
        <v>0</v>
      </c>
      <c r="P639" s="11">
        <f>IFERROR(ROUND(E639/L639,2),0)</f>
        <v>0</v>
      </c>
      <c r="Q639" s="13" t="s">
        <v>8317</v>
      </c>
      <c r="R639" t="s">
        <v>8318</v>
      </c>
      <c r="S639" s="18">
        <f>(((J639/60)/60)/24)+DATE(1970,1,1)</f>
        <v>42762.962013888886</v>
      </c>
      <c r="T639">
        <f>YEAR(S639)</f>
        <v>2017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30000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6">
        <f>ROUND(E640/D640*100,0)</f>
        <v>0</v>
      </c>
      <c r="P640" s="11">
        <f>IFERROR(ROUND(E640/L640,2),0)</f>
        <v>3</v>
      </c>
      <c r="Q640" s="13" t="s">
        <v>8317</v>
      </c>
      <c r="R640" t="s">
        <v>8318</v>
      </c>
      <c r="S640" s="18">
        <f>(((J640/60)/60)/24)+DATE(1970,1,1)</f>
        <v>42759.593310185184</v>
      </c>
      <c r="T640">
        <f>YEAR(S640)</f>
        <v>2017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30000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6">
        <f>ROUND(E641/D641*100,0)</f>
        <v>0</v>
      </c>
      <c r="P641" s="11">
        <f>IFERROR(ROUND(E641/L641,2),0)</f>
        <v>1</v>
      </c>
      <c r="Q641" s="13" t="s">
        <v>8317</v>
      </c>
      <c r="R641" t="s">
        <v>8318</v>
      </c>
      <c r="S641" s="18">
        <f>(((J641/60)/60)/24)+DATE(1970,1,1)</f>
        <v>41865.583275462966</v>
      </c>
      <c r="T641">
        <f>YEAR(S641)</f>
        <v>2014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30000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6">
        <f>ROUND(E642/D642*100,0)</f>
        <v>0</v>
      </c>
      <c r="P642" s="11">
        <f>IFERROR(ROUND(E642/L642,2),0)</f>
        <v>50.5</v>
      </c>
      <c r="Q642" s="13" t="s">
        <v>8317</v>
      </c>
      <c r="R642" t="s">
        <v>8319</v>
      </c>
      <c r="S642" s="18">
        <f>(((J642/60)/60)/24)+DATE(1970,1,1)</f>
        <v>42683.420312500006</v>
      </c>
      <c r="T642">
        <f>YEAR(S642)</f>
        <v>2016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30000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6">
        <f>ROUND(E643/D643*100,0)</f>
        <v>159</v>
      </c>
      <c r="P643" s="11">
        <f>IFERROR(ROUND(E643/L643,2),0)</f>
        <v>151.32</v>
      </c>
      <c r="Q643" s="13" t="s">
        <v>8317</v>
      </c>
      <c r="R643" t="s">
        <v>8319</v>
      </c>
      <c r="S643" s="18">
        <f>(((J643/60)/60)/24)+DATE(1970,1,1)</f>
        <v>42199.57</v>
      </c>
      <c r="T643">
        <f>YEAR(S643)</f>
        <v>2015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30000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6">
        <f>ROUND(E644/D644*100,0)</f>
        <v>974</v>
      </c>
      <c r="P644" s="11">
        <f>IFERROR(ROUND(E644/L644,2),0)</f>
        <v>134.36000000000001</v>
      </c>
      <c r="Q644" s="13" t="s">
        <v>8317</v>
      </c>
      <c r="R644" t="s">
        <v>8319</v>
      </c>
      <c r="S644" s="18">
        <f>(((J644/60)/60)/24)+DATE(1970,1,1)</f>
        <v>42199.651319444441</v>
      </c>
      <c r="T644">
        <f>YEAR(S644)</f>
        <v>2015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30000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6">
        <f>ROUND(E645/D645*100,0)</f>
        <v>88</v>
      </c>
      <c r="P645" s="11">
        <f>IFERROR(ROUND(E645/L645,2),0)</f>
        <v>174.03</v>
      </c>
      <c r="Q645" s="13" t="s">
        <v>8317</v>
      </c>
      <c r="R645" t="s">
        <v>8319</v>
      </c>
      <c r="S645" s="18">
        <f>(((J645/60)/60)/24)+DATE(1970,1,1)</f>
        <v>42100.642071759255</v>
      </c>
      <c r="T645">
        <f>YEAR(S645)</f>
        <v>2015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30000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6">
        <f>ROUND(E646/D646*100,0)</f>
        <v>250</v>
      </c>
      <c r="P646" s="11">
        <f>IFERROR(ROUND(E646/L646,2),0)</f>
        <v>73.489999999999995</v>
      </c>
      <c r="Q646" s="13" t="s">
        <v>8317</v>
      </c>
      <c r="R646" t="s">
        <v>8319</v>
      </c>
      <c r="S646" s="18">
        <f>(((J646/60)/60)/24)+DATE(1970,1,1)</f>
        <v>41898.665960648148</v>
      </c>
      <c r="T646">
        <f>YEAR(S646)</f>
        <v>2014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30000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6">
        <f>ROUND(E647/D647*100,0)</f>
        <v>19</v>
      </c>
      <c r="P647" s="11">
        <f>IFERROR(ROUND(E647/L647,2),0)</f>
        <v>23.52</v>
      </c>
      <c r="Q647" s="13" t="s">
        <v>8317</v>
      </c>
      <c r="R647" t="s">
        <v>8319</v>
      </c>
      <c r="S647" s="18">
        <f>(((J647/60)/60)/24)+DATE(1970,1,1)</f>
        <v>42564.026319444441</v>
      </c>
      <c r="T647">
        <f>YEAR(S647)</f>
        <v>2016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30000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6">
        <f>ROUND(E648/D648*100,0)</f>
        <v>4</v>
      </c>
      <c r="P648" s="11">
        <f>IFERROR(ROUND(E648/L648,2),0)</f>
        <v>39.07</v>
      </c>
      <c r="Q648" s="13" t="s">
        <v>8317</v>
      </c>
      <c r="R648" t="s">
        <v>8319</v>
      </c>
      <c r="S648" s="18">
        <f>(((J648/60)/60)/24)+DATE(1970,1,1)</f>
        <v>41832.852627314816</v>
      </c>
      <c r="T648">
        <f>YEAR(S648)</f>
        <v>2014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30000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6">
        <f>ROUND(E649/D649*100,0)</f>
        <v>7</v>
      </c>
      <c r="P649" s="11">
        <f>IFERROR(ROUND(E649/L649,2),0)</f>
        <v>125.94</v>
      </c>
      <c r="Q649" s="13" t="s">
        <v>8317</v>
      </c>
      <c r="R649" t="s">
        <v>8319</v>
      </c>
      <c r="S649" s="18">
        <f>(((J649/60)/60)/24)+DATE(1970,1,1)</f>
        <v>42416.767928240741</v>
      </c>
      <c r="T649">
        <f>YEAR(S649)</f>
        <v>2016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30000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6">
        <f>ROUND(E650/D650*100,0)</f>
        <v>148</v>
      </c>
      <c r="P650" s="11">
        <f>IFERROR(ROUND(E650/L650,2),0)</f>
        <v>1644</v>
      </c>
      <c r="Q650" s="13" t="s">
        <v>8317</v>
      </c>
      <c r="R650" t="s">
        <v>8319</v>
      </c>
      <c r="S650" s="18">
        <f>(((J650/60)/60)/24)+DATE(1970,1,1)</f>
        <v>41891.693379629629</v>
      </c>
      <c r="T650">
        <f>YEAR(S650)</f>
        <v>2014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30000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6">
        <f>ROUND(E651/D651*100,0)</f>
        <v>12</v>
      </c>
      <c r="P651" s="11">
        <f>IFERROR(ROUND(E651/L651,2),0)</f>
        <v>42.67</v>
      </c>
      <c r="Q651" s="13" t="s">
        <v>8317</v>
      </c>
      <c r="R651" t="s">
        <v>8319</v>
      </c>
      <c r="S651" s="18">
        <f>(((J651/60)/60)/24)+DATE(1970,1,1)</f>
        <v>41877.912187499998</v>
      </c>
      <c r="T651">
        <f>YEAR(S651)</f>
        <v>2014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30000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6">
        <f>ROUND(E652/D652*100,0)</f>
        <v>6</v>
      </c>
      <c r="P652" s="11">
        <f>IFERROR(ROUND(E652/L652,2),0)</f>
        <v>35.130000000000003</v>
      </c>
      <c r="Q652" s="13" t="s">
        <v>8317</v>
      </c>
      <c r="R652" t="s">
        <v>8319</v>
      </c>
      <c r="S652" s="18">
        <f>(((J652/60)/60)/24)+DATE(1970,1,1)</f>
        <v>41932.036851851852</v>
      </c>
      <c r="T652">
        <f>YEAR(S652)</f>
        <v>2014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30000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6">
        <f>ROUND(E653/D653*100,0)</f>
        <v>84</v>
      </c>
      <c r="P653" s="11">
        <f>IFERROR(ROUND(E653/L653,2),0)</f>
        <v>239.35</v>
      </c>
      <c r="Q653" s="13" t="s">
        <v>8317</v>
      </c>
      <c r="R653" t="s">
        <v>8319</v>
      </c>
      <c r="S653" s="18">
        <f>(((J653/60)/60)/24)+DATE(1970,1,1)</f>
        <v>41956.017488425925</v>
      </c>
      <c r="T653">
        <f>YEAR(S653)</f>
        <v>2014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6">
        <f>ROUND(E654/D654*100,0)</f>
        <v>10</v>
      </c>
      <c r="P654" s="11">
        <f>IFERROR(ROUND(E654/L654,2),0)</f>
        <v>107.64</v>
      </c>
      <c r="Q654" s="13" t="s">
        <v>8317</v>
      </c>
      <c r="R654" t="s">
        <v>8319</v>
      </c>
      <c r="S654" s="18">
        <f>(((J654/60)/60)/24)+DATE(1970,1,1)</f>
        <v>42675.690393518518</v>
      </c>
      <c r="T654">
        <f>YEAR(S654)</f>
        <v>2016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29000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6">
        <f>ROUND(E655/D655*100,0)</f>
        <v>366</v>
      </c>
      <c r="P655" s="11">
        <f>IFERROR(ROUND(E655/L655,2),0)</f>
        <v>95.83</v>
      </c>
      <c r="Q655" s="13" t="s">
        <v>8317</v>
      </c>
      <c r="R655" t="s">
        <v>8319</v>
      </c>
      <c r="S655" s="18">
        <f>(((J655/60)/60)/24)+DATE(1970,1,1)</f>
        <v>42199.618518518517</v>
      </c>
      <c r="T655">
        <f>YEAR(S655)</f>
        <v>2015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29000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6">
        <f>ROUND(E656/D656*100,0)</f>
        <v>111</v>
      </c>
      <c r="P656" s="11">
        <f>IFERROR(ROUND(E656/L656,2),0)</f>
        <v>31.66</v>
      </c>
      <c r="Q656" s="13" t="s">
        <v>8317</v>
      </c>
      <c r="R656" t="s">
        <v>8319</v>
      </c>
      <c r="S656" s="18">
        <f>(((J656/60)/60)/24)+DATE(1970,1,1)</f>
        <v>42163.957326388889</v>
      </c>
      <c r="T656">
        <f>YEAR(S656)</f>
        <v>2015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28888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6">
        <f>ROUND(E657/D657*100,0)</f>
        <v>41</v>
      </c>
      <c r="P657" s="11">
        <f>IFERROR(ROUND(E657/L657,2),0)</f>
        <v>42.89</v>
      </c>
      <c r="Q657" s="13" t="s">
        <v>8317</v>
      </c>
      <c r="R657" t="s">
        <v>8319</v>
      </c>
      <c r="S657" s="18">
        <f>(((J657/60)/60)/24)+DATE(1970,1,1)</f>
        <v>42045.957314814819</v>
      </c>
      <c r="T657">
        <f>YEAR(S657)</f>
        <v>2015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28450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6">
        <f>ROUND(E658/D658*100,0)</f>
        <v>38</v>
      </c>
      <c r="P658" s="11">
        <f>IFERROR(ROUND(E658/L658,2),0)</f>
        <v>122.74</v>
      </c>
      <c r="Q658" s="13" t="s">
        <v>8317</v>
      </c>
      <c r="R658" t="s">
        <v>8319</v>
      </c>
      <c r="S658" s="18">
        <f>(((J658/60)/60)/24)+DATE(1970,1,1)</f>
        <v>42417.804618055554</v>
      </c>
      <c r="T658">
        <f>YEAR(S658)</f>
        <v>2016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28000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6">
        <f>ROUND(E659/D659*100,0)</f>
        <v>67</v>
      </c>
      <c r="P659" s="11">
        <f>IFERROR(ROUND(E659/L659,2),0)</f>
        <v>190.45</v>
      </c>
      <c r="Q659" s="13" t="s">
        <v>8317</v>
      </c>
      <c r="R659" t="s">
        <v>8319</v>
      </c>
      <c r="S659" s="18">
        <f>(((J659/60)/60)/24)+DATE(1970,1,1)</f>
        <v>42331.84574074074</v>
      </c>
      <c r="T659">
        <f>YEAR(S659)</f>
        <v>2015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28000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6">
        <f>ROUND(E660/D660*100,0)</f>
        <v>108</v>
      </c>
      <c r="P660" s="11">
        <f>IFERROR(ROUND(E660/L660,2),0)</f>
        <v>109.34</v>
      </c>
      <c r="Q660" s="13" t="s">
        <v>8317</v>
      </c>
      <c r="R660" t="s">
        <v>8319</v>
      </c>
      <c r="S660" s="18">
        <f>(((J660/60)/60)/24)+DATE(1970,1,1)</f>
        <v>42179.160752314812</v>
      </c>
      <c r="T660">
        <f>YEAR(S660)</f>
        <v>2015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28000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6">
        <f>ROUND(E661/D661*100,0)</f>
        <v>11</v>
      </c>
      <c r="P661" s="11">
        <f>IFERROR(ROUND(E661/L661,2),0)</f>
        <v>143.66999999999999</v>
      </c>
      <c r="Q661" s="13" t="s">
        <v>8317</v>
      </c>
      <c r="R661" t="s">
        <v>8319</v>
      </c>
      <c r="S661" s="18">
        <f>(((J661/60)/60)/24)+DATE(1970,1,1)</f>
        <v>42209.593692129631</v>
      </c>
      <c r="T661">
        <f>YEAR(S661)</f>
        <v>2015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28000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6">
        <f>ROUND(E662/D662*100,0)</f>
        <v>5</v>
      </c>
      <c r="P662" s="11">
        <f>IFERROR(ROUND(E662/L662,2),0)</f>
        <v>84.94</v>
      </c>
      <c r="Q662" s="13" t="s">
        <v>8317</v>
      </c>
      <c r="R662" t="s">
        <v>8319</v>
      </c>
      <c r="S662" s="18">
        <f>(((J662/60)/60)/24)+DATE(1970,1,1)</f>
        <v>41922.741655092592</v>
      </c>
      <c r="T662">
        <f>YEAR(S662)</f>
        <v>2014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28000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6">
        <f>ROUND(E663/D663*100,0)</f>
        <v>0</v>
      </c>
      <c r="P663" s="11">
        <f>IFERROR(ROUND(E663/L663,2),0)</f>
        <v>10.56</v>
      </c>
      <c r="Q663" s="13" t="s">
        <v>8317</v>
      </c>
      <c r="R663" t="s">
        <v>8319</v>
      </c>
      <c r="S663" s="18">
        <f>(((J663/60)/60)/24)+DATE(1970,1,1)</f>
        <v>42636.645358796297</v>
      </c>
      <c r="T663">
        <f>YEAR(S663)</f>
        <v>2016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28000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6">
        <f>ROUND(E664/D664*100,0)</f>
        <v>1</v>
      </c>
      <c r="P664" s="11">
        <f>IFERROR(ROUND(E664/L664,2),0)</f>
        <v>39</v>
      </c>
      <c r="Q664" s="13" t="s">
        <v>8317</v>
      </c>
      <c r="R664" t="s">
        <v>8319</v>
      </c>
      <c r="S664" s="18">
        <f>(((J664/60)/60)/24)+DATE(1970,1,1)</f>
        <v>41990.438043981485</v>
      </c>
      <c r="T664">
        <f>YEAR(S664)</f>
        <v>2014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28000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6">
        <f>ROUND(E665/D665*100,0)</f>
        <v>3</v>
      </c>
      <c r="P665" s="11">
        <f>IFERROR(ROUND(E665/L665,2),0)</f>
        <v>100</v>
      </c>
      <c r="Q665" s="13" t="s">
        <v>8317</v>
      </c>
      <c r="R665" t="s">
        <v>8319</v>
      </c>
      <c r="S665" s="18">
        <f>(((J665/60)/60)/24)+DATE(1970,1,1)</f>
        <v>42173.843240740738</v>
      </c>
      <c r="T665">
        <f>YEAR(S665)</f>
        <v>2015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27800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6">
        <f>ROUND(E666/D666*100,0)</f>
        <v>3</v>
      </c>
      <c r="P666" s="11">
        <f>IFERROR(ROUND(E666/L666,2),0)</f>
        <v>31.17</v>
      </c>
      <c r="Q666" s="13" t="s">
        <v>8317</v>
      </c>
      <c r="R666" t="s">
        <v>8319</v>
      </c>
      <c r="S666" s="18">
        <f>(((J666/60)/60)/24)+DATE(1970,1,1)</f>
        <v>42077.666377314818</v>
      </c>
      <c r="T666">
        <f>YEAR(S666)</f>
        <v>2015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27500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6">
        <f>ROUND(E667/D667*100,0)</f>
        <v>7</v>
      </c>
      <c r="P667" s="11">
        <f>IFERROR(ROUND(E667/L667,2),0)</f>
        <v>155.33000000000001</v>
      </c>
      <c r="Q667" s="13" t="s">
        <v>8317</v>
      </c>
      <c r="R667" t="s">
        <v>8319</v>
      </c>
      <c r="S667" s="18">
        <f>(((J667/60)/60)/24)+DATE(1970,1,1)</f>
        <v>42688.711354166662</v>
      </c>
      <c r="T667">
        <f>YEAR(S667)</f>
        <v>2016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27000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6">
        <f>ROUND(E668/D668*100,0)</f>
        <v>0</v>
      </c>
      <c r="P668" s="11">
        <f>IFERROR(ROUND(E668/L668,2),0)</f>
        <v>2</v>
      </c>
      <c r="Q668" s="13" t="s">
        <v>8317</v>
      </c>
      <c r="R668" t="s">
        <v>8319</v>
      </c>
      <c r="S668" s="18">
        <f>(((J668/60)/60)/24)+DATE(1970,1,1)</f>
        <v>41838.832152777781</v>
      </c>
      <c r="T668">
        <f>YEAR(S668)</f>
        <v>2014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27000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6">
        <f>ROUND(E669/D669*100,0)</f>
        <v>19</v>
      </c>
      <c r="P669" s="11">
        <f>IFERROR(ROUND(E669/L669,2),0)</f>
        <v>178.93</v>
      </c>
      <c r="Q669" s="13" t="s">
        <v>8317</v>
      </c>
      <c r="R669" t="s">
        <v>8319</v>
      </c>
      <c r="S669" s="18">
        <f>(((J669/60)/60)/24)+DATE(1970,1,1)</f>
        <v>42632.373414351852</v>
      </c>
      <c r="T669">
        <f>YEAR(S669)</f>
        <v>2016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27000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6">
        <f>ROUND(E670/D670*100,0)</f>
        <v>3</v>
      </c>
      <c r="P670" s="11">
        <f>IFERROR(ROUND(E670/L670,2),0)</f>
        <v>27.36</v>
      </c>
      <c r="Q670" s="13" t="s">
        <v>8317</v>
      </c>
      <c r="R670" t="s">
        <v>8319</v>
      </c>
      <c r="S670" s="18">
        <f>(((J670/60)/60)/24)+DATE(1970,1,1)</f>
        <v>42090.831273148149</v>
      </c>
      <c r="T670">
        <f>YEAR(S670)</f>
        <v>2015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27000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6">
        <f>ROUND(E671/D671*100,0)</f>
        <v>159</v>
      </c>
      <c r="P671" s="11">
        <f>IFERROR(ROUND(E671/L671,2),0)</f>
        <v>1536.25</v>
      </c>
      <c r="Q671" s="13" t="s">
        <v>8317</v>
      </c>
      <c r="R671" t="s">
        <v>8319</v>
      </c>
      <c r="S671" s="18">
        <f>(((J671/60)/60)/24)+DATE(1970,1,1)</f>
        <v>42527.625671296293</v>
      </c>
      <c r="T671">
        <f>YEAR(S671)</f>
        <v>2016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26500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6">
        <f>ROUND(E672/D672*100,0)</f>
        <v>99</v>
      </c>
      <c r="P672" s="11">
        <f>IFERROR(ROUND(E672/L672,2),0)</f>
        <v>85</v>
      </c>
      <c r="Q672" s="13" t="s">
        <v>8317</v>
      </c>
      <c r="R672" t="s">
        <v>8319</v>
      </c>
      <c r="S672" s="18">
        <f>(((J672/60)/60)/24)+DATE(1970,1,1)</f>
        <v>42506.709722222222</v>
      </c>
      <c r="T672">
        <f>YEAR(S672)</f>
        <v>2016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26500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6">
        <f>ROUND(E673/D673*100,0)</f>
        <v>45</v>
      </c>
      <c r="P673" s="11">
        <f>IFERROR(ROUND(E673/L673,2),0)</f>
        <v>788.53</v>
      </c>
      <c r="Q673" s="13" t="s">
        <v>8317</v>
      </c>
      <c r="R673" t="s">
        <v>8319</v>
      </c>
      <c r="S673" s="18">
        <f>(((J673/60)/60)/24)+DATE(1970,1,1)</f>
        <v>41984.692731481482</v>
      </c>
      <c r="T673">
        <f>YEAR(S673)</f>
        <v>2014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26000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6">
        <f>ROUND(E674/D674*100,0)</f>
        <v>42</v>
      </c>
      <c r="P674" s="11">
        <f>IFERROR(ROUND(E674/L674,2),0)</f>
        <v>50.3</v>
      </c>
      <c r="Q674" s="13" t="s">
        <v>8317</v>
      </c>
      <c r="R674" t="s">
        <v>8319</v>
      </c>
      <c r="S674" s="18">
        <f>(((J674/60)/60)/24)+DATE(1970,1,1)</f>
        <v>41974.219490740739</v>
      </c>
      <c r="T674">
        <f>YEAR(S674)</f>
        <v>2014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26000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6">
        <f>ROUND(E675/D675*100,0)</f>
        <v>1</v>
      </c>
      <c r="P675" s="11">
        <f>IFERROR(ROUND(E675/L675,2),0)</f>
        <v>68.33</v>
      </c>
      <c r="Q675" s="13" t="s">
        <v>8317</v>
      </c>
      <c r="R675" t="s">
        <v>8319</v>
      </c>
      <c r="S675" s="18">
        <f>(((J675/60)/60)/24)+DATE(1970,1,1)</f>
        <v>41838.840474537035</v>
      </c>
      <c r="T675">
        <f>YEAR(S675)</f>
        <v>2014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26000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6">
        <f>ROUND(E676/D676*100,0)</f>
        <v>0</v>
      </c>
      <c r="P676" s="11">
        <f>IFERROR(ROUND(E676/L676,2),0)</f>
        <v>7.5</v>
      </c>
      <c r="Q676" s="13" t="s">
        <v>8317</v>
      </c>
      <c r="R676" t="s">
        <v>8319</v>
      </c>
      <c r="S676" s="18">
        <f>(((J676/60)/60)/24)+DATE(1970,1,1)</f>
        <v>41803.116053240738</v>
      </c>
      <c r="T676">
        <f>YEAR(S676)</f>
        <v>2014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26000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6">
        <f>ROUND(E677/D677*100,0)</f>
        <v>3</v>
      </c>
      <c r="P677" s="11">
        <f>IFERROR(ROUND(E677/L677,2),0)</f>
        <v>34.270000000000003</v>
      </c>
      <c r="Q677" s="13" t="s">
        <v>8317</v>
      </c>
      <c r="R677" t="s">
        <v>8319</v>
      </c>
      <c r="S677" s="18">
        <f>(((J677/60)/60)/24)+DATE(1970,1,1)</f>
        <v>41975.930601851855</v>
      </c>
      <c r="T677">
        <f>YEAR(S677)</f>
        <v>2014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26000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6">
        <f>ROUND(E678/D678*100,0)</f>
        <v>6</v>
      </c>
      <c r="P678" s="11">
        <f>IFERROR(ROUND(E678/L678,2),0)</f>
        <v>61.29</v>
      </c>
      <c r="Q678" s="13" t="s">
        <v>8317</v>
      </c>
      <c r="R678" t="s">
        <v>8319</v>
      </c>
      <c r="S678" s="18">
        <f>(((J678/60)/60)/24)+DATE(1970,1,1)</f>
        <v>42012.768298611118</v>
      </c>
      <c r="T678">
        <f>YEAR(S678)</f>
        <v>2015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25000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6">
        <f>ROUND(E679/D679*100,0)</f>
        <v>51</v>
      </c>
      <c r="P679" s="11">
        <f>IFERROR(ROUND(E679/L679,2),0)</f>
        <v>133.25</v>
      </c>
      <c r="Q679" s="13" t="s">
        <v>8317</v>
      </c>
      <c r="R679" t="s">
        <v>8319</v>
      </c>
      <c r="S679" s="18">
        <f>(((J679/60)/60)/24)+DATE(1970,1,1)</f>
        <v>42504.403877314813</v>
      </c>
      <c r="T679">
        <f>YEAR(S679)</f>
        <v>2016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25000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6">
        <f>ROUND(E680/D680*100,0)</f>
        <v>4</v>
      </c>
      <c r="P680" s="11">
        <f>IFERROR(ROUND(E680/L680,2),0)</f>
        <v>65.180000000000007</v>
      </c>
      <c r="Q680" s="13" t="s">
        <v>8317</v>
      </c>
      <c r="R680" t="s">
        <v>8319</v>
      </c>
      <c r="S680" s="18">
        <f>(((J680/60)/60)/24)+DATE(1970,1,1)</f>
        <v>42481.376597222217</v>
      </c>
      <c r="T680">
        <f>YEAR(S680)</f>
        <v>2016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25000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6">
        <f>ROUND(E681/D681*100,0)</f>
        <v>35</v>
      </c>
      <c r="P681" s="11">
        <f>IFERROR(ROUND(E681/L681,2),0)</f>
        <v>93.9</v>
      </c>
      <c r="Q681" s="13" t="s">
        <v>8317</v>
      </c>
      <c r="R681" t="s">
        <v>8319</v>
      </c>
      <c r="S681" s="18">
        <f>(((J681/60)/60)/24)+DATE(1970,1,1)</f>
        <v>42556.695706018523</v>
      </c>
      <c r="T681">
        <f>YEAR(S681)</f>
        <v>2016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25000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6">
        <f>ROUND(E682/D682*100,0)</f>
        <v>78</v>
      </c>
      <c r="P682" s="11">
        <f>IFERROR(ROUND(E682/L682,2),0)</f>
        <v>150.65</v>
      </c>
      <c r="Q682" s="13" t="s">
        <v>8317</v>
      </c>
      <c r="R682" t="s">
        <v>8319</v>
      </c>
      <c r="S682" s="18">
        <f>(((J682/60)/60)/24)+DATE(1970,1,1)</f>
        <v>41864.501516203702</v>
      </c>
      <c r="T682">
        <f>YEAR(S682)</f>
        <v>2014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6">
        <f>ROUND(E683/D683*100,0)</f>
        <v>0</v>
      </c>
      <c r="P683" s="11">
        <f>IFERROR(ROUND(E683/L683,2),0)</f>
        <v>1</v>
      </c>
      <c r="Q683" s="13" t="s">
        <v>8317</v>
      </c>
      <c r="R683" t="s">
        <v>8319</v>
      </c>
      <c r="S683" s="18">
        <f>(((J683/60)/60)/24)+DATE(1970,1,1)</f>
        <v>42639.805601851855</v>
      </c>
      <c r="T683">
        <f>YEAR(S683)</f>
        <v>2016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25000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6">
        <f>ROUND(E684/D684*100,0)</f>
        <v>0</v>
      </c>
      <c r="P684" s="11">
        <f>IFERROR(ROUND(E684/L684,2),0)</f>
        <v>13.25</v>
      </c>
      <c r="Q684" s="13" t="s">
        <v>8317</v>
      </c>
      <c r="R684" t="s">
        <v>8319</v>
      </c>
      <c r="S684" s="18">
        <f>(((J684/60)/60)/24)+DATE(1970,1,1)</f>
        <v>42778.765300925923</v>
      </c>
      <c r="T684">
        <f>YEAR(S684)</f>
        <v>2017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25000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6">
        <f>ROUND(E685/D685*100,0)</f>
        <v>1</v>
      </c>
      <c r="P685" s="11">
        <f>IFERROR(ROUND(E685/L685,2),0)</f>
        <v>99.33</v>
      </c>
      <c r="Q685" s="13" t="s">
        <v>8317</v>
      </c>
      <c r="R685" t="s">
        <v>8319</v>
      </c>
      <c r="S685" s="18">
        <f>(((J685/60)/60)/24)+DATE(1970,1,1)</f>
        <v>42634.900046296301</v>
      </c>
      <c r="T685">
        <f>YEAR(S685)</f>
        <v>2016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25000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6">
        <f>ROUND(E686/D686*100,0)</f>
        <v>96</v>
      </c>
      <c r="P686" s="11">
        <f>IFERROR(ROUND(E686/L686,2),0)</f>
        <v>177.39</v>
      </c>
      <c r="Q686" s="13" t="s">
        <v>8317</v>
      </c>
      <c r="R686" t="s">
        <v>8319</v>
      </c>
      <c r="S686" s="18">
        <f>(((J686/60)/60)/24)+DATE(1970,1,1)</f>
        <v>41809.473275462966</v>
      </c>
      <c r="T686">
        <f>YEAR(S686)</f>
        <v>2014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25000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6">
        <f>ROUND(E687/D687*100,0)</f>
        <v>2</v>
      </c>
      <c r="P687" s="11">
        <f>IFERROR(ROUND(E687/L687,2),0)</f>
        <v>55.3</v>
      </c>
      <c r="Q687" s="13" t="s">
        <v>8317</v>
      </c>
      <c r="R687" t="s">
        <v>8319</v>
      </c>
      <c r="S687" s="18">
        <f>(((J687/60)/60)/24)+DATE(1970,1,1)</f>
        <v>41971.866574074069</v>
      </c>
      <c r="T687">
        <f>YEAR(S687)</f>
        <v>2014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25000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6">
        <f>ROUND(E688/D688*100,0)</f>
        <v>0</v>
      </c>
      <c r="P688" s="11">
        <f>IFERROR(ROUND(E688/L688,2),0)</f>
        <v>0</v>
      </c>
      <c r="Q688" s="13" t="s">
        <v>8317</v>
      </c>
      <c r="R688" t="s">
        <v>8319</v>
      </c>
      <c r="S688" s="18">
        <f>(((J688/60)/60)/24)+DATE(1970,1,1)</f>
        <v>42189.673263888893</v>
      </c>
      <c r="T688">
        <f>YEAR(S688)</f>
        <v>2015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25000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6">
        <f>ROUND(E689/D689*100,0)</f>
        <v>14</v>
      </c>
      <c r="P689" s="11">
        <f>IFERROR(ROUND(E689/L689,2),0)</f>
        <v>591.66999999999996</v>
      </c>
      <c r="Q689" s="13" t="s">
        <v>8317</v>
      </c>
      <c r="R689" t="s">
        <v>8319</v>
      </c>
      <c r="S689" s="18">
        <f>(((J689/60)/60)/24)+DATE(1970,1,1)</f>
        <v>42711.750613425931</v>
      </c>
      <c r="T689">
        <f>YEAR(S689)</f>
        <v>2016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25000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6">
        <f>ROUND(E690/D690*100,0)</f>
        <v>58</v>
      </c>
      <c r="P690" s="11">
        <f>IFERROR(ROUND(E690/L690,2),0)</f>
        <v>405.5</v>
      </c>
      <c r="Q690" s="13" t="s">
        <v>8317</v>
      </c>
      <c r="R690" t="s">
        <v>8319</v>
      </c>
      <c r="S690" s="18">
        <f>(((J690/60)/60)/24)+DATE(1970,1,1)</f>
        <v>42262.104780092588</v>
      </c>
      <c r="T690">
        <f>YEAR(S690)</f>
        <v>2015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25000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6">
        <f>ROUND(E691/D691*100,0)</f>
        <v>461</v>
      </c>
      <c r="P691" s="11">
        <f>IFERROR(ROUND(E691/L691,2),0)</f>
        <v>343.15</v>
      </c>
      <c r="Q691" s="13" t="s">
        <v>8317</v>
      </c>
      <c r="R691" t="s">
        <v>8319</v>
      </c>
      <c r="S691" s="18">
        <f>(((J691/60)/60)/24)+DATE(1970,1,1)</f>
        <v>42675.66778935185</v>
      </c>
      <c r="T691">
        <f>YEAR(S691)</f>
        <v>2016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25000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6">
        <f>ROUND(E692/D692*100,0)</f>
        <v>10</v>
      </c>
      <c r="P692" s="11">
        <f>IFERROR(ROUND(E692/L692,2),0)</f>
        <v>72.59</v>
      </c>
      <c r="Q692" s="13" t="s">
        <v>8317</v>
      </c>
      <c r="R692" t="s">
        <v>8319</v>
      </c>
      <c r="S692" s="18">
        <f>(((J692/60)/60)/24)+DATE(1970,1,1)</f>
        <v>42579.634733796294</v>
      </c>
      <c r="T692">
        <f>YEAR(S692)</f>
        <v>2016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25000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6">
        <f>ROUND(E693/D693*100,0)</f>
        <v>1</v>
      </c>
      <c r="P693" s="11">
        <f>IFERROR(ROUND(E693/L693,2),0)</f>
        <v>26</v>
      </c>
      <c r="Q693" s="13" t="s">
        <v>8317</v>
      </c>
      <c r="R693" t="s">
        <v>8319</v>
      </c>
      <c r="S693" s="18">
        <f>(((J693/60)/60)/24)+DATE(1970,1,1)</f>
        <v>42158.028310185182</v>
      </c>
      <c r="T693">
        <f>YEAR(S693)</f>
        <v>2015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25000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6">
        <f>ROUND(E694/D694*100,0)</f>
        <v>5</v>
      </c>
      <c r="P694" s="11">
        <f>IFERROR(ROUND(E694/L694,2),0)</f>
        <v>6.5</v>
      </c>
      <c r="Q694" s="13" t="s">
        <v>8317</v>
      </c>
      <c r="R694" t="s">
        <v>8319</v>
      </c>
      <c r="S694" s="18">
        <f>(((J694/60)/60)/24)+DATE(1970,1,1)</f>
        <v>42696.37572916667</v>
      </c>
      <c r="T694">
        <f>YEAR(S694)</f>
        <v>2016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25000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6">
        <f>ROUND(E695/D695*100,0)</f>
        <v>141</v>
      </c>
      <c r="P695" s="11">
        <f>IFERROR(ROUND(E695/L695,2),0)</f>
        <v>119.39</v>
      </c>
      <c r="Q695" s="13" t="s">
        <v>8317</v>
      </c>
      <c r="R695" t="s">
        <v>8319</v>
      </c>
      <c r="S695" s="18">
        <f>(((J695/60)/60)/24)+DATE(1970,1,1)</f>
        <v>42094.808182870373</v>
      </c>
      <c r="T695">
        <f>YEAR(S695)</f>
        <v>2015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25000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6">
        <f>ROUND(E696/D696*100,0)</f>
        <v>2</v>
      </c>
      <c r="P696" s="11">
        <f>IFERROR(ROUND(E696/L696,2),0)</f>
        <v>84.29</v>
      </c>
      <c r="Q696" s="13" t="s">
        <v>8317</v>
      </c>
      <c r="R696" t="s">
        <v>8319</v>
      </c>
      <c r="S696" s="18">
        <f>(((J696/60)/60)/24)+DATE(1970,1,1)</f>
        <v>42737.663877314815</v>
      </c>
      <c r="T696">
        <f>YEAR(S696)</f>
        <v>2017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25000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6">
        <f>ROUND(E697/D697*100,0)</f>
        <v>3</v>
      </c>
      <c r="P697" s="11">
        <f>IFERROR(ROUND(E697/L697,2),0)</f>
        <v>90.86</v>
      </c>
      <c r="Q697" s="13" t="s">
        <v>8317</v>
      </c>
      <c r="R697" t="s">
        <v>8319</v>
      </c>
      <c r="S697" s="18">
        <f>(((J697/60)/60)/24)+DATE(1970,1,1)</f>
        <v>41913.521064814813</v>
      </c>
      <c r="T697">
        <f>YEAR(S697)</f>
        <v>2014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25000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6">
        <f>ROUND(E698/D698*100,0)</f>
        <v>0</v>
      </c>
      <c r="P698" s="11">
        <f>IFERROR(ROUND(E698/L698,2),0)</f>
        <v>1</v>
      </c>
      <c r="Q698" s="13" t="s">
        <v>8317</v>
      </c>
      <c r="R698" t="s">
        <v>8319</v>
      </c>
      <c r="S698" s="18">
        <f>(((J698/60)/60)/24)+DATE(1970,1,1)</f>
        <v>41815.927106481482</v>
      </c>
      <c r="T698">
        <f>YEAR(S698)</f>
        <v>2014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25000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6">
        <f>ROUND(E699/D699*100,0)</f>
        <v>9</v>
      </c>
      <c r="P699" s="11">
        <f>IFERROR(ROUND(E699/L699,2),0)</f>
        <v>20.34</v>
      </c>
      <c r="Q699" s="13" t="s">
        <v>8317</v>
      </c>
      <c r="R699" t="s">
        <v>8319</v>
      </c>
      <c r="S699" s="18">
        <f>(((J699/60)/60)/24)+DATE(1970,1,1)</f>
        <v>42388.523020833338</v>
      </c>
      <c r="T699">
        <f>YEAR(S699)</f>
        <v>2016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25000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6">
        <f>ROUND(E700/D700*100,0)</f>
        <v>62</v>
      </c>
      <c r="P700" s="11">
        <f>IFERROR(ROUND(E700/L700,2),0)</f>
        <v>530.69000000000005</v>
      </c>
      <c r="Q700" s="13" t="s">
        <v>8317</v>
      </c>
      <c r="R700" t="s">
        <v>8319</v>
      </c>
      <c r="S700" s="18">
        <f>(((J700/60)/60)/24)+DATE(1970,1,1)</f>
        <v>41866.931076388886</v>
      </c>
      <c r="T700">
        <f>YEAR(S700)</f>
        <v>2014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25000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6">
        <f>ROUND(E701/D701*100,0)</f>
        <v>429</v>
      </c>
      <c r="P701" s="11">
        <f>IFERROR(ROUND(E701/L701,2),0)</f>
        <v>120.39</v>
      </c>
      <c r="Q701" s="13" t="s">
        <v>8317</v>
      </c>
      <c r="R701" t="s">
        <v>8319</v>
      </c>
      <c r="S701" s="18">
        <f>(((J701/60)/60)/24)+DATE(1970,1,1)</f>
        <v>41563.485509259262</v>
      </c>
      <c r="T701">
        <f>YEAR(S701)</f>
        <v>2013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25000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6">
        <f>ROUND(E702/D702*100,0)</f>
        <v>2</v>
      </c>
      <c r="P702" s="11">
        <f>IFERROR(ROUND(E702/L702,2),0)</f>
        <v>13</v>
      </c>
      <c r="Q702" s="13" t="s">
        <v>8317</v>
      </c>
      <c r="R702" t="s">
        <v>8319</v>
      </c>
      <c r="S702" s="18">
        <f>(((J702/60)/60)/24)+DATE(1970,1,1)</f>
        <v>42715.688437500001</v>
      </c>
      <c r="T702">
        <f>YEAR(S702)</f>
        <v>2016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25000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6">
        <f>ROUND(E703/D703*100,0)</f>
        <v>24</v>
      </c>
      <c r="P703" s="11">
        <f>IFERROR(ROUND(E703/L703,2),0)</f>
        <v>291.33</v>
      </c>
      <c r="Q703" s="13" t="s">
        <v>8317</v>
      </c>
      <c r="R703" t="s">
        <v>8319</v>
      </c>
      <c r="S703" s="18">
        <f>(((J703/60)/60)/24)+DATE(1970,1,1)</f>
        <v>41813.662962962961</v>
      </c>
      <c r="T703">
        <f>YEAR(S703)</f>
        <v>2014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25000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6">
        <f>ROUND(E704/D704*100,0)</f>
        <v>18</v>
      </c>
      <c r="P704" s="11">
        <f>IFERROR(ROUND(E704/L704,2),0)</f>
        <v>124.92</v>
      </c>
      <c r="Q704" s="13" t="s">
        <v>8317</v>
      </c>
      <c r="R704" t="s">
        <v>8319</v>
      </c>
      <c r="S704" s="18">
        <f>(((J704/60)/60)/24)+DATE(1970,1,1)</f>
        <v>42668.726701388892</v>
      </c>
      <c r="T704">
        <f>YEAR(S704)</f>
        <v>2016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25000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6">
        <f>ROUND(E705/D705*100,0)</f>
        <v>3</v>
      </c>
      <c r="P705" s="11">
        <f>IFERROR(ROUND(E705/L705,2),0)</f>
        <v>119.57</v>
      </c>
      <c r="Q705" s="13" t="s">
        <v>8317</v>
      </c>
      <c r="R705" t="s">
        <v>8319</v>
      </c>
      <c r="S705" s="18">
        <f>(((J705/60)/60)/24)+DATE(1970,1,1)</f>
        <v>42711.950798611113</v>
      </c>
      <c r="T705">
        <f>YEAR(S705)</f>
        <v>2016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25000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6">
        <f>ROUND(E706/D706*100,0)</f>
        <v>2</v>
      </c>
      <c r="P706" s="11">
        <f>IFERROR(ROUND(E706/L706,2),0)</f>
        <v>120.25</v>
      </c>
      <c r="Q706" s="13" t="s">
        <v>8317</v>
      </c>
      <c r="R706" t="s">
        <v>8319</v>
      </c>
      <c r="S706" s="18">
        <f>(((J706/60)/60)/24)+DATE(1970,1,1)</f>
        <v>42726.192916666667</v>
      </c>
      <c r="T706">
        <f>YEAR(S706)</f>
        <v>2016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25000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6">
        <f>ROUND(E707/D707*100,0)</f>
        <v>4</v>
      </c>
      <c r="P707" s="11">
        <f>IFERROR(ROUND(E707/L707,2),0)</f>
        <v>195.4</v>
      </c>
      <c r="Q707" s="13" t="s">
        <v>8317</v>
      </c>
      <c r="R707" t="s">
        <v>8319</v>
      </c>
      <c r="S707" s="18">
        <f>(((J707/60)/60)/24)+DATE(1970,1,1)</f>
        <v>42726.491643518515</v>
      </c>
      <c r="T707">
        <f>YEAR(S707)</f>
        <v>2016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25000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6">
        <f>ROUND(E708/D708*100,0)</f>
        <v>0</v>
      </c>
      <c r="P708" s="11">
        <f>IFERROR(ROUND(E708/L708,2),0)</f>
        <v>0</v>
      </c>
      <c r="Q708" s="13" t="s">
        <v>8317</v>
      </c>
      <c r="R708" t="s">
        <v>8319</v>
      </c>
      <c r="S708" s="18">
        <f>(((J708/60)/60)/24)+DATE(1970,1,1)</f>
        <v>42676.995173611111</v>
      </c>
      <c r="T708">
        <f>YEAR(S708)</f>
        <v>2016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25000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6">
        <f>ROUND(E709/D709*100,0)</f>
        <v>215</v>
      </c>
      <c r="P709" s="11">
        <f>IFERROR(ROUND(E709/L709,2),0)</f>
        <v>117.7</v>
      </c>
      <c r="Q709" s="13" t="s">
        <v>8317</v>
      </c>
      <c r="R709" t="s">
        <v>8319</v>
      </c>
      <c r="S709" s="18">
        <f>(((J709/60)/60)/24)+DATE(1970,1,1)</f>
        <v>42696.663506944446</v>
      </c>
      <c r="T709">
        <f>YEAR(S709)</f>
        <v>2016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25000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6">
        <f>ROUND(E710/D710*100,0)</f>
        <v>35</v>
      </c>
      <c r="P710" s="11">
        <f>IFERROR(ROUND(E710/L710,2),0)</f>
        <v>23.95</v>
      </c>
      <c r="Q710" s="13" t="s">
        <v>8317</v>
      </c>
      <c r="R710" t="s">
        <v>8319</v>
      </c>
      <c r="S710" s="18">
        <f>(((J710/60)/60)/24)+DATE(1970,1,1)</f>
        <v>41835.581018518518</v>
      </c>
      <c r="T710">
        <f>YEAR(S710)</f>
        <v>2014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25000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6">
        <f>ROUND(E711/D711*100,0)</f>
        <v>0</v>
      </c>
      <c r="P711" s="11">
        <f>IFERROR(ROUND(E711/L711,2),0)</f>
        <v>30.5</v>
      </c>
      <c r="Q711" s="13" t="s">
        <v>8317</v>
      </c>
      <c r="R711" t="s">
        <v>8319</v>
      </c>
      <c r="S711" s="18">
        <f>(((J711/60)/60)/24)+DATE(1970,1,1)</f>
        <v>41948.041192129633</v>
      </c>
      <c r="T711">
        <f>YEAR(S711)</f>
        <v>2014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25000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6">
        <f>ROUND(E712/D712*100,0)</f>
        <v>0</v>
      </c>
      <c r="P712" s="11">
        <f>IFERROR(ROUND(E712/L712,2),0)</f>
        <v>0</v>
      </c>
      <c r="Q712" s="13" t="s">
        <v>8317</v>
      </c>
      <c r="R712" t="s">
        <v>8319</v>
      </c>
      <c r="S712" s="18">
        <f>(((J712/60)/60)/24)+DATE(1970,1,1)</f>
        <v>41837.984976851854</v>
      </c>
      <c r="T712">
        <f>YEAR(S712)</f>
        <v>2014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25000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6">
        <f>ROUND(E713/D713*100,0)</f>
        <v>135</v>
      </c>
      <c r="P713" s="11">
        <f>IFERROR(ROUND(E713/L713,2),0)</f>
        <v>99.97</v>
      </c>
      <c r="Q713" s="13" t="s">
        <v>8317</v>
      </c>
      <c r="R713" t="s">
        <v>8319</v>
      </c>
      <c r="S713" s="18">
        <f>(((J713/60)/60)/24)+DATE(1970,1,1)</f>
        <v>42678.459120370375</v>
      </c>
      <c r="T713">
        <f>YEAR(S713)</f>
        <v>2016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25000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6">
        <f>ROUND(E714/D714*100,0)</f>
        <v>0</v>
      </c>
      <c r="P714" s="11">
        <f>IFERROR(ROUND(E714/L714,2),0)</f>
        <v>26.25</v>
      </c>
      <c r="Q714" s="13" t="s">
        <v>8317</v>
      </c>
      <c r="R714" t="s">
        <v>8319</v>
      </c>
      <c r="S714" s="18">
        <f>(((J714/60)/60)/24)+DATE(1970,1,1)</f>
        <v>42384.680925925932</v>
      </c>
      <c r="T714">
        <f>YEAR(S714)</f>
        <v>2016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6">
        <f>ROUND(E715/D715*100,0)</f>
        <v>1</v>
      </c>
      <c r="P715" s="11">
        <f>IFERROR(ROUND(E715/L715,2),0)</f>
        <v>199</v>
      </c>
      <c r="Q715" s="13" t="s">
        <v>8317</v>
      </c>
      <c r="R715" t="s">
        <v>8319</v>
      </c>
      <c r="S715" s="18">
        <f>(((J715/60)/60)/24)+DATE(1970,1,1)</f>
        <v>42496.529305555552</v>
      </c>
      <c r="T715">
        <f>YEAR(S715)</f>
        <v>2016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25000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6">
        <f>ROUND(E716/D716*100,0)</f>
        <v>9</v>
      </c>
      <c r="P716" s="11">
        <f>IFERROR(ROUND(E716/L716,2),0)</f>
        <v>80.319999999999993</v>
      </c>
      <c r="Q716" s="13" t="s">
        <v>8317</v>
      </c>
      <c r="R716" t="s">
        <v>8319</v>
      </c>
      <c r="S716" s="18">
        <f>(((J716/60)/60)/24)+DATE(1970,1,1)</f>
        <v>42734.787986111114</v>
      </c>
      <c r="T716">
        <f>YEAR(S716)</f>
        <v>2016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25000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6">
        <f>ROUND(E717/D717*100,0)</f>
        <v>6</v>
      </c>
      <c r="P717" s="11">
        <f>IFERROR(ROUND(E717/L717,2),0)</f>
        <v>115.75</v>
      </c>
      <c r="Q717" s="13" t="s">
        <v>8317</v>
      </c>
      <c r="R717" t="s">
        <v>8319</v>
      </c>
      <c r="S717" s="18">
        <f>(((J717/60)/60)/24)+DATE(1970,1,1)</f>
        <v>42273.090740740736</v>
      </c>
      <c r="T717">
        <f>YEAR(S717)</f>
        <v>2015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25000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6">
        <f>ROUND(E718/D718*100,0)</f>
        <v>3</v>
      </c>
      <c r="P718" s="11">
        <f>IFERROR(ROUND(E718/L718,2),0)</f>
        <v>44.69</v>
      </c>
      <c r="Q718" s="13" t="s">
        <v>8317</v>
      </c>
      <c r="R718" t="s">
        <v>8319</v>
      </c>
      <c r="S718" s="18">
        <f>(((J718/60)/60)/24)+DATE(1970,1,1)</f>
        <v>41940.658645833333</v>
      </c>
      <c r="T718">
        <f>YEAR(S718)</f>
        <v>2014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25000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6">
        <f>ROUND(E719/D719*100,0)</f>
        <v>1</v>
      </c>
      <c r="P719" s="11">
        <f>IFERROR(ROUND(E719/L719,2),0)</f>
        <v>76.25</v>
      </c>
      <c r="Q719" s="13" t="s">
        <v>8317</v>
      </c>
      <c r="R719" t="s">
        <v>8319</v>
      </c>
      <c r="S719" s="18">
        <f>(((J719/60)/60)/24)+DATE(1970,1,1)</f>
        <v>41857.854189814818</v>
      </c>
      <c r="T719">
        <f>YEAR(S719)</f>
        <v>2014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25000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6">
        <f>ROUND(E720/D720*100,0)</f>
        <v>0</v>
      </c>
      <c r="P720" s="11">
        <f>IFERROR(ROUND(E720/L720,2),0)</f>
        <v>22.5</v>
      </c>
      <c r="Q720" s="13" t="s">
        <v>8317</v>
      </c>
      <c r="R720" t="s">
        <v>8319</v>
      </c>
      <c r="S720" s="18">
        <f>(((J720/60)/60)/24)+DATE(1970,1,1)</f>
        <v>42752.845451388886</v>
      </c>
      <c r="T720">
        <f>YEAR(S720)</f>
        <v>2017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25000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6">
        <f>ROUND(E721/D721*100,0)</f>
        <v>1</v>
      </c>
      <c r="P721" s="11">
        <f>IFERROR(ROUND(E721/L721,2),0)</f>
        <v>19.399999999999999</v>
      </c>
      <c r="Q721" s="13" t="s">
        <v>8317</v>
      </c>
      <c r="R721" t="s">
        <v>8319</v>
      </c>
      <c r="S721" s="18">
        <f>(((J721/60)/60)/24)+DATE(1970,1,1)</f>
        <v>42409.040231481486</v>
      </c>
      <c r="T721">
        <f>YEAR(S721)</f>
        <v>2016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25000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6">
        <f>ROUND(E722/D722*100,0)</f>
        <v>11</v>
      </c>
      <c r="P722" s="11">
        <f>IFERROR(ROUND(E722/L722,2),0)</f>
        <v>66.709999999999994</v>
      </c>
      <c r="Q722" s="13" t="s">
        <v>8320</v>
      </c>
      <c r="R722" t="s">
        <v>8321</v>
      </c>
      <c r="S722" s="18">
        <f>(((J722/60)/60)/24)+DATE(1970,1,1)</f>
        <v>40909.649201388893</v>
      </c>
      <c r="T722">
        <f>YEAR(S722)</f>
        <v>2012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25000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6">
        <f>ROUND(E723/D723*100,0)</f>
        <v>40</v>
      </c>
      <c r="P723" s="11">
        <f>IFERROR(ROUND(E723/L723,2),0)</f>
        <v>84.14</v>
      </c>
      <c r="Q723" s="13" t="s">
        <v>8320</v>
      </c>
      <c r="R723" t="s">
        <v>8321</v>
      </c>
      <c r="S723" s="18">
        <f>(((J723/60)/60)/24)+DATE(1970,1,1)</f>
        <v>41807.571840277778</v>
      </c>
      <c r="T723">
        <f>YEAR(S723)</f>
        <v>2014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6">
        <f>ROUND(E724/D724*100,0)</f>
        <v>132</v>
      </c>
      <c r="P724" s="11">
        <f>IFERROR(ROUND(E724/L724,2),0)</f>
        <v>215.73</v>
      </c>
      <c r="Q724" s="13" t="s">
        <v>8320</v>
      </c>
      <c r="R724" t="s">
        <v>8321</v>
      </c>
      <c r="S724" s="18">
        <f>(((J724/60)/60)/24)+DATE(1970,1,1)</f>
        <v>40977.805300925924</v>
      </c>
      <c r="T724">
        <f>YEAR(S724)</f>
        <v>2012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25000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6">
        <f>ROUND(E725/D725*100,0)</f>
        <v>22</v>
      </c>
      <c r="P725" s="11">
        <f>IFERROR(ROUND(E725/L725,2),0)</f>
        <v>54.69</v>
      </c>
      <c r="Q725" s="13" t="s">
        <v>8320</v>
      </c>
      <c r="R725" t="s">
        <v>8321</v>
      </c>
      <c r="S725" s="18">
        <f>(((J725/60)/60)/24)+DATE(1970,1,1)</f>
        <v>42184.816539351858</v>
      </c>
      <c r="T725">
        <f>YEAR(S725)</f>
        <v>2015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25000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6">
        <f>ROUND(E726/D726*100,0)</f>
        <v>30</v>
      </c>
      <c r="P726" s="11">
        <f>IFERROR(ROUND(E726/L726,2),0)</f>
        <v>51.63</v>
      </c>
      <c r="Q726" s="13" t="s">
        <v>8320</v>
      </c>
      <c r="R726" t="s">
        <v>8321</v>
      </c>
      <c r="S726" s="18">
        <f>(((J726/60)/60)/24)+DATE(1970,1,1)</f>
        <v>40694.638460648144</v>
      </c>
      <c r="T726">
        <f>YEAR(S726)</f>
        <v>2011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25000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6">
        <f>ROUND(E727/D727*100,0)</f>
        <v>80</v>
      </c>
      <c r="P727" s="11">
        <f>IFERROR(ROUND(E727/L727,2),0)</f>
        <v>143.36000000000001</v>
      </c>
      <c r="Q727" s="13" t="s">
        <v>8320</v>
      </c>
      <c r="R727" t="s">
        <v>8321</v>
      </c>
      <c r="S727" s="18">
        <f>(((J727/60)/60)/24)+DATE(1970,1,1)</f>
        <v>42321.626296296294</v>
      </c>
      <c r="T727">
        <f>YEAR(S727)</f>
        <v>2015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6">
        <f>ROUND(E728/D728*100,0)</f>
        <v>10</v>
      </c>
      <c r="P728" s="11">
        <f>IFERROR(ROUND(E728/L728,2),0)</f>
        <v>72.430000000000007</v>
      </c>
      <c r="Q728" s="13" t="s">
        <v>8320</v>
      </c>
      <c r="R728" t="s">
        <v>8321</v>
      </c>
      <c r="S728" s="18">
        <f>(((J728/60)/60)/24)+DATE(1970,1,1)</f>
        <v>41346.042673611111</v>
      </c>
      <c r="T728">
        <f>YEAR(S728)</f>
        <v>2013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25000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6">
        <f>ROUND(E729/D729*100,0)</f>
        <v>22</v>
      </c>
      <c r="P729" s="11">
        <f>IFERROR(ROUND(E729/L729,2),0)</f>
        <v>36.53</v>
      </c>
      <c r="Q729" s="13" t="s">
        <v>8320</v>
      </c>
      <c r="R729" t="s">
        <v>8321</v>
      </c>
      <c r="S729" s="18">
        <f>(((J729/60)/60)/24)+DATE(1970,1,1)</f>
        <v>41247.020243055551</v>
      </c>
      <c r="T729">
        <f>YEAR(S729)</f>
        <v>2012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25000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6">
        <f>ROUND(E730/D730*100,0)</f>
        <v>32</v>
      </c>
      <c r="P730" s="11">
        <f>IFERROR(ROUND(E730/L730,2),0)</f>
        <v>60.9</v>
      </c>
      <c r="Q730" s="13" t="s">
        <v>8320</v>
      </c>
      <c r="R730" t="s">
        <v>8321</v>
      </c>
      <c r="S730" s="18">
        <f>(((J730/60)/60)/24)+DATE(1970,1,1)</f>
        <v>40731.837465277778</v>
      </c>
      <c r="T730">
        <f>YEAR(S730)</f>
        <v>2011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25000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6">
        <f>ROUND(E731/D731*100,0)</f>
        <v>21</v>
      </c>
      <c r="P731" s="11">
        <f>IFERROR(ROUND(E731/L731,2),0)</f>
        <v>43.55</v>
      </c>
      <c r="Q731" s="13" t="s">
        <v>8320</v>
      </c>
      <c r="R731" t="s">
        <v>8321</v>
      </c>
      <c r="S731" s="18">
        <f>(((J731/60)/60)/24)+DATE(1970,1,1)</f>
        <v>41111.185891203706</v>
      </c>
      <c r="T731">
        <f>YEAR(S731)</f>
        <v>2012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25000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6">
        <f>ROUND(E732/D732*100,0)</f>
        <v>106</v>
      </c>
      <c r="P732" s="11">
        <f>IFERROR(ROUND(E732/L732,2),0)</f>
        <v>99.77</v>
      </c>
      <c r="Q732" s="13" t="s">
        <v>8320</v>
      </c>
      <c r="R732" t="s">
        <v>8321</v>
      </c>
      <c r="S732" s="18">
        <f>(((J732/60)/60)/24)+DATE(1970,1,1)</f>
        <v>40854.745266203703</v>
      </c>
      <c r="T732">
        <f>YEAR(S732)</f>
        <v>2011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25000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6">
        <f>ROUND(E733/D733*100,0)</f>
        <v>25</v>
      </c>
      <c r="P733" s="11">
        <f>IFERROR(ROUND(E733/L733,2),0)</f>
        <v>88.73</v>
      </c>
      <c r="Q733" s="13" t="s">
        <v>8320</v>
      </c>
      <c r="R733" t="s">
        <v>8321</v>
      </c>
      <c r="S733" s="18">
        <f>(((J733/60)/60)/24)+DATE(1970,1,1)</f>
        <v>40879.795682870368</v>
      </c>
      <c r="T733">
        <f>YEAR(S733)</f>
        <v>2011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25000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6">
        <f>ROUND(E734/D734*100,0)</f>
        <v>0</v>
      </c>
      <c r="P734" s="11">
        <f>IFERROR(ROUND(E734/L734,2),0)</f>
        <v>4.92</v>
      </c>
      <c r="Q734" s="13" t="s">
        <v>8320</v>
      </c>
      <c r="R734" t="s">
        <v>8321</v>
      </c>
      <c r="S734" s="18">
        <f>(((J734/60)/60)/24)+DATE(1970,1,1)</f>
        <v>41486.424317129626</v>
      </c>
      <c r="T734">
        <f>YEAR(S734)</f>
        <v>2013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6">
        <f>ROUND(E735/D735*100,0)</f>
        <v>12</v>
      </c>
      <c r="P735" s="11">
        <f>IFERROR(ROUND(E735/L735,2),0)</f>
        <v>17.82</v>
      </c>
      <c r="Q735" s="13" t="s">
        <v>8320</v>
      </c>
      <c r="R735" t="s">
        <v>8321</v>
      </c>
      <c r="S735" s="18">
        <f>(((J735/60)/60)/24)+DATE(1970,1,1)</f>
        <v>41598.420046296298</v>
      </c>
      <c r="T735">
        <f>YEAR(S735)</f>
        <v>2013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25000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6">
        <f>ROUND(E736/D736*100,0)</f>
        <v>43</v>
      </c>
      <c r="P736" s="11">
        <f>IFERROR(ROUND(E736/L736,2),0)</f>
        <v>187.19</v>
      </c>
      <c r="Q736" s="13" t="s">
        <v>8320</v>
      </c>
      <c r="R736" t="s">
        <v>8321</v>
      </c>
      <c r="S736" s="18">
        <f>(((J736/60)/60)/24)+DATE(1970,1,1)</f>
        <v>42102.164583333331</v>
      </c>
      <c r="T736">
        <f>YEAR(S736)</f>
        <v>2015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25000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6">
        <f>ROUND(E737/D737*100,0)</f>
        <v>215</v>
      </c>
      <c r="P737" s="11">
        <f>IFERROR(ROUND(E737/L737,2),0)</f>
        <v>234.81</v>
      </c>
      <c r="Q737" s="13" t="s">
        <v>8320</v>
      </c>
      <c r="R737" t="s">
        <v>8321</v>
      </c>
      <c r="S737" s="18">
        <f>(((J737/60)/60)/24)+DATE(1970,1,1)</f>
        <v>41946.029467592591</v>
      </c>
      <c r="T737">
        <f>YEAR(S737)</f>
        <v>2014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25000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6">
        <f>ROUND(E738/D738*100,0)</f>
        <v>45</v>
      </c>
      <c r="P738" s="11">
        <f>IFERROR(ROUND(E738/L738,2),0)</f>
        <v>105.05</v>
      </c>
      <c r="Q738" s="13" t="s">
        <v>8320</v>
      </c>
      <c r="R738" t="s">
        <v>8321</v>
      </c>
      <c r="S738" s="18">
        <f>(((J738/60)/60)/24)+DATE(1970,1,1)</f>
        <v>41579.734259259261</v>
      </c>
      <c r="T738">
        <f>YEAR(S738)</f>
        <v>2013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25000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6">
        <f>ROUND(E739/D739*100,0)</f>
        <v>24</v>
      </c>
      <c r="P739" s="11">
        <f>IFERROR(ROUND(E739/L739,2),0)</f>
        <v>56.67</v>
      </c>
      <c r="Q739" s="13" t="s">
        <v>8320</v>
      </c>
      <c r="R739" t="s">
        <v>8321</v>
      </c>
      <c r="S739" s="18">
        <f>(((J739/60)/60)/24)+DATE(1970,1,1)</f>
        <v>41667.275312500002</v>
      </c>
      <c r="T739">
        <f>YEAR(S739)</f>
        <v>2014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25000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6">
        <f>ROUND(E740/D740*100,0)</f>
        <v>6</v>
      </c>
      <c r="P740" s="11">
        <f>IFERROR(ROUND(E740/L740,2),0)</f>
        <v>39.049999999999997</v>
      </c>
      <c r="Q740" s="13" t="s">
        <v>8320</v>
      </c>
      <c r="R740" t="s">
        <v>8321</v>
      </c>
      <c r="S740" s="18">
        <f>(((J740/60)/60)/24)+DATE(1970,1,1)</f>
        <v>41943.604097222218</v>
      </c>
      <c r="T740">
        <f>YEAR(S740)</f>
        <v>2014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25000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6">
        <f>ROUND(E741/D741*100,0)</f>
        <v>38</v>
      </c>
      <c r="P741" s="11">
        <f>IFERROR(ROUND(E741/L741,2),0)</f>
        <v>68.349999999999994</v>
      </c>
      <c r="Q741" s="13" t="s">
        <v>8320</v>
      </c>
      <c r="R741" t="s">
        <v>8321</v>
      </c>
      <c r="S741" s="18">
        <f>(((J741/60)/60)/24)+DATE(1970,1,1)</f>
        <v>41829.502650462964</v>
      </c>
      <c r="T741">
        <f>YEAR(S741)</f>
        <v>2014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25000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6">
        <f>ROUND(E742/D742*100,0)</f>
        <v>13</v>
      </c>
      <c r="P742" s="11">
        <f>IFERROR(ROUND(E742/L742,2),0)</f>
        <v>169.58</v>
      </c>
      <c r="Q742" s="13" t="s">
        <v>8320</v>
      </c>
      <c r="R742" t="s">
        <v>8321</v>
      </c>
      <c r="S742" s="18">
        <f>(((J742/60)/60)/24)+DATE(1970,1,1)</f>
        <v>42162.146782407406</v>
      </c>
      <c r="T742">
        <f>YEAR(S742)</f>
        <v>2015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25000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6">
        <f>ROUND(E743/D743*100,0)</f>
        <v>53</v>
      </c>
      <c r="P743" s="11">
        <f>IFERROR(ROUND(E743/L743,2),0)</f>
        <v>141.41999999999999</v>
      </c>
      <c r="Q743" s="13" t="s">
        <v>8320</v>
      </c>
      <c r="R743" t="s">
        <v>8321</v>
      </c>
      <c r="S743" s="18">
        <f>(((J743/60)/60)/24)+DATE(1970,1,1)</f>
        <v>41401.648217592592</v>
      </c>
      <c r="T743">
        <f>YEAR(S743)</f>
        <v>2013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25000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6">
        <f>ROUND(E744/D744*100,0)</f>
        <v>6</v>
      </c>
      <c r="P744" s="11">
        <f>IFERROR(ROUND(E744/L744,2),0)</f>
        <v>67.39</v>
      </c>
      <c r="Q744" s="13" t="s">
        <v>8320</v>
      </c>
      <c r="R744" t="s">
        <v>8321</v>
      </c>
      <c r="S744" s="18">
        <f>(((J744/60)/60)/24)+DATE(1970,1,1)</f>
        <v>41689.917962962965</v>
      </c>
      <c r="T744">
        <f>YEAR(S744)</f>
        <v>2014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25000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6">
        <f>ROUND(E745/D745*100,0)</f>
        <v>3</v>
      </c>
      <c r="P745" s="11">
        <f>IFERROR(ROUND(E745/L745,2),0)</f>
        <v>54.27</v>
      </c>
      <c r="Q745" s="13" t="s">
        <v>8320</v>
      </c>
      <c r="R745" t="s">
        <v>8321</v>
      </c>
      <c r="S745" s="18">
        <f>(((J745/60)/60)/24)+DATE(1970,1,1)</f>
        <v>40990.709317129629</v>
      </c>
      <c r="T745">
        <f>YEAR(S745)</f>
        <v>2012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25000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6">
        <f>ROUND(E746/D746*100,0)</f>
        <v>20</v>
      </c>
      <c r="P746" s="11">
        <f>IFERROR(ROUND(E746/L746,2),0)</f>
        <v>82.52</v>
      </c>
      <c r="Q746" s="13" t="s">
        <v>8320</v>
      </c>
      <c r="R746" t="s">
        <v>8321</v>
      </c>
      <c r="S746" s="18">
        <f>(((J746/60)/60)/24)+DATE(1970,1,1)</f>
        <v>41226.95721064815</v>
      </c>
      <c r="T746">
        <f>YEAR(S746)</f>
        <v>2012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25000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6">
        <f>ROUND(E747/D747*100,0)</f>
        <v>16</v>
      </c>
      <c r="P747" s="11">
        <f>IFERROR(ROUND(E747/L747,2),0)</f>
        <v>53.73</v>
      </c>
      <c r="Q747" s="13" t="s">
        <v>8320</v>
      </c>
      <c r="R747" t="s">
        <v>8321</v>
      </c>
      <c r="S747" s="18">
        <f>(((J747/60)/60)/24)+DATE(1970,1,1)</f>
        <v>41367.572280092594</v>
      </c>
      <c r="T747">
        <f>YEAR(S747)</f>
        <v>2013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25000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6">
        <f>ROUND(E748/D748*100,0)</f>
        <v>13</v>
      </c>
      <c r="P748" s="11">
        <f>IFERROR(ROUND(E748/L748,2),0)</f>
        <v>34.21</v>
      </c>
      <c r="Q748" s="13" t="s">
        <v>8320</v>
      </c>
      <c r="R748" t="s">
        <v>8321</v>
      </c>
      <c r="S748" s="18">
        <f>(((J748/60)/60)/24)+DATE(1970,1,1)</f>
        <v>41157.042928240742</v>
      </c>
      <c r="T748">
        <f>YEAR(S748)</f>
        <v>2012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25000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6">
        <f>ROUND(E749/D749*100,0)</f>
        <v>28</v>
      </c>
      <c r="P749" s="11">
        <f>IFERROR(ROUND(E749/L749,2),0)</f>
        <v>127.33</v>
      </c>
      <c r="Q749" s="13" t="s">
        <v>8320</v>
      </c>
      <c r="R749" t="s">
        <v>8321</v>
      </c>
      <c r="S749" s="18">
        <f>(((J749/60)/60)/24)+DATE(1970,1,1)</f>
        <v>41988.548831018517</v>
      </c>
      <c r="T749">
        <f>YEAR(S749)</f>
        <v>2014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25000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6">
        <f>ROUND(E750/D750*100,0)</f>
        <v>8</v>
      </c>
      <c r="P750" s="11">
        <f>IFERROR(ROUND(E750/L750,2),0)</f>
        <v>45.57</v>
      </c>
      <c r="Q750" s="13" t="s">
        <v>8320</v>
      </c>
      <c r="R750" t="s">
        <v>8321</v>
      </c>
      <c r="S750" s="18">
        <f>(((J750/60)/60)/24)+DATE(1970,1,1)</f>
        <v>41831.846828703703</v>
      </c>
      <c r="T750">
        <f>YEAR(S750)</f>
        <v>2014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25000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6">
        <f>ROUND(E751/D751*100,0)</f>
        <v>42</v>
      </c>
      <c r="P751" s="11">
        <f>IFERROR(ROUND(E751/L751,2),0)</f>
        <v>95.96</v>
      </c>
      <c r="Q751" s="13" t="s">
        <v>8320</v>
      </c>
      <c r="R751" t="s">
        <v>8321</v>
      </c>
      <c r="S751" s="18">
        <f>(((J751/60)/60)/24)+DATE(1970,1,1)</f>
        <v>42733.94131944445</v>
      </c>
      <c r="T751">
        <f>YEAR(S751)</f>
        <v>2016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25000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6">
        <f>ROUND(E752/D752*100,0)</f>
        <v>18</v>
      </c>
      <c r="P752" s="11">
        <f>IFERROR(ROUND(E752/L752,2),0)</f>
        <v>77.27</v>
      </c>
      <c r="Q752" s="13" t="s">
        <v>8320</v>
      </c>
      <c r="R752" t="s">
        <v>8321</v>
      </c>
      <c r="S752" s="18">
        <f>(((J752/60)/60)/24)+DATE(1970,1,1)</f>
        <v>41299.878148148149</v>
      </c>
      <c r="T752">
        <f>YEAR(S752)</f>
        <v>2013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25000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6">
        <f>ROUND(E753/D753*100,0)</f>
        <v>14</v>
      </c>
      <c r="P753" s="11">
        <f>IFERROR(ROUND(E753/L753,2),0)</f>
        <v>57.34</v>
      </c>
      <c r="Q753" s="13" t="s">
        <v>8320</v>
      </c>
      <c r="R753" t="s">
        <v>8321</v>
      </c>
      <c r="S753" s="18">
        <f>(((J753/60)/60)/24)+DATE(1970,1,1)</f>
        <v>40713.630497685182</v>
      </c>
      <c r="T753">
        <f>YEAR(S753)</f>
        <v>2011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25000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6">
        <f>ROUND(E754/D754*100,0)</f>
        <v>22</v>
      </c>
      <c r="P754" s="11">
        <f>IFERROR(ROUND(E754/L754,2),0)</f>
        <v>53.19</v>
      </c>
      <c r="Q754" s="13" t="s">
        <v>8320</v>
      </c>
      <c r="R754" t="s">
        <v>8321</v>
      </c>
      <c r="S754" s="18">
        <f>(((J754/60)/60)/24)+DATE(1970,1,1)</f>
        <v>42639.421493055561</v>
      </c>
      <c r="T754">
        <f>YEAR(S754)</f>
        <v>2016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25000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6">
        <f>ROUND(E755/D755*100,0)</f>
        <v>51</v>
      </c>
      <c r="P755" s="11">
        <f>IFERROR(ROUND(E755/L755,2),0)</f>
        <v>492.31</v>
      </c>
      <c r="Q755" s="13" t="s">
        <v>8320</v>
      </c>
      <c r="R755" t="s">
        <v>8321</v>
      </c>
      <c r="S755" s="18">
        <f>(((J755/60)/60)/24)+DATE(1970,1,1)</f>
        <v>42019.590173611112</v>
      </c>
      <c r="T755">
        <f>YEAR(S755)</f>
        <v>2015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25000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6">
        <f>ROUND(E756/D756*100,0)</f>
        <v>8</v>
      </c>
      <c r="P756" s="11">
        <f>IFERROR(ROUND(E756/L756,2),0)</f>
        <v>42.35</v>
      </c>
      <c r="Q756" s="13" t="s">
        <v>8320</v>
      </c>
      <c r="R756" t="s">
        <v>8321</v>
      </c>
      <c r="S756" s="18">
        <f>(((J756/60)/60)/24)+DATE(1970,1,1)</f>
        <v>41249.749085648145</v>
      </c>
      <c r="T756">
        <f>YEAR(S756)</f>
        <v>2012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6">
        <f>ROUND(E757/D757*100,0)</f>
        <v>10</v>
      </c>
      <c r="P757" s="11">
        <f>IFERROR(ROUND(E757/L757,2),0)</f>
        <v>37.47</v>
      </c>
      <c r="Q757" s="13" t="s">
        <v>8320</v>
      </c>
      <c r="R757" t="s">
        <v>8321</v>
      </c>
      <c r="S757" s="18">
        <f>(((J757/60)/60)/24)+DATE(1970,1,1)</f>
        <v>41383.605057870373</v>
      </c>
      <c r="T757">
        <f>YEAR(S757)</f>
        <v>2013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25000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6">
        <f>ROUND(E758/D758*100,0)</f>
        <v>3</v>
      </c>
      <c r="P758" s="11">
        <f>IFERROR(ROUND(E758/L758,2),0)</f>
        <v>37.450000000000003</v>
      </c>
      <c r="Q758" s="13" t="s">
        <v>8320</v>
      </c>
      <c r="R758" t="s">
        <v>8321</v>
      </c>
      <c r="S758" s="18">
        <f>(((J758/60)/60)/24)+DATE(1970,1,1)</f>
        <v>40590.766886574071</v>
      </c>
      <c r="T758">
        <f>YEAR(S758)</f>
        <v>2011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25000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6">
        <f>ROUND(E759/D759*100,0)</f>
        <v>2</v>
      </c>
      <c r="P759" s="11">
        <f>IFERROR(ROUND(E759/L759,2),0)</f>
        <v>33.06</v>
      </c>
      <c r="Q759" s="13" t="s">
        <v>8320</v>
      </c>
      <c r="R759" t="s">
        <v>8321</v>
      </c>
      <c r="S759" s="18">
        <f>(((J759/60)/60)/24)+DATE(1970,1,1)</f>
        <v>41235.054560185185</v>
      </c>
      <c r="T759">
        <f>YEAR(S759)</f>
        <v>2012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6">
        <f>ROUND(E760/D760*100,0)</f>
        <v>10</v>
      </c>
      <c r="P760" s="11">
        <f>IFERROR(ROUND(E760/L760,2),0)</f>
        <v>134.21</v>
      </c>
      <c r="Q760" s="13" t="s">
        <v>8320</v>
      </c>
      <c r="R760" t="s">
        <v>8321</v>
      </c>
      <c r="S760" s="18">
        <f>(((J760/60)/60)/24)+DATE(1970,1,1)</f>
        <v>40429.836435185185</v>
      </c>
      <c r="T760">
        <f>YEAR(S760)</f>
        <v>2010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25000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6">
        <f>ROUND(E761/D761*100,0)</f>
        <v>20</v>
      </c>
      <c r="P761" s="11">
        <f>IFERROR(ROUND(E761/L761,2),0)</f>
        <v>51.47</v>
      </c>
      <c r="Q761" s="13" t="s">
        <v>8320</v>
      </c>
      <c r="R761" t="s">
        <v>8321</v>
      </c>
      <c r="S761" s="18">
        <f>(((J761/60)/60)/24)+DATE(1970,1,1)</f>
        <v>41789.330312500002</v>
      </c>
      <c r="T761">
        <f>YEAR(S761)</f>
        <v>2014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25000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6">
        <f>ROUND(E762/D762*100,0)</f>
        <v>0</v>
      </c>
      <c r="P762" s="11">
        <f>IFERROR(ROUND(E762/L762,2),0)</f>
        <v>0</v>
      </c>
      <c r="Q762" s="13" t="s">
        <v>8320</v>
      </c>
      <c r="R762" t="s">
        <v>8322</v>
      </c>
      <c r="S762" s="18">
        <f>(((J762/60)/60)/24)+DATE(1970,1,1)</f>
        <v>42670.764039351852</v>
      </c>
      <c r="T762">
        <f>YEAR(S762)</f>
        <v>2016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25000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6">
        <f>ROUND(E763/D763*100,0)</f>
        <v>1</v>
      </c>
      <c r="P763" s="11">
        <f>IFERROR(ROUND(E763/L763,2),0)</f>
        <v>39.17</v>
      </c>
      <c r="Q763" s="13" t="s">
        <v>8320</v>
      </c>
      <c r="R763" t="s">
        <v>8322</v>
      </c>
      <c r="S763" s="18">
        <f>(((J763/60)/60)/24)+DATE(1970,1,1)</f>
        <v>41642.751458333332</v>
      </c>
      <c r="T763">
        <f>YEAR(S763)</f>
        <v>2014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25000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6">
        <f>ROUND(E764/D764*100,0)</f>
        <v>0</v>
      </c>
      <c r="P764" s="11">
        <f>IFERROR(ROUND(E764/L764,2),0)</f>
        <v>0</v>
      </c>
      <c r="Q764" s="13" t="s">
        <v>8320</v>
      </c>
      <c r="R764" t="s">
        <v>8322</v>
      </c>
      <c r="S764" s="18">
        <f>(((J764/60)/60)/24)+DATE(1970,1,1)</f>
        <v>42690.858449074076</v>
      </c>
      <c r="T764">
        <f>YEAR(S764)</f>
        <v>2016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25000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6">
        <f>ROUND(E765/D765*100,0)</f>
        <v>0</v>
      </c>
      <c r="P765" s="11">
        <f>IFERROR(ROUND(E765/L765,2),0)</f>
        <v>5</v>
      </c>
      <c r="Q765" s="13" t="s">
        <v>8320</v>
      </c>
      <c r="R765" t="s">
        <v>8322</v>
      </c>
      <c r="S765" s="18">
        <f>(((J765/60)/60)/24)+DATE(1970,1,1)</f>
        <v>41471.446851851848</v>
      </c>
      <c r="T765">
        <f>YEAR(S765)</f>
        <v>2013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25000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6">
        <f>ROUND(E766/D766*100,0)</f>
        <v>0</v>
      </c>
      <c r="P766" s="11">
        <f>IFERROR(ROUND(E766/L766,2),0)</f>
        <v>0</v>
      </c>
      <c r="Q766" s="13" t="s">
        <v>8320</v>
      </c>
      <c r="R766" t="s">
        <v>8322</v>
      </c>
      <c r="S766" s="18">
        <f>(((J766/60)/60)/24)+DATE(1970,1,1)</f>
        <v>42227.173159722224</v>
      </c>
      <c r="T766">
        <f>YEAR(S766)</f>
        <v>2015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25000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6">
        <f>ROUND(E767/D767*100,0)</f>
        <v>10</v>
      </c>
      <c r="P767" s="11">
        <f>IFERROR(ROUND(E767/L767,2),0)</f>
        <v>57.3</v>
      </c>
      <c r="Q767" s="13" t="s">
        <v>8320</v>
      </c>
      <c r="R767" t="s">
        <v>8322</v>
      </c>
      <c r="S767" s="18">
        <f>(((J767/60)/60)/24)+DATE(1970,1,1)</f>
        <v>41901.542638888888</v>
      </c>
      <c r="T767">
        <f>YEAR(S767)</f>
        <v>2014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25000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6">
        <f>ROUND(E768/D768*100,0)</f>
        <v>0</v>
      </c>
      <c r="P768" s="11">
        <f>IFERROR(ROUND(E768/L768,2),0)</f>
        <v>0</v>
      </c>
      <c r="Q768" s="13" t="s">
        <v>8320</v>
      </c>
      <c r="R768" t="s">
        <v>8322</v>
      </c>
      <c r="S768" s="18">
        <f>(((J768/60)/60)/24)+DATE(1970,1,1)</f>
        <v>42021.783368055556</v>
      </c>
      <c r="T768">
        <f>YEAR(S768)</f>
        <v>2015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25000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6">
        <f>ROUND(E769/D769*100,0)</f>
        <v>1</v>
      </c>
      <c r="P769" s="11">
        <f>IFERROR(ROUND(E769/L769,2),0)</f>
        <v>59</v>
      </c>
      <c r="Q769" s="13" t="s">
        <v>8320</v>
      </c>
      <c r="R769" t="s">
        <v>8322</v>
      </c>
      <c r="S769" s="18">
        <f>(((J769/60)/60)/24)+DATE(1970,1,1)</f>
        <v>42115.143634259264</v>
      </c>
      <c r="T769">
        <f>YEAR(S769)</f>
        <v>2015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6">
        <f>ROUND(E770/D770*100,0)</f>
        <v>0</v>
      </c>
      <c r="P770" s="11">
        <f>IFERROR(ROUND(E770/L770,2),0)</f>
        <v>0</v>
      </c>
      <c r="Q770" s="13" t="s">
        <v>8320</v>
      </c>
      <c r="R770" t="s">
        <v>8322</v>
      </c>
      <c r="S770" s="18">
        <f>(((J770/60)/60)/24)+DATE(1970,1,1)</f>
        <v>41594.207060185188</v>
      </c>
      <c r="T770">
        <f>YEAR(S770)</f>
        <v>2013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25000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6">
        <f>ROUND(E771/D771*100,0)</f>
        <v>7</v>
      </c>
      <c r="P771" s="11">
        <f>IFERROR(ROUND(E771/L771,2),0)</f>
        <v>31.85</v>
      </c>
      <c r="Q771" s="13" t="s">
        <v>8320</v>
      </c>
      <c r="R771" t="s">
        <v>8322</v>
      </c>
      <c r="S771" s="18">
        <f>(((J771/60)/60)/24)+DATE(1970,1,1)</f>
        <v>41604.996458333335</v>
      </c>
      <c r="T771">
        <f>YEAR(S771)</f>
        <v>2013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25000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6">
        <f>ROUND(E772/D772*100,0)</f>
        <v>0</v>
      </c>
      <c r="P772" s="11">
        <f>IFERROR(ROUND(E772/L772,2),0)</f>
        <v>0</v>
      </c>
      <c r="Q772" s="13" t="s">
        <v>8320</v>
      </c>
      <c r="R772" t="s">
        <v>8322</v>
      </c>
      <c r="S772" s="18">
        <f>(((J772/60)/60)/24)+DATE(1970,1,1)</f>
        <v>41289.999641203707</v>
      </c>
      <c r="T772">
        <f>YEAR(S772)</f>
        <v>2013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25000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6">
        <f>ROUND(E773/D773*100,0)</f>
        <v>0</v>
      </c>
      <c r="P773" s="11">
        <f>IFERROR(ROUND(E773/L773,2),0)</f>
        <v>10</v>
      </c>
      <c r="Q773" s="13" t="s">
        <v>8320</v>
      </c>
      <c r="R773" t="s">
        <v>8322</v>
      </c>
      <c r="S773" s="18">
        <f>(((J773/60)/60)/24)+DATE(1970,1,1)</f>
        <v>42349.824097222227</v>
      </c>
      <c r="T773">
        <f>YEAR(S773)</f>
        <v>2015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25000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6">
        <f>ROUND(E774/D774*100,0)</f>
        <v>0</v>
      </c>
      <c r="P774" s="11">
        <f>IFERROR(ROUND(E774/L774,2),0)</f>
        <v>50</v>
      </c>
      <c r="Q774" s="13" t="s">
        <v>8320</v>
      </c>
      <c r="R774" t="s">
        <v>8322</v>
      </c>
      <c r="S774" s="18">
        <f>(((J774/60)/60)/24)+DATE(1970,1,1)</f>
        <v>40068.056932870371</v>
      </c>
      <c r="T774">
        <f>YEAR(S774)</f>
        <v>2009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25000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6">
        <f>ROUND(E775/D775*100,0)</f>
        <v>0</v>
      </c>
      <c r="P775" s="11">
        <f>IFERROR(ROUND(E775/L775,2),0)</f>
        <v>16</v>
      </c>
      <c r="Q775" s="13" t="s">
        <v>8320</v>
      </c>
      <c r="R775" t="s">
        <v>8322</v>
      </c>
      <c r="S775" s="18">
        <f>(((J775/60)/60)/24)+DATE(1970,1,1)</f>
        <v>42100.735937499994</v>
      </c>
      <c r="T775">
        <f>YEAR(S775)</f>
        <v>2015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25000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6">
        <f>ROUND(E776/D776*100,0)</f>
        <v>1</v>
      </c>
      <c r="P776" s="11">
        <f>IFERROR(ROUND(E776/L776,2),0)</f>
        <v>39</v>
      </c>
      <c r="Q776" s="13" t="s">
        <v>8320</v>
      </c>
      <c r="R776" t="s">
        <v>8322</v>
      </c>
      <c r="S776" s="18">
        <f>(((J776/60)/60)/24)+DATE(1970,1,1)</f>
        <v>41663.780300925922</v>
      </c>
      <c r="T776">
        <f>YEAR(S776)</f>
        <v>2014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25000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6">
        <f>ROUND(E777/D777*100,0)</f>
        <v>1</v>
      </c>
      <c r="P777" s="11">
        <f>IFERROR(ROUND(E777/L777,2),0)</f>
        <v>34</v>
      </c>
      <c r="Q777" s="13" t="s">
        <v>8320</v>
      </c>
      <c r="R777" t="s">
        <v>8322</v>
      </c>
      <c r="S777" s="18">
        <f>(((J777/60)/60)/24)+DATE(1970,1,1)</f>
        <v>40863.060127314813</v>
      </c>
      <c r="T777">
        <f>YEAR(S777)</f>
        <v>2011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25000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6">
        <f>ROUND(E778/D778*100,0)</f>
        <v>14</v>
      </c>
      <c r="P778" s="11">
        <f>IFERROR(ROUND(E778/L778,2),0)</f>
        <v>63.12</v>
      </c>
      <c r="Q778" s="13" t="s">
        <v>8320</v>
      </c>
      <c r="R778" t="s">
        <v>8322</v>
      </c>
      <c r="S778" s="18">
        <f>(((J778/60)/60)/24)+DATE(1970,1,1)</f>
        <v>42250.685706018514</v>
      </c>
      <c r="T778">
        <f>YEAR(S778)</f>
        <v>2015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25000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6">
        <f>ROUND(E779/D779*100,0)</f>
        <v>0</v>
      </c>
      <c r="P779" s="11">
        <f>IFERROR(ROUND(E779/L779,2),0)</f>
        <v>7</v>
      </c>
      <c r="Q779" s="13" t="s">
        <v>8320</v>
      </c>
      <c r="R779" t="s">
        <v>8322</v>
      </c>
      <c r="S779" s="18">
        <f>(((J779/60)/60)/24)+DATE(1970,1,1)</f>
        <v>41456.981215277774</v>
      </c>
      <c r="T779">
        <f>YEAR(S779)</f>
        <v>2013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25000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6">
        <f>ROUND(E780/D780*100,0)</f>
        <v>0</v>
      </c>
      <c r="P780" s="11">
        <f>IFERROR(ROUND(E780/L780,2),0)</f>
        <v>2</v>
      </c>
      <c r="Q780" s="13" t="s">
        <v>8320</v>
      </c>
      <c r="R780" t="s">
        <v>8322</v>
      </c>
      <c r="S780" s="18">
        <f>(((J780/60)/60)/24)+DATE(1970,1,1)</f>
        <v>41729.702314814815</v>
      </c>
      <c r="T780">
        <f>YEAR(S780)</f>
        <v>2014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25000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6">
        <f>ROUND(E781/D781*100,0)</f>
        <v>2</v>
      </c>
      <c r="P781" s="11">
        <f>IFERROR(ROUND(E781/L781,2),0)</f>
        <v>66.67</v>
      </c>
      <c r="Q781" s="13" t="s">
        <v>8320</v>
      </c>
      <c r="R781" t="s">
        <v>8322</v>
      </c>
      <c r="S781" s="18">
        <f>(((J781/60)/60)/24)+DATE(1970,1,1)</f>
        <v>40436.68408564815</v>
      </c>
      <c r="T781">
        <f>YEAR(S781)</f>
        <v>2010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25000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6">
        <f>ROUND(E782/D782*100,0)</f>
        <v>4</v>
      </c>
      <c r="P782" s="11">
        <f>IFERROR(ROUND(E782/L782,2),0)</f>
        <v>38.520000000000003</v>
      </c>
      <c r="Q782" s="13" t="s">
        <v>8323</v>
      </c>
      <c r="R782" t="s">
        <v>8324</v>
      </c>
      <c r="S782" s="18">
        <f>(((J782/60)/60)/24)+DATE(1970,1,1)</f>
        <v>40636.673900462964</v>
      </c>
      <c r="T782">
        <f>YEAR(S782)</f>
        <v>2011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25000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6">
        <f>ROUND(E783/D783*100,0)</f>
        <v>4</v>
      </c>
      <c r="P783" s="11">
        <f>IFERROR(ROUND(E783/L783,2),0)</f>
        <v>42.61</v>
      </c>
      <c r="Q783" s="13" t="s">
        <v>8323</v>
      </c>
      <c r="R783" t="s">
        <v>8324</v>
      </c>
      <c r="S783" s="18">
        <f>(((J783/60)/60)/24)+DATE(1970,1,1)</f>
        <v>41403.000856481485</v>
      </c>
      <c r="T783">
        <f>YEAR(S783)</f>
        <v>2013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25000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6">
        <f>ROUND(E784/D784*100,0)</f>
        <v>3</v>
      </c>
      <c r="P784" s="11">
        <f>IFERROR(ROUND(E784/L784,2),0)</f>
        <v>50</v>
      </c>
      <c r="Q784" s="13" t="s">
        <v>8323</v>
      </c>
      <c r="R784" t="s">
        <v>8324</v>
      </c>
      <c r="S784" s="18">
        <f>(((J784/60)/60)/24)+DATE(1970,1,1)</f>
        <v>41116.758125</v>
      </c>
      <c r="T784">
        <f>YEAR(S784)</f>
        <v>2012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25000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6">
        <f>ROUND(E785/D785*100,0)</f>
        <v>9</v>
      </c>
      <c r="P785" s="11">
        <f>IFERROR(ROUND(E785/L785,2),0)</f>
        <v>63.49</v>
      </c>
      <c r="Q785" s="13" t="s">
        <v>8323</v>
      </c>
      <c r="R785" t="s">
        <v>8324</v>
      </c>
      <c r="S785" s="18">
        <f>(((J785/60)/60)/24)+DATE(1970,1,1)</f>
        <v>40987.773715277777</v>
      </c>
      <c r="T785">
        <f>YEAR(S785)</f>
        <v>2012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25000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6">
        <f>ROUND(E786/D786*100,0)</f>
        <v>4</v>
      </c>
      <c r="P786" s="11">
        <f>IFERROR(ROUND(E786/L786,2),0)</f>
        <v>102.5</v>
      </c>
      <c r="Q786" s="13" t="s">
        <v>8323</v>
      </c>
      <c r="R786" t="s">
        <v>8324</v>
      </c>
      <c r="S786" s="18">
        <f>(((J786/60)/60)/24)+DATE(1970,1,1)</f>
        <v>41675.149525462963</v>
      </c>
      <c r="T786">
        <f>YEAR(S786)</f>
        <v>2014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25000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6">
        <f>ROUND(E787/D787*100,0)</f>
        <v>4</v>
      </c>
      <c r="P787" s="11">
        <f>IFERROR(ROUND(E787/L787,2),0)</f>
        <v>31.14</v>
      </c>
      <c r="Q787" s="13" t="s">
        <v>8323</v>
      </c>
      <c r="R787" t="s">
        <v>8324</v>
      </c>
      <c r="S787" s="18">
        <f>(((J787/60)/60)/24)+DATE(1970,1,1)</f>
        <v>41303.593923611108</v>
      </c>
      <c r="T787">
        <f>YEAR(S787)</f>
        <v>2013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25000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6">
        <f>ROUND(E788/D788*100,0)</f>
        <v>29</v>
      </c>
      <c r="P788" s="11">
        <f>IFERROR(ROUND(E788/L788,2),0)</f>
        <v>162.27000000000001</v>
      </c>
      <c r="Q788" s="13" t="s">
        <v>8323</v>
      </c>
      <c r="R788" t="s">
        <v>8324</v>
      </c>
      <c r="S788" s="18">
        <f>(((J788/60)/60)/24)+DATE(1970,1,1)</f>
        <v>40983.055949074071</v>
      </c>
      <c r="T788">
        <f>YEAR(S788)</f>
        <v>2012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25000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6">
        <f>ROUND(E789/D789*100,0)</f>
        <v>5</v>
      </c>
      <c r="P789" s="11">
        <f>IFERROR(ROUND(E789/L789,2),0)</f>
        <v>80.59</v>
      </c>
      <c r="Q789" s="13" t="s">
        <v>8323</v>
      </c>
      <c r="R789" t="s">
        <v>8324</v>
      </c>
      <c r="S789" s="18">
        <f>(((J789/60)/60)/24)+DATE(1970,1,1)</f>
        <v>41549.627615740741</v>
      </c>
      <c r="T789">
        <f>YEAR(S789)</f>
        <v>2013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25000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6">
        <f>ROUND(E790/D790*100,0)</f>
        <v>8</v>
      </c>
      <c r="P790" s="11">
        <f>IFERROR(ROUND(E790/L790,2),0)</f>
        <v>59.85</v>
      </c>
      <c r="Q790" s="13" t="s">
        <v>8323</v>
      </c>
      <c r="R790" t="s">
        <v>8324</v>
      </c>
      <c r="S790" s="18">
        <f>(((J790/60)/60)/24)+DATE(1970,1,1)</f>
        <v>41059.006805555553</v>
      </c>
      <c r="T790">
        <f>YEAR(S790)</f>
        <v>2012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25000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6">
        <f>ROUND(E791/D791*100,0)</f>
        <v>7</v>
      </c>
      <c r="P791" s="11">
        <f>IFERROR(ROUND(E791/L791,2),0)</f>
        <v>132.86000000000001</v>
      </c>
      <c r="Q791" s="13" t="s">
        <v>8323</v>
      </c>
      <c r="R791" t="s">
        <v>8324</v>
      </c>
      <c r="S791" s="18">
        <f>(((J791/60)/60)/24)+DATE(1970,1,1)</f>
        <v>41277.186111111114</v>
      </c>
      <c r="T791">
        <f>YEAR(S791)</f>
        <v>2013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25000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6">
        <f>ROUND(E792/D792*100,0)</f>
        <v>58</v>
      </c>
      <c r="P792" s="11">
        <f>IFERROR(ROUND(E792/L792,2),0)</f>
        <v>92.55</v>
      </c>
      <c r="Q792" s="13" t="s">
        <v>8323</v>
      </c>
      <c r="R792" t="s">
        <v>8324</v>
      </c>
      <c r="S792" s="18">
        <f>(((J792/60)/60)/24)+DATE(1970,1,1)</f>
        <v>41276.047905092593</v>
      </c>
      <c r="T792">
        <f>YEAR(S792)</f>
        <v>2013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24500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6">
        <f>ROUND(E793/D793*100,0)</f>
        <v>32</v>
      </c>
      <c r="P793" s="11">
        <f>IFERROR(ROUND(E793/L793,2),0)</f>
        <v>60.86</v>
      </c>
      <c r="Q793" s="13" t="s">
        <v>8323</v>
      </c>
      <c r="R793" t="s">
        <v>8324</v>
      </c>
      <c r="S793" s="18">
        <f>(((J793/60)/60)/24)+DATE(1970,1,1)</f>
        <v>41557.780624999999</v>
      </c>
      <c r="T793">
        <f>YEAR(S793)</f>
        <v>2013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24500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6">
        <f>ROUND(E794/D794*100,0)</f>
        <v>10</v>
      </c>
      <c r="P794" s="11">
        <f>IFERROR(ROUND(E794/L794,2),0)</f>
        <v>41.85</v>
      </c>
      <c r="Q794" s="13" t="s">
        <v>8323</v>
      </c>
      <c r="R794" t="s">
        <v>8324</v>
      </c>
      <c r="S794" s="18">
        <f>(((J794/60)/60)/24)+DATE(1970,1,1)</f>
        <v>41555.873645833337</v>
      </c>
      <c r="T794">
        <f>YEAR(S794)</f>
        <v>2013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24500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6">
        <f>ROUND(E795/D795*100,0)</f>
        <v>12</v>
      </c>
      <c r="P795" s="11">
        <f>IFERROR(ROUND(E795/L795,2),0)</f>
        <v>88.33</v>
      </c>
      <c r="Q795" s="13" t="s">
        <v>8323</v>
      </c>
      <c r="R795" t="s">
        <v>8324</v>
      </c>
      <c r="S795" s="18">
        <f>(((J795/60)/60)/24)+DATE(1970,1,1)</f>
        <v>41442.741249999999</v>
      </c>
      <c r="T795">
        <f>YEAR(S795)</f>
        <v>2013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24200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6">
        <f>ROUND(E796/D796*100,0)</f>
        <v>35</v>
      </c>
      <c r="P796" s="11">
        <f>IFERROR(ROUND(E796/L796,2),0)</f>
        <v>158.96</v>
      </c>
      <c r="Q796" s="13" t="s">
        <v>8323</v>
      </c>
      <c r="R796" t="s">
        <v>8324</v>
      </c>
      <c r="S796" s="18">
        <f>(((J796/60)/60)/24)+DATE(1970,1,1)</f>
        <v>40736.115011574075</v>
      </c>
      <c r="T796">
        <f>YEAR(S796)</f>
        <v>2011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24000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6">
        <f>ROUND(E797/D797*100,0)</f>
        <v>65</v>
      </c>
      <c r="P797" s="11">
        <f>IFERROR(ROUND(E797/L797,2),0)</f>
        <v>85.05</v>
      </c>
      <c r="Q797" s="13" t="s">
        <v>8323</v>
      </c>
      <c r="R797" t="s">
        <v>8324</v>
      </c>
      <c r="S797" s="18">
        <f>(((J797/60)/60)/24)+DATE(1970,1,1)</f>
        <v>40963.613032407404</v>
      </c>
      <c r="T797">
        <f>YEAR(S797)</f>
        <v>2012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24000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6">
        <f>ROUND(E798/D798*100,0)</f>
        <v>42</v>
      </c>
      <c r="P798" s="11">
        <f>IFERROR(ROUND(E798/L798,2),0)</f>
        <v>112.61</v>
      </c>
      <c r="Q798" s="13" t="s">
        <v>8323</v>
      </c>
      <c r="R798" t="s">
        <v>8324</v>
      </c>
      <c r="S798" s="18">
        <f>(((J798/60)/60)/24)+DATE(1970,1,1)</f>
        <v>41502.882928240739</v>
      </c>
      <c r="T798">
        <f>YEAR(S798)</f>
        <v>2013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24000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6">
        <f>ROUND(E799/D799*100,0)</f>
        <v>13</v>
      </c>
      <c r="P799" s="11">
        <f>IFERROR(ROUND(E799/L799,2),0)</f>
        <v>45.44</v>
      </c>
      <c r="Q799" s="13" t="s">
        <v>8323</v>
      </c>
      <c r="R799" t="s">
        <v>8324</v>
      </c>
      <c r="S799" s="18">
        <f>(((J799/60)/60)/24)+DATE(1970,1,1)</f>
        <v>40996.994074074071</v>
      </c>
      <c r="T799">
        <f>YEAR(S799)</f>
        <v>2012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23900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6">
        <f>ROUND(E800/D800*100,0)</f>
        <v>17</v>
      </c>
      <c r="P800" s="11">
        <f>IFERROR(ROUND(E800/L800,2),0)</f>
        <v>46.22</v>
      </c>
      <c r="Q800" s="13" t="s">
        <v>8323</v>
      </c>
      <c r="R800" t="s">
        <v>8324</v>
      </c>
      <c r="S800" s="18">
        <f>(((J800/60)/60)/24)+DATE(1970,1,1)</f>
        <v>41882.590127314819</v>
      </c>
      <c r="T800">
        <f>YEAR(S800)</f>
        <v>2014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23000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6">
        <f>ROUND(E801/D801*100,0)</f>
        <v>22</v>
      </c>
      <c r="P801" s="11">
        <f>IFERROR(ROUND(E801/L801,2),0)</f>
        <v>178.61</v>
      </c>
      <c r="Q801" s="13" t="s">
        <v>8323</v>
      </c>
      <c r="R801" t="s">
        <v>8324</v>
      </c>
      <c r="S801" s="18">
        <f>(((J801/60)/60)/24)+DATE(1970,1,1)</f>
        <v>40996.667199074072</v>
      </c>
      <c r="T801">
        <f>YEAR(S801)</f>
        <v>2012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23000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6">
        <f>ROUND(E802/D802*100,0)</f>
        <v>10</v>
      </c>
      <c r="P802" s="11">
        <f>IFERROR(ROUND(E802/L802,2),0)</f>
        <v>40.75</v>
      </c>
      <c r="Q802" s="13" t="s">
        <v>8323</v>
      </c>
      <c r="R802" t="s">
        <v>8324</v>
      </c>
      <c r="S802" s="18">
        <f>(((J802/60)/60)/24)+DATE(1970,1,1)</f>
        <v>41863.433495370373</v>
      </c>
      <c r="T802">
        <f>YEAR(S802)</f>
        <v>2014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23000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6">
        <f>ROUND(E803/D803*100,0)</f>
        <v>10</v>
      </c>
      <c r="P803" s="11">
        <f>IFERROR(ROUND(E803/L803,2),0)</f>
        <v>43.73</v>
      </c>
      <c r="Q803" s="13" t="s">
        <v>8323</v>
      </c>
      <c r="R803" t="s">
        <v>8324</v>
      </c>
      <c r="S803" s="18">
        <f>(((J803/60)/60)/24)+DATE(1970,1,1)</f>
        <v>40695.795370370368</v>
      </c>
      <c r="T803">
        <f>YEAR(S803)</f>
        <v>2011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23000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6">
        <f>ROUND(E804/D804*100,0)</f>
        <v>26</v>
      </c>
      <c r="P804" s="11">
        <f>IFERROR(ROUND(E804/L804,2),0)</f>
        <v>81.069999999999993</v>
      </c>
      <c r="Q804" s="13" t="s">
        <v>8323</v>
      </c>
      <c r="R804" t="s">
        <v>8324</v>
      </c>
      <c r="S804" s="18">
        <f>(((J804/60)/60)/24)+DATE(1970,1,1)</f>
        <v>41123.022268518522</v>
      </c>
      <c r="T804">
        <f>YEAR(S804)</f>
        <v>2012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6">
        <f>ROUND(E805/D805*100,0)</f>
        <v>12</v>
      </c>
      <c r="P805" s="11">
        <f>IFERROR(ROUND(E805/L805,2),0)</f>
        <v>74.61</v>
      </c>
      <c r="Q805" s="13" t="s">
        <v>8323</v>
      </c>
      <c r="R805" t="s">
        <v>8324</v>
      </c>
      <c r="S805" s="18">
        <f>(((J805/60)/60)/24)+DATE(1970,1,1)</f>
        <v>40665.949976851851</v>
      </c>
      <c r="T805">
        <f>YEAR(S805)</f>
        <v>2011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23000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6">
        <f>ROUND(E806/D806*100,0)</f>
        <v>24</v>
      </c>
      <c r="P806" s="11">
        <f>IFERROR(ROUND(E806/L806,2),0)</f>
        <v>305.56</v>
      </c>
      <c r="Q806" s="13" t="s">
        <v>8323</v>
      </c>
      <c r="R806" t="s">
        <v>8324</v>
      </c>
      <c r="S806" s="18">
        <f>(((J806/60)/60)/24)+DATE(1970,1,1)</f>
        <v>40730.105625000004</v>
      </c>
      <c r="T806">
        <f>YEAR(S806)</f>
        <v>2011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22765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6">
        <f>ROUND(E807/D807*100,0)</f>
        <v>14</v>
      </c>
      <c r="P807" s="11">
        <f>IFERROR(ROUND(E807/L807,2),0)</f>
        <v>58.33</v>
      </c>
      <c r="Q807" s="13" t="s">
        <v>8323</v>
      </c>
      <c r="R807" t="s">
        <v>8324</v>
      </c>
      <c r="S807" s="18">
        <f>(((J807/60)/60)/24)+DATE(1970,1,1)</f>
        <v>40690.823055555556</v>
      </c>
      <c r="T807">
        <f>YEAR(S807)</f>
        <v>2011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22500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6">
        <f>ROUND(E808/D808*100,0)</f>
        <v>37</v>
      </c>
      <c r="P808" s="11">
        <f>IFERROR(ROUND(E808/L808,2),0)</f>
        <v>117.68</v>
      </c>
      <c r="Q808" s="13" t="s">
        <v>8323</v>
      </c>
      <c r="R808" t="s">
        <v>8324</v>
      </c>
      <c r="S808" s="18">
        <f>(((J808/60)/60)/24)+DATE(1970,1,1)</f>
        <v>40763.691423611112</v>
      </c>
      <c r="T808">
        <f>YEAR(S808)</f>
        <v>2011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22500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6">
        <f>ROUND(E809/D809*100,0)</f>
        <v>19</v>
      </c>
      <c r="P809" s="11">
        <f>IFERROR(ROUND(E809/L809,2),0)</f>
        <v>73.77</v>
      </c>
      <c r="Q809" s="13" t="s">
        <v>8323</v>
      </c>
      <c r="R809" t="s">
        <v>8324</v>
      </c>
      <c r="S809" s="18">
        <f>(((J809/60)/60)/24)+DATE(1970,1,1)</f>
        <v>42759.628599537042</v>
      </c>
      <c r="T809">
        <f>YEAR(S809)</f>
        <v>2017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22400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6">
        <f>ROUND(E810/D810*100,0)</f>
        <v>20</v>
      </c>
      <c r="P810" s="11">
        <f>IFERROR(ROUND(E810/L810,2),0)</f>
        <v>104.65</v>
      </c>
      <c r="Q810" s="13" t="s">
        <v>8323</v>
      </c>
      <c r="R810" t="s">
        <v>8324</v>
      </c>
      <c r="S810" s="18">
        <f>(((J810/60)/60)/24)+DATE(1970,1,1)</f>
        <v>41962.100532407407</v>
      </c>
      <c r="T810">
        <f>YEAR(S810)</f>
        <v>2014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22000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6">
        <f>ROUND(E811/D811*100,0)</f>
        <v>19</v>
      </c>
      <c r="P811" s="11">
        <f>IFERROR(ROUND(E811/L811,2),0)</f>
        <v>79.83</v>
      </c>
      <c r="Q811" s="13" t="s">
        <v>8323</v>
      </c>
      <c r="R811" t="s">
        <v>8324</v>
      </c>
      <c r="S811" s="18">
        <f>(((J811/60)/60)/24)+DATE(1970,1,1)</f>
        <v>41628.833680555559</v>
      </c>
      <c r="T811">
        <f>YEAR(S811)</f>
        <v>2013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22000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6">
        <f>ROUND(E812/D812*100,0)</f>
        <v>7</v>
      </c>
      <c r="P812" s="11">
        <f>IFERROR(ROUND(E812/L812,2),0)</f>
        <v>58.33</v>
      </c>
      <c r="Q812" s="13" t="s">
        <v>8323</v>
      </c>
      <c r="R812" t="s">
        <v>8324</v>
      </c>
      <c r="S812" s="18">
        <f>(((J812/60)/60)/24)+DATE(1970,1,1)</f>
        <v>41123.056273148148</v>
      </c>
      <c r="T812">
        <f>YEAR(S812)</f>
        <v>2012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22000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6">
        <f>ROUND(E813/D813*100,0)</f>
        <v>5</v>
      </c>
      <c r="P813" s="11">
        <f>IFERROR(ROUND(E813/L813,2),0)</f>
        <v>86.67</v>
      </c>
      <c r="Q813" s="13" t="s">
        <v>8323</v>
      </c>
      <c r="R813" t="s">
        <v>8324</v>
      </c>
      <c r="S813" s="18">
        <f>(((J813/60)/60)/24)+DATE(1970,1,1)</f>
        <v>41443.643541666665</v>
      </c>
      <c r="T813">
        <f>YEAR(S813)</f>
        <v>2013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22000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6">
        <f>ROUND(E814/D814*100,0)</f>
        <v>4</v>
      </c>
      <c r="P814" s="11">
        <f>IFERROR(ROUND(E814/L814,2),0)</f>
        <v>27.61</v>
      </c>
      <c r="Q814" s="13" t="s">
        <v>8323</v>
      </c>
      <c r="R814" t="s">
        <v>8324</v>
      </c>
      <c r="S814" s="18">
        <f>(((J814/60)/60)/24)+DATE(1970,1,1)</f>
        <v>41282.017962962964</v>
      </c>
      <c r="T814">
        <f>YEAR(S814)</f>
        <v>2013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22000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6">
        <f>ROUND(E815/D815*100,0)</f>
        <v>11</v>
      </c>
      <c r="P815" s="11">
        <f>IFERROR(ROUND(E815/L815,2),0)</f>
        <v>25</v>
      </c>
      <c r="Q815" s="13" t="s">
        <v>8323</v>
      </c>
      <c r="R815" t="s">
        <v>8324</v>
      </c>
      <c r="S815" s="18">
        <f>(((J815/60)/60)/24)+DATE(1970,1,1)</f>
        <v>41080.960243055553</v>
      </c>
      <c r="T815">
        <f>YEAR(S815)</f>
        <v>2012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22000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6">
        <f>ROUND(E816/D816*100,0)</f>
        <v>6</v>
      </c>
      <c r="P816" s="11">
        <f>IFERROR(ROUND(E816/L816,2),0)</f>
        <v>45.46</v>
      </c>
      <c r="Q816" s="13" t="s">
        <v>8323</v>
      </c>
      <c r="R816" t="s">
        <v>8324</v>
      </c>
      <c r="S816" s="18">
        <f>(((J816/60)/60)/24)+DATE(1970,1,1)</f>
        <v>40679.743067129632</v>
      </c>
      <c r="T816">
        <f>YEAR(S816)</f>
        <v>2011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22000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6">
        <f>ROUND(E817/D817*100,0)</f>
        <v>19</v>
      </c>
      <c r="P817" s="11">
        <f>IFERROR(ROUND(E817/L817,2),0)</f>
        <v>99.53</v>
      </c>
      <c r="Q817" s="13" t="s">
        <v>8323</v>
      </c>
      <c r="R817" t="s">
        <v>8324</v>
      </c>
      <c r="S817" s="18">
        <f>(((J817/60)/60)/24)+DATE(1970,1,1)</f>
        <v>41914.917858796296</v>
      </c>
      <c r="T817">
        <f>YEAR(S817)</f>
        <v>2014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22000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6">
        <f>ROUND(E818/D818*100,0)</f>
        <v>37</v>
      </c>
      <c r="P818" s="11">
        <f>IFERROR(ROUND(E818/L818,2),0)</f>
        <v>39.31</v>
      </c>
      <c r="Q818" s="13" t="s">
        <v>8323</v>
      </c>
      <c r="R818" t="s">
        <v>8324</v>
      </c>
      <c r="S818" s="18">
        <f>(((J818/60)/60)/24)+DATE(1970,1,1)</f>
        <v>41341.870868055557</v>
      </c>
      <c r="T818">
        <f>YEAR(S818)</f>
        <v>2013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22000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6">
        <f>ROUND(E819/D819*100,0)</f>
        <v>9</v>
      </c>
      <c r="P819" s="11">
        <f>IFERROR(ROUND(E819/L819,2),0)</f>
        <v>89.42</v>
      </c>
      <c r="Q819" s="13" t="s">
        <v>8323</v>
      </c>
      <c r="R819" t="s">
        <v>8324</v>
      </c>
      <c r="S819" s="18">
        <f>(((J819/60)/60)/24)+DATE(1970,1,1)</f>
        <v>40925.599664351852</v>
      </c>
      <c r="T819">
        <f>YEAR(S819)</f>
        <v>2012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22000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6">
        <f>ROUND(E820/D820*100,0)</f>
        <v>2</v>
      </c>
      <c r="P820" s="11">
        <f>IFERROR(ROUND(E820/L820,2),0)</f>
        <v>28.68</v>
      </c>
      <c r="Q820" s="13" t="s">
        <v>8323</v>
      </c>
      <c r="R820" t="s">
        <v>8324</v>
      </c>
      <c r="S820" s="18">
        <f>(((J820/60)/60)/24)+DATE(1970,1,1)</f>
        <v>41120.882881944446</v>
      </c>
      <c r="T820">
        <f>YEAR(S820)</f>
        <v>2012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22000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6">
        <f>ROUND(E821/D821*100,0)</f>
        <v>2</v>
      </c>
      <c r="P821" s="11">
        <f>IFERROR(ROUND(E821/L821,2),0)</f>
        <v>31.07</v>
      </c>
      <c r="Q821" s="13" t="s">
        <v>8323</v>
      </c>
      <c r="R821" t="s">
        <v>8324</v>
      </c>
      <c r="S821" s="18">
        <f>(((J821/60)/60)/24)+DATE(1970,1,1)</f>
        <v>41619.998310185183</v>
      </c>
      <c r="T821">
        <f>YEAR(S821)</f>
        <v>2013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6">
        <f>ROUND(E822/D822*100,0)</f>
        <v>12</v>
      </c>
      <c r="P822" s="11">
        <f>IFERROR(ROUND(E822/L822,2),0)</f>
        <v>70.55</v>
      </c>
      <c r="Q822" s="13" t="s">
        <v>8323</v>
      </c>
      <c r="R822" t="s">
        <v>8324</v>
      </c>
      <c r="S822" s="18">
        <f>(((J822/60)/60)/24)+DATE(1970,1,1)</f>
        <v>41768.841921296298</v>
      </c>
      <c r="T822">
        <f>YEAR(S822)</f>
        <v>2014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22000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6">
        <f>ROUND(E823/D823*100,0)</f>
        <v>79</v>
      </c>
      <c r="P823" s="11">
        <f>IFERROR(ROUND(E823/L823,2),0)</f>
        <v>224.13</v>
      </c>
      <c r="Q823" s="13" t="s">
        <v>8323</v>
      </c>
      <c r="R823" t="s">
        <v>8324</v>
      </c>
      <c r="S823" s="18">
        <f>(((J823/60)/60)/24)+DATE(1970,1,1)</f>
        <v>42093.922048611115</v>
      </c>
      <c r="T823">
        <f>YEAR(S823)</f>
        <v>2015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21000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6">
        <f>ROUND(E824/D824*100,0)</f>
        <v>17</v>
      </c>
      <c r="P824" s="11">
        <f>IFERROR(ROUND(E824/L824,2),0)</f>
        <v>51.81</v>
      </c>
      <c r="Q824" s="13" t="s">
        <v>8323</v>
      </c>
      <c r="R824" t="s">
        <v>8324</v>
      </c>
      <c r="S824" s="18">
        <f>(((J824/60)/60)/24)+DATE(1970,1,1)</f>
        <v>41157.947337962964</v>
      </c>
      <c r="T824">
        <f>YEAR(S824)</f>
        <v>2012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21000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6">
        <f>ROUND(E825/D825*100,0)</f>
        <v>7</v>
      </c>
      <c r="P825" s="11">
        <f>IFERROR(ROUND(E825/L825,2),0)</f>
        <v>43.52</v>
      </c>
      <c r="Q825" s="13" t="s">
        <v>8323</v>
      </c>
      <c r="R825" t="s">
        <v>8324</v>
      </c>
      <c r="S825" s="18">
        <f>(((J825/60)/60)/24)+DATE(1970,1,1)</f>
        <v>42055.972824074073</v>
      </c>
      <c r="T825">
        <f>YEAR(S825)</f>
        <v>2015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21000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6">
        <f>ROUND(E826/D826*100,0)</f>
        <v>10</v>
      </c>
      <c r="P826" s="11">
        <f>IFERROR(ROUND(E826/L826,2),0)</f>
        <v>39.82</v>
      </c>
      <c r="Q826" s="13" t="s">
        <v>8323</v>
      </c>
      <c r="R826" t="s">
        <v>8324</v>
      </c>
      <c r="S826" s="18">
        <f>(((J826/60)/60)/24)+DATE(1970,1,1)</f>
        <v>40250.242106481484</v>
      </c>
      <c r="T826">
        <f>YEAR(S826)</f>
        <v>2010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21000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6">
        <f>ROUND(E827/D827*100,0)</f>
        <v>60</v>
      </c>
      <c r="P827" s="11">
        <f>IFERROR(ROUND(E827/L827,2),0)</f>
        <v>126.81</v>
      </c>
      <c r="Q827" s="13" t="s">
        <v>8323</v>
      </c>
      <c r="R827" t="s">
        <v>8324</v>
      </c>
      <c r="S827" s="18">
        <f>(((J827/60)/60)/24)+DATE(1970,1,1)</f>
        <v>41186.306527777779</v>
      </c>
      <c r="T827">
        <f>YEAR(S827)</f>
        <v>2012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20000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6">
        <f>ROUND(E828/D828*100,0)</f>
        <v>28</v>
      </c>
      <c r="P828" s="11">
        <f>IFERROR(ROUND(E828/L828,2),0)</f>
        <v>113.88</v>
      </c>
      <c r="Q828" s="13" t="s">
        <v>8323</v>
      </c>
      <c r="R828" t="s">
        <v>8324</v>
      </c>
      <c r="S828" s="18">
        <f>(((J828/60)/60)/24)+DATE(1970,1,1)</f>
        <v>40973.038541666669</v>
      </c>
      <c r="T828">
        <f>YEAR(S828)</f>
        <v>2012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20000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6">
        <f>ROUND(E829/D829*100,0)</f>
        <v>2</v>
      </c>
      <c r="P829" s="11">
        <f>IFERROR(ROUND(E829/L829,2),0)</f>
        <v>28.18</v>
      </c>
      <c r="Q829" s="13" t="s">
        <v>8323</v>
      </c>
      <c r="R829" t="s">
        <v>8324</v>
      </c>
      <c r="S829" s="18">
        <f>(((J829/60)/60)/24)+DATE(1970,1,1)</f>
        <v>40927.473460648151</v>
      </c>
      <c r="T829">
        <f>YEAR(S829)</f>
        <v>2012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20000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6">
        <f>ROUND(E830/D830*100,0)</f>
        <v>7</v>
      </c>
      <c r="P830" s="11">
        <f>IFERROR(ROUND(E830/L830,2),0)</f>
        <v>36.61</v>
      </c>
      <c r="Q830" s="13" t="s">
        <v>8323</v>
      </c>
      <c r="R830" t="s">
        <v>8324</v>
      </c>
      <c r="S830" s="18">
        <f>(((J830/60)/60)/24)+DATE(1970,1,1)</f>
        <v>41073.050717592596</v>
      </c>
      <c r="T830">
        <f>YEAR(S830)</f>
        <v>2012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20000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6">
        <f>ROUND(E831/D831*100,0)</f>
        <v>3</v>
      </c>
      <c r="P831" s="11">
        <f>IFERROR(ROUND(E831/L831,2),0)</f>
        <v>32.5</v>
      </c>
      <c r="Q831" s="13" t="s">
        <v>8323</v>
      </c>
      <c r="R831" t="s">
        <v>8324</v>
      </c>
      <c r="S831" s="18">
        <f>(((J831/60)/60)/24)+DATE(1970,1,1)</f>
        <v>42504.801388888889</v>
      </c>
      <c r="T831">
        <f>YEAR(S831)</f>
        <v>2016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20000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6">
        <f>ROUND(E832/D832*100,0)</f>
        <v>10</v>
      </c>
      <c r="P832" s="11">
        <f>IFERROR(ROUND(E832/L832,2),0)</f>
        <v>60.66</v>
      </c>
      <c r="Q832" s="13" t="s">
        <v>8323</v>
      </c>
      <c r="R832" t="s">
        <v>8324</v>
      </c>
      <c r="S832" s="18">
        <f>(((J832/60)/60)/24)+DATE(1970,1,1)</f>
        <v>41325.525752314818</v>
      </c>
      <c r="T832">
        <f>YEAR(S832)</f>
        <v>2013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20000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6">
        <f>ROUND(E833/D833*100,0)</f>
        <v>18</v>
      </c>
      <c r="P833" s="11">
        <f>IFERROR(ROUND(E833/L833,2),0)</f>
        <v>175</v>
      </c>
      <c r="Q833" s="13" t="s">
        <v>8323</v>
      </c>
      <c r="R833" t="s">
        <v>8324</v>
      </c>
      <c r="S833" s="18">
        <f>(((J833/60)/60)/24)+DATE(1970,1,1)</f>
        <v>40996.646921296298</v>
      </c>
      <c r="T833">
        <f>YEAR(S833)</f>
        <v>2012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20000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6">
        <f>ROUND(E834/D834*100,0)</f>
        <v>75</v>
      </c>
      <c r="P834" s="11">
        <f>IFERROR(ROUND(E834/L834,2),0)</f>
        <v>97.99</v>
      </c>
      <c r="Q834" s="13" t="s">
        <v>8323</v>
      </c>
      <c r="R834" t="s">
        <v>8324</v>
      </c>
      <c r="S834" s="18">
        <f>(((J834/60)/60)/24)+DATE(1970,1,1)</f>
        <v>40869.675173611111</v>
      </c>
      <c r="T834">
        <f>YEAR(S834)</f>
        <v>2011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20000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6">
        <f>ROUND(E835/D835*100,0)</f>
        <v>31</v>
      </c>
      <c r="P835" s="11">
        <f>IFERROR(ROUND(E835/L835,2),0)</f>
        <v>148.78</v>
      </c>
      <c r="Q835" s="13" t="s">
        <v>8323</v>
      </c>
      <c r="R835" t="s">
        <v>8324</v>
      </c>
      <c r="S835" s="18">
        <f>(((J835/60)/60)/24)+DATE(1970,1,1)</f>
        <v>41718.878182870372</v>
      </c>
      <c r="T835">
        <f>YEAR(S835)</f>
        <v>2014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20000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6">
        <f>ROUND(E836/D836*100,0)</f>
        <v>36</v>
      </c>
      <c r="P836" s="11">
        <f>IFERROR(ROUND(E836/L836,2),0)</f>
        <v>96.08</v>
      </c>
      <c r="Q836" s="13" t="s">
        <v>8323</v>
      </c>
      <c r="R836" t="s">
        <v>8324</v>
      </c>
      <c r="S836" s="18">
        <f>(((J836/60)/60)/24)+DATE(1970,1,1)</f>
        <v>41422.822824074072</v>
      </c>
      <c r="T836">
        <f>YEAR(S836)</f>
        <v>2013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6">
        <f>ROUND(E837/D837*100,0)</f>
        <v>12</v>
      </c>
      <c r="P837" s="11">
        <f>IFERROR(ROUND(E837/L837,2),0)</f>
        <v>58.63</v>
      </c>
      <c r="Q837" s="13" t="s">
        <v>8323</v>
      </c>
      <c r="R837" t="s">
        <v>8324</v>
      </c>
      <c r="S837" s="18">
        <f>(((J837/60)/60)/24)+DATE(1970,1,1)</f>
        <v>41005.45784722222</v>
      </c>
      <c r="T837">
        <f>YEAR(S837)</f>
        <v>2012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20000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6">
        <f>ROUND(E838/D838*100,0)</f>
        <v>25</v>
      </c>
      <c r="P838" s="11">
        <f>IFERROR(ROUND(E838/L838,2),0)</f>
        <v>109.71</v>
      </c>
      <c r="Q838" s="13" t="s">
        <v>8323</v>
      </c>
      <c r="R838" t="s">
        <v>8324</v>
      </c>
      <c r="S838" s="18">
        <f>(((J838/60)/60)/24)+DATE(1970,1,1)</f>
        <v>41524.056921296295</v>
      </c>
      <c r="T838">
        <f>YEAR(S838)</f>
        <v>2013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20000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6">
        <f>ROUND(E839/D839*100,0)</f>
        <v>15</v>
      </c>
      <c r="P839" s="11">
        <f>IFERROR(ROUND(E839/L839,2),0)</f>
        <v>49.11</v>
      </c>
      <c r="Q839" s="13" t="s">
        <v>8323</v>
      </c>
      <c r="R839" t="s">
        <v>8324</v>
      </c>
      <c r="S839" s="18">
        <f>(((J839/60)/60)/24)+DATE(1970,1,1)</f>
        <v>41730.998402777775</v>
      </c>
      <c r="T839">
        <f>YEAR(S839)</f>
        <v>2014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6">
        <f>ROUND(E840/D840*100,0)</f>
        <v>15</v>
      </c>
      <c r="P840" s="11">
        <f>IFERROR(ROUND(E840/L840,2),0)</f>
        <v>47.67</v>
      </c>
      <c r="Q840" s="13" t="s">
        <v>8323</v>
      </c>
      <c r="R840" t="s">
        <v>8324</v>
      </c>
      <c r="S840" s="18">
        <f>(((J840/60)/60)/24)+DATE(1970,1,1)</f>
        <v>40895.897974537038</v>
      </c>
      <c r="T840">
        <f>YEAR(S840)</f>
        <v>2011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20000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6">
        <f>ROUND(E841/D841*100,0)</f>
        <v>29</v>
      </c>
      <c r="P841" s="11">
        <f>IFERROR(ROUND(E841/L841,2),0)</f>
        <v>60.74</v>
      </c>
      <c r="Q841" s="13" t="s">
        <v>8323</v>
      </c>
      <c r="R841" t="s">
        <v>8324</v>
      </c>
      <c r="S841" s="18">
        <f>(((J841/60)/60)/24)+DATE(1970,1,1)</f>
        <v>41144.763379629629</v>
      </c>
      <c r="T841">
        <f>YEAR(S841)</f>
        <v>2012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20000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6">
        <f>ROUND(E842/D842*100,0)</f>
        <v>60</v>
      </c>
      <c r="P842" s="11">
        <f>IFERROR(ROUND(E842/L842,2),0)</f>
        <v>63.38</v>
      </c>
      <c r="Q842" s="13" t="s">
        <v>8323</v>
      </c>
      <c r="R842" t="s">
        <v>8325</v>
      </c>
      <c r="S842" s="18">
        <f>(((J842/60)/60)/24)+DATE(1970,1,1)</f>
        <v>42607.226701388892</v>
      </c>
      <c r="T842">
        <f>YEAR(S842)</f>
        <v>2016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20000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6">
        <f>ROUND(E843/D843*100,0)</f>
        <v>25</v>
      </c>
      <c r="P843" s="11">
        <f>IFERROR(ROUND(E843/L843,2),0)</f>
        <v>53.89</v>
      </c>
      <c r="Q843" s="13" t="s">
        <v>8323</v>
      </c>
      <c r="R843" t="s">
        <v>8325</v>
      </c>
      <c r="S843" s="18">
        <f>(((J843/60)/60)/24)+DATE(1970,1,1)</f>
        <v>41923.838692129626</v>
      </c>
      <c r="T843">
        <f>YEAR(S843)</f>
        <v>2014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20000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6">
        <f>ROUND(E844/D844*100,0)</f>
        <v>13</v>
      </c>
      <c r="P844" s="11">
        <f>IFERROR(ROUND(E844/L844,2),0)</f>
        <v>66.87</v>
      </c>
      <c r="Q844" s="13" t="s">
        <v>8323</v>
      </c>
      <c r="R844" t="s">
        <v>8325</v>
      </c>
      <c r="S844" s="18">
        <f>(((J844/60)/60)/24)+DATE(1970,1,1)</f>
        <v>41526.592395833337</v>
      </c>
      <c r="T844">
        <f>YEAR(S844)</f>
        <v>2013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20000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6">
        <f>ROUND(E845/D845*100,0)</f>
        <v>40</v>
      </c>
      <c r="P845" s="11">
        <f>IFERROR(ROUND(E845/L845,2),0)</f>
        <v>63.1</v>
      </c>
      <c r="Q845" s="13" t="s">
        <v>8323</v>
      </c>
      <c r="R845" t="s">
        <v>8325</v>
      </c>
      <c r="S845" s="18">
        <f>(((J845/60)/60)/24)+DATE(1970,1,1)</f>
        <v>42695.257870370369</v>
      </c>
      <c r="T845">
        <f>YEAR(S845)</f>
        <v>2016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20000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6">
        <f>ROUND(E846/D846*100,0)</f>
        <v>29</v>
      </c>
      <c r="P846" s="11">
        <f>IFERROR(ROUND(E846/L846,2),0)</f>
        <v>36.630000000000003</v>
      </c>
      <c r="Q846" s="13" t="s">
        <v>8323</v>
      </c>
      <c r="R846" t="s">
        <v>8325</v>
      </c>
      <c r="S846" s="18">
        <f>(((J846/60)/60)/24)+DATE(1970,1,1)</f>
        <v>41905.684629629628</v>
      </c>
      <c r="T846">
        <f>YEAR(S846)</f>
        <v>2014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20000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6">
        <f>ROUND(E847/D847*100,0)</f>
        <v>30</v>
      </c>
      <c r="P847" s="11">
        <f>IFERROR(ROUND(E847/L847,2),0)</f>
        <v>34.01</v>
      </c>
      <c r="Q847" s="13" t="s">
        <v>8323</v>
      </c>
      <c r="R847" t="s">
        <v>8325</v>
      </c>
      <c r="S847" s="18">
        <f>(((J847/60)/60)/24)+DATE(1970,1,1)</f>
        <v>42578.205972222218</v>
      </c>
      <c r="T847">
        <f>YEAR(S847)</f>
        <v>2016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20000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6">
        <f>ROUND(E848/D848*100,0)</f>
        <v>7</v>
      </c>
      <c r="P848" s="11">
        <f>IFERROR(ROUND(E848/L848,2),0)</f>
        <v>28.55</v>
      </c>
      <c r="Q848" s="13" t="s">
        <v>8323</v>
      </c>
      <c r="R848" t="s">
        <v>8325</v>
      </c>
      <c r="S848" s="18">
        <f>(((J848/60)/60)/24)+DATE(1970,1,1)</f>
        <v>41694.391840277778</v>
      </c>
      <c r="T848">
        <f>YEAR(S848)</f>
        <v>2014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20000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6">
        <f>ROUND(E849/D849*100,0)</f>
        <v>0</v>
      </c>
      <c r="P849" s="11">
        <f>IFERROR(ROUND(E849/L849,2),0)</f>
        <v>10</v>
      </c>
      <c r="Q849" s="13" t="s">
        <v>8323</v>
      </c>
      <c r="R849" t="s">
        <v>8325</v>
      </c>
      <c r="S849" s="18">
        <f>(((J849/60)/60)/24)+DATE(1970,1,1)</f>
        <v>42165.79833333334</v>
      </c>
      <c r="T849">
        <f>YEAR(S849)</f>
        <v>2015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20000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6">
        <f>ROUND(E850/D850*100,0)</f>
        <v>2</v>
      </c>
      <c r="P850" s="11">
        <f>IFERROR(ROUND(E850/L850,2),0)</f>
        <v>18.75</v>
      </c>
      <c r="Q850" s="13" t="s">
        <v>8323</v>
      </c>
      <c r="R850" t="s">
        <v>8325</v>
      </c>
      <c r="S850" s="18">
        <f>(((J850/60)/60)/24)+DATE(1970,1,1)</f>
        <v>42078.792048611111</v>
      </c>
      <c r="T850">
        <f>YEAR(S850)</f>
        <v>2015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20000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6">
        <f>ROUND(E851/D851*100,0)</f>
        <v>24</v>
      </c>
      <c r="P851" s="11">
        <f>IFERROR(ROUND(E851/L851,2),0)</f>
        <v>41.7</v>
      </c>
      <c r="Q851" s="13" t="s">
        <v>8323</v>
      </c>
      <c r="R851" t="s">
        <v>8325</v>
      </c>
      <c r="S851" s="18">
        <f>(((J851/60)/60)/24)+DATE(1970,1,1)</f>
        <v>42051.148888888885</v>
      </c>
      <c r="T851">
        <f>YEAR(S851)</f>
        <v>2015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20000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6">
        <f>ROUND(E852/D852*100,0)</f>
        <v>31</v>
      </c>
      <c r="P852" s="11">
        <f>IFERROR(ROUND(E852/L852,2),0)</f>
        <v>46.67</v>
      </c>
      <c r="Q852" s="13" t="s">
        <v>8323</v>
      </c>
      <c r="R852" t="s">
        <v>8325</v>
      </c>
      <c r="S852" s="18">
        <f>(((J852/60)/60)/24)+DATE(1970,1,1)</f>
        <v>42452.827743055561</v>
      </c>
      <c r="T852">
        <f>YEAR(S852)</f>
        <v>2016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6">
        <f>ROUND(E853/D853*100,0)</f>
        <v>13</v>
      </c>
      <c r="P853" s="11">
        <f>IFERROR(ROUND(E853/L853,2),0)</f>
        <v>37.270000000000003</v>
      </c>
      <c r="Q853" s="13" t="s">
        <v>8323</v>
      </c>
      <c r="R853" t="s">
        <v>8325</v>
      </c>
      <c r="S853" s="18">
        <f>(((J853/60)/60)/24)+DATE(1970,1,1)</f>
        <v>42522.880243055552</v>
      </c>
      <c r="T853">
        <f>YEAR(S853)</f>
        <v>2016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20000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6">
        <f>ROUND(E854/D854*100,0)</f>
        <v>18</v>
      </c>
      <c r="P854" s="11">
        <f>IFERROR(ROUND(E854/L854,2),0)</f>
        <v>59.26</v>
      </c>
      <c r="Q854" s="13" t="s">
        <v>8323</v>
      </c>
      <c r="R854" t="s">
        <v>8325</v>
      </c>
      <c r="S854" s="18">
        <f>(((J854/60)/60)/24)+DATE(1970,1,1)</f>
        <v>42656.805497685185</v>
      </c>
      <c r="T854">
        <f>YEAR(S854)</f>
        <v>2016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20000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6">
        <f>ROUND(E855/D855*100,0)</f>
        <v>2</v>
      </c>
      <c r="P855" s="11">
        <f>IFERROR(ROUND(E855/L855,2),0)</f>
        <v>30</v>
      </c>
      <c r="Q855" s="13" t="s">
        <v>8323</v>
      </c>
      <c r="R855" t="s">
        <v>8325</v>
      </c>
      <c r="S855" s="18">
        <f>(((J855/60)/60)/24)+DATE(1970,1,1)</f>
        <v>42021.832280092596</v>
      </c>
      <c r="T855">
        <f>YEAR(S855)</f>
        <v>2015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20000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6">
        <f>ROUND(E856/D856*100,0)</f>
        <v>164</v>
      </c>
      <c r="P856" s="11">
        <f>IFERROR(ROUND(E856/L856,2),0)</f>
        <v>65.86</v>
      </c>
      <c r="Q856" s="13" t="s">
        <v>8323</v>
      </c>
      <c r="R856" t="s">
        <v>8325</v>
      </c>
      <c r="S856" s="18">
        <f>(((J856/60)/60)/24)+DATE(1970,1,1)</f>
        <v>42702.212337962963</v>
      </c>
      <c r="T856">
        <f>YEAR(S856)</f>
        <v>2016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20000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6">
        <f>ROUND(E857/D857*100,0)</f>
        <v>8</v>
      </c>
      <c r="P857" s="11">
        <f>IFERROR(ROUND(E857/L857,2),0)</f>
        <v>31.91</v>
      </c>
      <c r="Q857" s="13" t="s">
        <v>8323</v>
      </c>
      <c r="R857" t="s">
        <v>8325</v>
      </c>
      <c r="S857" s="18">
        <f>(((J857/60)/60)/24)+DATE(1970,1,1)</f>
        <v>42545.125196759262</v>
      </c>
      <c r="T857">
        <f>YEAR(S857)</f>
        <v>2016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20000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6">
        <f>ROUND(E858/D858*100,0)</f>
        <v>3</v>
      </c>
      <c r="P858" s="11">
        <f>IFERROR(ROUND(E858/L858,2),0)</f>
        <v>19.46</v>
      </c>
      <c r="Q858" s="13" t="s">
        <v>8323</v>
      </c>
      <c r="R858" t="s">
        <v>8325</v>
      </c>
      <c r="S858" s="18">
        <f>(((J858/60)/60)/24)+DATE(1970,1,1)</f>
        <v>42609.311990740738</v>
      </c>
      <c r="T858">
        <f>YEAR(S858)</f>
        <v>2016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20000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6">
        <f>ROUND(E859/D859*100,0)</f>
        <v>6</v>
      </c>
      <c r="P859" s="11">
        <f>IFERROR(ROUND(E859/L859,2),0)</f>
        <v>50</v>
      </c>
      <c r="Q859" s="13" t="s">
        <v>8323</v>
      </c>
      <c r="R859" t="s">
        <v>8325</v>
      </c>
      <c r="S859" s="18">
        <f>(((J859/60)/60)/24)+DATE(1970,1,1)</f>
        <v>42291.581377314811</v>
      </c>
      <c r="T859">
        <f>YEAR(S859)</f>
        <v>2015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20000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6">
        <f>ROUND(E860/D860*100,0)</f>
        <v>9</v>
      </c>
      <c r="P860" s="11">
        <f>IFERROR(ROUND(E860/L860,2),0)</f>
        <v>22.74</v>
      </c>
      <c r="Q860" s="13" t="s">
        <v>8323</v>
      </c>
      <c r="R860" t="s">
        <v>8325</v>
      </c>
      <c r="S860" s="18">
        <f>(((J860/60)/60)/24)+DATE(1970,1,1)</f>
        <v>42079.745578703703</v>
      </c>
      <c r="T860">
        <f>YEAR(S860)</f>
        <v>2015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20000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6">
        <f>ROUND(E861/D861*100,0)</f>
        <v>21</v>
      </c>
      <c r="P861" s="11">
        <f>IFERROR(ROUND(E861/L861,2),0)</f>
        <v>42.72</v>
      </c>
      <c r="Q861" s="13" t="s">
        <v>8323</v>
      </c>
      <c r="R861" t="s">
        <v>8325</v>
      </c>
      <c r="S861" s="18">
        <f>(((J861/60)/60)/24)+DATE(1970,1,1)</f>
        <v>42128.820231481484</v>
      </c>
      <c r="T861">
        <f>YEAR(S861)</f>
        <v>2015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20000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6">
        <f>ROUND(E862/D862*100,0)</f>
        <v>13</v>
      </c>
      <c r="P862" s="11">
        <f>IFERROR(ROUND(E862/L862,2),0)</f>
        <v>52.92</v>
      </c>
      <c r="Q862" s="13" t="s">
        <v>8323</v>
      </c>
      <c r="R862" t="s">
        <v>8326</v>
      </c>
      <c r="S862" s="18">
        <f>(((J862/60)/60)/24)+DATE(1970,1,1)</f>
        <v>41570.482789351852</v>
      </c>
      <c r="T862">
        <f>YEAR(S862)</f>
        <v>2013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20000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6">
        <f>ROUND(E863/D863*100,0)</f>
        <v>1</v>
      </c>
      <c r="P863" s="11">
        <f>IFERROR(ROUND(E863/L863,2),0)</f>
        <v>50.5</v>
      </c>
      <c r="Q863" s="13" t="s">
        <v>8323</v>
      </c>
      <c r="R863" t="s">
        <v>8326</v>
      </c>
      <c r="S863" s="18">
        <f>(((J863/60)/60)/24)+DATE(1970,1,1)</f>
        <v>42599.965324074074</v>
      </c>
      <c r="T863">
        <f>YEAR(S863)</f>
        <v>2016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20000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6">
        <f>ROUND(E864/D864*100,0)</f>
        <v>1</v>
      </c>
      <c r="P864" s="11">
        <f>IFERROR(ROUND(E864/L864,2),0)</f>
        <v>42.5</v>
      </c>
      <c r="Q864" s="13" t="s">
        <v>8323</v>
      </c>
      <c r="R864" t="s">
        <v>8326</v>
      </c>
      <c r="S864" s="18">
        <f>(((J864/60)/60)/24)+DATE(1970,1,1)</f>
        <v>41559.5549537037</v>
      </c>
      <c r="T864">
        <f>YEAR(S864)</f>
        <v>2013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6">
        <f>ROUND(E865/D865*100,0)</f>
        <v>0</v>
      </c>
      <c r="P865" s="11">
        <f>IFERROR(ROUND(E865/L865,2),0)</f>
        <v>18</v>
      </c>
      <c r="Q865" s="13" t="s">
        <v>8323</v>
      </c>
      <c r="R865" t="s">
        <v>8326</v>
      </c>
      <c r="S865" s="18">
        <f>(((J865/60)/60)/24)+DATE(1970,1,1)</f>
        <v>40921.117662037039</v>
      </c>
      <c r="T865">
        <f>YEAR(S865)</f>
        <v>2012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20000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6">
        <f>ROUND(E866/D866*100,0)</f>
        <v>14</v>
      </c>
      <c r="P866" s="11">
        <f>IFERROR(ROUND(E866/L866,2),0)</f>
        <v>34.18</v>
      </c>
      <c r="Q866" s="13" t="s">
        <v>8323</v>
      </c>
      <c r="R866" t="s">
        <v>8326</v>
      </c>
      <c r="S866" s="18">
        <f>(((J866/60)/60)/24)+DATE(1970,1,1)</f>
        <v>41541.106921296298</v>
      </c>
      <c r="T866">
        <f>YEAR(S866)</f>
        <v>2013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20000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6">
        <f>ROUND(E867/D867*100,0)</f>
        <v>0</v>
      </c>
      <c r="P867" s="11">
        <f>IFERROR(ROUND(E867/L867,2),0)</f>
        <v>22.5</v>
      </c>
      <c r="Q867" s="13" t="s">
        <v>8323</v>
      </c>
      <c r="R867" t="s">
        <v>8326</v>
      </c>
      <c r="S867" s="18">
        <f>(((J867/60)/60)/24)+DATE(1970,1,1)</f>
        <v>41230.77311342593</v>
      </c>
      <c r="T867">
        <f>YEAR(S867)</f>
        <v>2012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20000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6">
        <f>ROUND(E868/D868*100,0)</f>
        <v>3</v>
      </c>
      <c r="P868" s="11">
        <f>IFERROR(ROUND(E868/L868,2),0)</f>
        <v>58.18</v>
      </c>
      <c r="Q868" s="13" t="s">
        <v>8323</v>
      </c>
      <c r="R868" t="s">
        <v>8326</v>
      </c>
      <c r="S868" s="18">
        <f>(((J868/60)/60)/24)+DATE(1970,1,1)</f>
        <v>42025.637939814813</v>
      </c>
      <c r="T868">
        <f>YEAR(S868)</f>
        <v>2015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20000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6">
        <f>ROUND(E869/D869*100,0)</f>
        <v>6</v>
      </c>
      <c r="P869" s="11">
        <f>IFERROR(ROUND(E869/L869,2),0)</f>
        <v>109.18</v>
      </c>
      <c r="Q869" s="13" t="s">
        <v>8323</v>
      </c>
      <c r="R869" t="s">
        <v>8326</v>
      </c>
      <c r="S869" s="18">
        <f>(((J869/60)/60)/24)+DATE(1970,1,1)</f>
        <v>40088.105393518519</v>
      </c>
      <c r="T869">
        <f>YEAR(S869)</f>
        <v>2009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20000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6">
        <f>ROUND(E870/D870*100,0)</f>
        <v>0</v>
      </c>
      <c r="P870" s="11">
        <f>IFERROR(ROUND(E870/L870,2),0)</f>
        <v>50</v>
      </c>
      <c r="Q870" s="13" t="s">
        <v>8323</v>
      </c>
      <c r="R870" t="s">
        <v>8326</v>
      </c>
      <c r="S870" s="18">
        <f>(((J870/60)/60)/24)+DATE(1970,1,1)</f>
        <v>41616.027754629627</v>
      </c>
      <c r="T870">
        <f>YEAR(S870)</f>
        <v>2013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20000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6">
        <f>ROUND(E871/D871*100,0)</f>
        <v>5</v>
      </c>
      <c r="P871" s="11">
        <f>IFERROR(ROUND(E871/L871,2),0)</f>
        <v>346.67</v>
      </c>
      <c r="Q871" s="13" t="s">
        <v>8323</v>
      </c>
      <c r="R871" t="s">
        <v>8326</v>
      </c>
      <c r="S871" s="18">
        <f>(((J871/60)/60)/24)+DATE(1970,1,1)</f>
        <v>41342.845567129632</v>
      </c>
      <c r="T871">
        <f>YEAR(S871)</f>
        <v>2013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6">
        <f>ROUND(E872/D872*100,0)</f>
        <v>0</v>
      </c>
      <c r="P872" s="11">
        <f>IFERROR(ROUND(E872/L872,2),0)</f>
        <v>12.4</v>
      </c>
      <c r="Q872" s="13" t="s">
        <v>8323</v>
      </c>
      <c r="R872" t="s">
        <v>8326</v>
      </c>
      <c r="S872" s="18">
        <f>(((J872/60)/60)/24)+DATE(1970,1,1)</f>
        <v>41488.022256944445</v>
      </c>
      <c r="T872">
        <f>YEAR(S872)</f>
        <v>2013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20000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6">
        <f>ROUND(E873/D873*100,0)</f>
        <v>2</v>
      </c>
      <c r="P873" s="11">
        <f>IFERROR(ROUND(E873/L873,2),0)</f>
        <v>27.08</v>
      </c>
      <c r="Q873" s="13" t="s">
        <v>8323</v>
      </c>
      <c r="R873" t="s">
        <v>8326</v>
      </c>
      <c r="S873" s="18">
        <f>(((J873/60)/60)/24)+DATE(1970,1,1)</f>
        <v>41577.561284722222</v>
      </c>
      <c r="T873">
        <f>YEAR(S873)</f>
        <v>2013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20000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6">
        <f>ROUND(E874/D874*100,0)</f>
        <v>0</v>
      </c>
      <c r="P874" s="11">
        <f>IFERROR(ROUND(E874/L874,2),0)</f>
        <v>32.5</v>
      </c>
      <c r="Q874" s="13" t="s">
        <v>8323</v>
      </c>
      <c r="R874" t="s">
        <v>8326</v>
      </c>
      <c r="S874" s="18">
        <f>(((J874/60)/60)/24)+DATE(1970,1,1)</f>
        <v>40567.825543981482</v>
      </c>
      <c r="T874">
        <f>YEAR(S874)</f>
        <v>2011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20000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6">
        <f>ROUND(E875/D875*100,0)</f>
        <v>0</v>
      </c>
      <c r="P875" s="11">
        <f>IFERROR(ROUND(E875/L875,2),0)</f>
        <v>9</v>
      </c>
      <c r="Q875" s="13" t="s">
        <v>8323</v>
      </c>
      <c r="R875" t="s">
        <v>8326</v>
      </c>
      <c r="S875" s="18">
        <f>(((J875/60)/60)/24)+DATE(1970,1,1)</f>
        <v>41184.167129629634</v>
      </c>
      <c r="T875">
        <f>YEAR(S875)</f>
        <v>2012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20000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6">
        <f>ROUND(E876/D876*100,0)</f>
        <v>4</v>
      </c>
      <c r="P876" s="11">
        <f>IFERROR(ROUND(E876/L876,2),0)</f>
        <v>34.76</v>
      </c>
      <c r="Q876" s="13" t="s">
        <v>8323</v>
      </c>
      <c r="R876" t="s">
        <v>8326</v>
      </c>
      <c r="S876" s="18">
        <f>(((J876/60)/60)/24)+DATE(1970,1,1)</f>
        <v>41368.583726851852</v>
      </c>
      <c r="T876">
        <f>YEAR(S876)</f>
        <v>2013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20000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6">
        <f>ROUND(E877/D877*100,0)</f>
        <v>0</v>
      </c>
      <c r="P877" s="11">
        <f>IFERROR(ROUND(E877/L877,2),0)</f>
        <v>0</v>
      </c>
      <c r="Q877" s="13" t="s">
        <v>8323</v>
      </c>
      <c r="R877" t="s">
        <v>8326</v>
      </c>
      <c r="S877" s="18">
        <f>(((J877/60)/60)/24)+DATE(1970,1,1)</f>
        <v>42248.723738425921</v>
      </c>
      <c r="T877">
        <f>YEAR(S877)</f>
        <v>2015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20000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6">
        <f>ROUND(E878/D878*100,0)</f>
        <v>6</v>
      </c>
      <c r="P878" s="11">
        <f>IFERROR(ROUND(E878/L878,2),0)</f>
        <v>28.58</v>
      </c>
      <c r="Q878" s="13" t="s">
        <v>8323</v>
      </c>
      <c r="R878" t="s">
        <v>8326</v>
      </c>
      <c r="S878" s="18">
        <f>(((J878/60)/60)/24)+DATE(1970,1,1)</f>
        <v>41276.496840277774</v>
      </c>
      <c r="T878">
        <f>YEAR(S878)</f>
        <v>2013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6">
        <f>ROUND(E879/D879*100,0)</f>
        <v>7</v>
      </c>
      <c r="P879" s="11">
        <f>IFERROR(ROUND(E879/L879,2),0)</f>
        <v>46.59</v>
      </c>
      <c r="Q879" s="13" t="s">
        <v>8323</v>
      </c>
      <c r="R879" t="s">
        <v>8326</v>
      </c>
      <c r="S879" s="18">
        <f>(((J879/60)/60)/24)+DATE(1970,1,1)</f>
        <v>41597.788888888892</v>
      </c>
      <c r="T879">
        <f>YEAR(S879)</f>
        <v>2013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20000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6">
        <f>ROUND(E880/D880*100,0)</f>
        <v>0</v>
      </c>
      <c r="P880" s="11">
        <f>IFERROR(ROUND(E880/L880,2),0)</f>
        <v>32.5</v>
      </c>
      <c r="Q880" s="13" t="s">
        <v>8323</v>
      </c>
      <c r="R880" t="s">
        <v>8326</v>
      </c>
      <c r="S880" s="18">
        <f>(((J880/60)/60)/24)+DATE(1970,1,1)</f>
        <v>40505.232916666668</v>
      </c>
      <c r="T880">
        <f>YEAR(S880)</f>
        <v>2010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20000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6">
        <f>ROUND(E881/D881*100,0)</f>
        <v>3</v>
      </c>
      <c r="P881" s="11">
        <f>IFERROR(ROUND(E881/L881,2),0)</f>
        <v>21.47</v>
      </c>
      <c r="Q881" s="13" t="s">
        <v>8323</v>
      </c>
      <c r="R881" t="s">
        <v>8326</v>
      </c>
      <c r="S881" s="18">
        <f>(((J881/60)/60)/24)+DATE(1970,1,1)</f>
        <v>41037.829918981479</v>
      </c>
      <c r="T881">
        <f>YEAR(S881)</f>
        <v>2012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20000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6">
        <f>ROUND(E882/D882*100,0)</f>
        <v>1</v>
      </c>
      <c r="P882" s="11">
        <f>IFERROR(ROUND(E882/L882,2),0)</f>
        <v>14.13</v>
      </c>
      <c r="Q882" s="13" t="s">
        <v>8323</v>
      </c>
      <c r="R882" t="s">
        <v>8327</v>
      </c>
      <c r="S882" s="18">
        <f>(((J882/60)/60)/24)+DATE(1970,1,1)</f>
        <v>41179.32104166667</v>
      </c>
      <c r="T882">
        <f>YEAR(S882)</f>
        <v>2012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20000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6">
        <f>ROUND(E883/D883*100,0)</f>
        <v>0</v>
      </c>
      <c r="P883" s="11">
        <f>IFERROR(ROUND(E883/L883,2),0)</f>
        <v>30</v>
      </c>
      <c r="Q883" s="13" t="s">
        <v>8323</v>
      </c>
      <c r="R883" t="s">
        <v>8327</v>
      </c>
      <c r="S883" s="18">
        <f>(((J883/60)/60)/24)+DATE(1970,1,1)</f>
        <v>40877.25099537037</v>
      </c>
      <c r="T883">
        <f>YEAR(S883)</f>
        <v>2011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20000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6">
        <f>ROUND(E884/D884*100,0)</f>
        <v>2</v>
      </c>
      <c r="P884" s="11">
        <f>IFERROR(ROUND(E884/L884,2),0)</f>
        <v>21.57</v>
      </c>
      <c r="Q884" s="13" t="s">
        <v>8323</v>
      </c>
      <c r="R884" t="s">
        <v>8327</v>
      </c>
      <c r="S884" s="18">
        <f>(((J884/60)/60)/24)+DATE(1970,1,1)</f>
        <v>40759.860532407409</v>
      </c>
      <c r="T884">
        <f>YEAR(S884)</f>
        <v>2011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20000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6">
        <f>ROUND(E885/D885*100,0)</f>
        <v>10</v>
      </c>
      <c r="P885" s="11">
        <f>IFERROR(ROUND(E885/L885,2),0)</f>
        <v>83.38</v>
      </c>
      <c r="Q885" s="13" t="s">
        <v>8323</v>
      </c>
      <c r="R885" t="s">
        <v>8327</v>
      </c>
      <c r="S885" s="18">
        <f>(((J885/60)/60)/24)+DATE(1970,1,1)</f>
        <v>42371.935590277775</v>
      </c>
      <c r="T885">
        <f>YEAR(S885)</f>
        <v>2016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6">
        <f>ROUND(E886/D886*100,0)</f>
        <v>0</v>
      </c>
      <c r="P886" s="11">
        <f>IFERROR(ROUND(E886/L886,2),0)</f>
        <v>10</v>
      </c>
      <c r="Q886" s="13" t="s">
        <v>8323</v>
      </c>
      <c r="R886" t="s">
        <v>8327</v>
      </c>
      <c r="S886" s="18">
        <f>(((J886/60)/60)/24)+DATE(1970,1,1)</f>
        <v>40981.802615740737</v>
      </c>
      <c r="T886">
        <f>YEAR(S886)</f>
        <v>2012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20000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6">
        <f>ROUND(E887/D887*100,0)</f>
        <v>4</v>
      </c>
      <c r="P887" s="11">
        <f>IFERROR(ROUND(E887/L887,2),0)</f>
        <v>35.71</v>
      </c>
      <c r="Q887" s="13" t="s">
        <v>8323</v>
      </c>
      <c r="R887" t="s">
        <v>8327</v>
      </c>
      <c r="S887" s="18">
        <f>(((J887/60)/60)/24)+DATE(1970,1,1)</f>
        <v>42713.941099537042</v>
      </c>
      <c r="T887">
        <f>YEAR(S887)</f>
        <v>2016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20000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6">
        <f>ROUND(E888/D888*100,0)</f>
        <v>1</v>
      </c>
      <c r="P888" s="11">
        <f>IFERROR(ROUND(E888/L888,2),0)</f>
        <v>29.29</v>
      </c>
      <c r="Q888" s="13" t="s">
        <v>8323</v>
      </c>
      <c r="R888" t="s">
        <v>8327</v>
      </c>
      <c r="S888" s="18">
        <f>(((J888/60)/60)/24)+DATE(1970,1,1)</f>
        <v>42603.870520833334</v>
      </c>
      <c r="T888">
        <f>YEAR(S888)</f>
        <v>2016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20000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6">
        <f>ROUND(E889/D889*100,0)</f>
        <v>0</v>
      </c>
      <c r="P889" s="11">
        <f>IFERROR(ROUND(E889/L889,2),0)</f>
        <v>0</v>
      </c>
      <c r="Q889" s="13" t="s">
        <v>8323</v>
      </c>
      <c r="R889" t="s">
        <v>8327</v>
      </c>
      <c r="S889" s="18">
        <f>(((J889/60)/60)/24)+DATE(1970,1,1)</f>
        <v>41026.958969907406</v>
      </c>
      <c r="T889">
        <f>YEAR(S889)</f>
        <v>2012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20000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6">
        <f>ROUND(E890/D890*100,0)</f>
        <v>0</v>
      </c>
      <c r="P890" s="11">
        <f>IFERROR(ROUND(E890/L890,2),0)</f>
        <v>18</v>
      </c>
      <c r="Q890" s="13" t="s">
        <v>8323</v>
      </c>
      <c r="R890" t="s">
        <v>8327</v>
      </c>
      <c r="S890" s="18">
        <f>(((J890/60)/60)/24)+DATE(1970,1,1)</f>
        <v>40751.753298611111</v>
      </c>
      <c r="T890">
        <f>YEAR(S890)</f>
        <v>2011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20000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6">
        <f>ROUND(E891/D891*100,0)</f>
        <v>12</v>
      </c>
      <c r="P891" s="11">
        <f>IFERROR(ROUND(E891/L891,2),0)</f>
        <v>73.760000000000005</v>
      </c>
      <c r="Q891" s="13" t="s">
        <v>8323</v>
      </c>
      <c r="R891" t="s">
        <v>8327</v>
      </c>
      <c r="S891" s="18">
        <f>(((J891/60)/60)/24)+DATE(1970,1,1)</f>
        <v>41887.784062500003</v>
      </c>
      <c r="T891">
        <f>YEAR(S891)</f>
        <v>2014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20000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6">
        <f>ROUND(E892/D892*100,0)</f>
        <v>1</v>
      </c>
      <c r="P892" s="11">
        <f>IFERROR(ROUND(E892/L892,2),0)</f>
        <v>31.25</v>
      </c>
      <c r="Q892" s="13" t="s">
        <v>8323</v>
      </c>
      <c r="R892" t="s">
        <v>8327</v>
      </c>
      <c r="S892" s="18">
        <f>(((J892/60)/60)/24)+DATE(1970,1,1)</f>
        <v>41569.698831018519</v>
      </c>
      <c r="T892">
        <f>YEAR(S892)</f>
        <v>2013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20000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6">
        <f>ROUND(E893/D893*100,0)</f>
        <v>1</v>
      </c>
      <c r="P893" s="11">
        <f>IFERROR(ROUND(E893/L893,2),0)</f>
        <v>28.89</v>
      </c>
      <c r="Q893" s="13" t="s">
        <v>8323</v>
      </c>
      <c r="R893" t="s">
        <v>8327</v>
      </c>
      <c r="S893" s="18">
        <f>(((J893/60)/60)/24)+DATE(1970,1,1)</f>
        <v>41842.031597222223</v>
      </c>
      <c r="T893">
        <f>YEAR(S893)</f>
        <v>2014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20000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6">
        <f>ROUND(E894/D894*100,0)</f>
        <v>12</v>
      </c>
      <c r="P894" s="11">
        <f>IFERROR(ROUND(E894/L894,2),0)</f>
        <v>143.82</v>
      </c>
      <c r="Q894" s="13" t="s">
        <v>8323</v>
      </c>
      <c r="R894" t="s">
        <v>8327</v>
      </c>
      <c r="S894" s="18">
        <f>(((J894/60)/60)/24)+DATE(1970,1,1)</f>
        <v>40304.20003472222</v>
      </c>
      <c r="T894">
        <f>YEAR(S894)</f>
        <v>2010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6">
        <f>ROUND(E895/D895*100,0)</f>
        <v>1</v>
      </c>
      <c r="P895" s="11">
        <f>IFERROR(ROUND(E895/L895,2),0)</f>
        <v>40</v>
      </c>
      <c r="Q895" s="13" t="s">
        <v>8323</v>
      </c>
      <c r="R895" t="s">
        <v>8327</v>
      </c>
      <c r="S895" s="18">
        <f>(((J895/60)/60)/24)+DATE(1970,1,1)</f>
        <v>42065.897719907407</v>
      </c>
      <c r="T895">
        <f>YEAR(S895)</f>
        <v>2015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6">
        <f>ROUND(E896/D896*100,0)</f>
        <v>39</v>
      </c>
      <c r="P896" s="11">
        <f>IFERROR(ROUND(E896/L896,2),0)</f>
        <v>147.81</v>
      </c>
      <c r="Q896" s="13" t="s">
        <v>8323</v>
      </c>
      <c r="R896" t="s">
        <v>8327</v>
      </c>
      <c r="S896" s="18">
        <f>(((J896/60)/60)/24)+DATE(1970,1,1)</f>
        <v>42496.981597222228</v>
      </c>
      <c r="T896">
        <f>YEAR(S896)</f>
        <v>2016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20000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6">
        <f>ROUND(E897/D897*100,0)</f>
        <v>1</v>
      </c>
      <c r="P897" s="11">
        <f>IFERROR(ROUND(E897/L897,2),0)</f>
        <v>27.86</v>
      </c>
      <c r="Q897" s="13" t="s">
        <v>8323</v>
      </c>
      <c r="R897" t="s">
        <v>8327</v>
      </c>
      <c r="S897" s="18">
        <f>(((J897/60)/60)/24)+DATE(1970,1,1)</f>
        <v>40431.127650462964</v>
      </c>
      <c r="T897">
        <f>YEAR(S897)</f>
        <v>2010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20000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6">
        <f>ROUND(E898/D898*100,0)</f>
        <v>16</v>
      </c>
      <c r="P898" s="11">
        <f>IFERROR(ROUND(E898/L898,2),0)</f>
        <v>44.44</v>
      </c>
      <c r="Q898" s="13" t="s">
        <v>8323</v>
      </c>
      <c r="R898" t="s">
        <v>8327</v>
      </c>
      <c r="S898" s="18">
        <f>(((J898/60)/60)/24)+DATE(1970,1,1)</f>
        <v>42218.872986111113</v>
      </c>
      <c r="T898">
        <f>YEAR(S898)</f>
        <v>2015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20000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6">
        <f>ROUND(E899/D899*100,0)</f>
        <v>0</v>
      </c>
      <c r="P899" s="11">
        <f>IFERROR(ROUND(E899/L899,2),0)</f>
        <v>0</v>
      </c>
      <c r="Q899" s="13" t="s">
        <v>8323</v>
      </c>
      <c r="R899" t="s">
        <v>8327</v>
      </c>
      <c r="S899" s="18">
        <f>(((J899/60)/60)/24)+DATE(1970,1,1)</f>
        <v>41211.688750000001</v>
      </c>
      <c r="T899">
        <f>YEAR(S899)</f>
        <v>2012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20000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6">
        <f>ROUND(E900/D900*100,0)</f>
        <v>0</v>
      </c>
      <c r="P900" s="11">
        <f>IFERROR(ROUND(E900/L900,2),0)</f>
        <v>35</v>
      </c>
      <c r="Q900" s="13" t="s">
        <v>8323</v>
      </c>
      <c r="R900" t="s">
        <v>8327</v>
      </c>
      <c r="S900" s="18">
        <f>(((J900/60)/60)/24)+DATE(1970,1,1)</f>
        <v>40878.758217592593</v>
      </c>
      <c r="T900">
        <f>YEAR(S900)</f>
        <v>2011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20000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6">
        <f>ROUND(E901/D901*100,0)</f>
        <v>1</v>
      </c>
      <c r="P901" s="11">
        <f>IFERROR(ROUND(E901/L901,2),0)</f>
        <v>35</v>
      </c>
      <c r="Q901" s="13" t="s">
        <v>8323</v>
      </c>
      <c r="R901" t="s">
        <v>8327</v>
      </c>
      <c r="S901" s="18">
        <f>(((J901/60)/60)/24)+DATE(1970,1,1)</f>
        <v>40646.099097222221</v>
      </c>
      <c r="T901">
        <f>YEAR(S901)</f>
        <v>2011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20000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6">
        <f>ROUND(E902/D902*100,0)</f>
        <v>0</v>
      </c>
      <c r="P902" s="11">
        <f>IFERROR(ROUND(E902/L902,2),0)</f>
        <v>10.5</v>
      </c>
      <c r="Q902" s="13" t="s">
        <v>8323</v>
      </c>
      <c r="R902" t="s">
        <v>8326</v>
      </c>
      <c r="S902" s="18">
        <f>(((J902/60)/60)/24)+DATE(1970,1,1)</f>
        <v>42429.84956018519</v>
      </c>
      <c r="T902">
        <f>YEAR(S902)</f>
        <v>2016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6">
        <f>ROUND(E903/D903*100,0)</f>
        <v>0</v>
      </c>
      <c r="P903" s="11">
        <f>IFERROR(ROUND(E903/L903,2),0)</f>
        <v>0</v>
      </c>
      <c r="Q903" s="13" t="s">
        <v>8323</v>
      </c>
      <c r="R903" t="s">
        <v>8326</v>
      </c>
      <c r="S903" s="18">
        <f>(((J903/60)/60)/24)+DATE(1970,1,1)</f>
        <v>40291.81150462963</v>
      </c>
      <c r="T903">
        <f>YEAR(S903)</f>
        <v>2010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20000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6">
        <f>ROUND(E904/D904*100,0)</f>
        <v>0</v>
      </c>
      <c r="P904" s="11">
        <f>IFERROR(ROUND(E904/L904,2),0)</f>
        <v>30</v>
      </c>
      <c r="Q904" s="13" t="s">
        <v>8323</v>
      </c>
      <c r="R904" t="s">
        <v>8326</v>
      </c>
      <c r="S904" s="18">
        <f>(((J904/60)/60)/24)+DATE(1970,1,1)</f>
        <v>41829.965532407405</v>
      </c>
      <c r="T904">
        <f>YEAR(S904)</f>
        <v>2014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20000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6">
        <f>ROUND(E905/D905*100,0)</f>
        <v>1</v>
      </c>
      <c r="P905" s="11">
        <f>IFERROR(ROUND(E905/L905,2),0)</f>
        <v>40</v>
      </c>
      <c r="Q905" s="13" t="s">
        <v>8323</v>
      </c>
      <c r="R905" t="s">
        <v>8326</v>
      </c>
      <c r="S905" s="18">
        <f>(((J905/60)/60)/24)+DATE(1970,1,1)</f>
        <v>41149.796064814815</v>
      </c>
      <c r="T905">
        <f>YEAR(S905)</f>
        <v>2012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20000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6">
        <f>ROUND(E906/D906*100,0)</f>
        <v>1</v>
      </c>
      <c r="P906" s="11">
        <f>IFERROR(ROUND(E906/L906,2),0)</f>
        <v>50.33</v>
      </c>
      <c r="Q906" s="13" t="s">
        <v>8323</v>
      </c>
      <c r="R906" t="s">
        <v>8326</v>
      </c>
      <c r="S906" s="18">
        <f>(((J906/60)/60)/24)+DATE(1970,1,1)</f>
        <v>42342.080289351856</v>
      </c>
      <c r="T906">
        <f>YEAR(S906)</f>
        <v>2015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20000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6">
        <f>ROUND(E907/D907*100,0)</f>
        <v>1</v>
      </c>
      <c r="P907" s="11">
        <f>IFERROR(ROUND(E907/L907,2),0)</f>
        <v>32.67</v>
      </c>
      <c r="Q907" s="13" t="s">
        <v>8323</v>
      </c>
      <c r="R907" t="s">
        <v>8326</v>
      </c>
      <c r="S907" s="18">
        <f>(((J907/60)/60)/24)+DATE(1970,1,1)</f>
        <v>40507.239884259259</v>
      </c>
      <c r="T907">
        <f>YEAR(S907)</f>
        <v>2010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20000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6">
        <f>ROUND(E908/D908*100,0)</f>
        <v>0</v>
      </c>
      <c r="P908" s="11">
        <f>IFERROR(ROUND(E908/L908,2),0)</f>
        <v>0</v>
      </c>
      <c r="Q908" s="13" t="s">
        <v>8323</v>
      </c>
      <c r="R908" t="s">
        <v>8326</v>
      </c>
      <c r="S908" s="18">
        <f>(((J908/60)/60)/24)+DATE(1970,1,1)</f>
        <v>41681.189699074072</v>
      </c>
      <c r="T908">
        <f>YEAR(S908)</f>
        <v>2014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20000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6">
        <f>ROUND(E909/D909*100,0)</f>
        <v>0</v>
      </c>
      <c r="P909" s="11">
        <f>IFERROR(ROUND(E909/L909,2),0)</f>
        <v>0</v>
      </c>
      <c r="Q909" s="13" t="s">
        <v>8323</v>
      </c>
      <c r="R909" t="s">
        <v>8326</v>
      </c>
      <c r="S909" s="18">
        <f>(((J909/60)/60)/24)+DATE(1970,1,1)</f>
        <v>40767.192395833335</v>
      </c>
      <c r="T909">
        <f>YEAR(S909)</f>
        <v>2011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20000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6">
        <f>ROUND(E910/D910*100,0)</f>
        <v>0</v>
      </c>
      <c r="P910" s="11">
        <f>IFERROR(ROUND(E910/L910,2),0)</f>
        <v>0</v>
      </c>
      <c r="Q910" s="13" t="s">
        <v>8323</v>
      </c>
      <c r="R910" t="s">
        <v>8326</v>
      </c>
      <c r="S910" s="18">
        <f>(((J910/60)/60)/24)+DATE(1970,1,1)</f>
        <v>40340.801562499997</v>
      </c>
      <c r="T910">
        <f>YEAR(S910)</f>
        <v>2010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20000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6">
        <f>ROUND(E911/D911*100,0)</f>
        <v>3</v>
      </c>
      <c r="P911" s="11">
        <f>IFERROR(ROUND(E911/L911,2),0)</f>
        <v>65</v>
      </c>
      <c r="Q911" s="13" t="s">
        <v>8323</v>
      </c>
      <c r="R911" t="s">
        <v>8326</v>
      </c>
      <c r="S911" s="18">
        <f>(((J911/60)/60)/24)+DATE(1970,1,1)</f>
        <v>41081.69027777778</v>
      </c>
      <c r="T911">
        <f>YEAR(S911)</f>
        <v>2012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20000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6">
        <f>ROUND(E912/D912*100,0)</f>
        <v>1</v>
      </c>
      <c r="P912" s="11">
        <f>IFERROR(ROUND(E912/L912,2),0)</f>
        <v>24.6</v>
      </c>
      <c r="Q912" s="13" t="s">
        <v>8323</v>
      </c>
      <c r="R912" t="s">
        <v>8326</v>
      </c>
      <c r="S912" s="18">
        <f>(((J912/60)/60)/24)+DATE(1970,1,1)</f>
        <v>42737.545358796298</v>
      </c>
      <c r="T912">
        <f>YEAR(S912)</f>
        <v>2017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20000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6">
        <f>ROUND(E913/D913*100,0)</f>
        <v>0</v>
      </c>
      <c r="P913" s="11">
        <f>IFERROR(ROUND(E913/L913,2),0)</f>
        <v>0</v>
      </c>
      <c r="Q913" s="13" t="s">
        <v>8323</v>
      </c>
      <c r="R913" t="s">
        <v>8326</v>
      </c>
      <c r="S913" s="18">
        <f>(((J913/60)/60)/24)+DATE(1970,1,1)</f>
        <v>41642.005150462966</v>
      </c>
      <c r="T913">
        <f>YEAR(S913)</f>
        <v>2014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20000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6">
        <f>ROUND(E914/D914*100,0)</f>
        <v>0</v>
      </c>
      <c r="P914" s="11">
        <f>IFERROR(ROUND(E914/L914,2),0)</f>
        <v>15</v>
      </c>
      <c r="Q914" s="13" t="s">
        <v>8323</v>
      </c>
      <c r="R914" t="s">
        <v>8326</v>
      </c>
      <c r="S914" s="18">
        <f>(((J914/60)/60)/24)+DATE(1970,1,1)</f>
        <v>41194.109340277777</v>
      </c>
      <c r="T914">
        <f>YEAR(S914)</f>
        <v>2012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20000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6">
        <f>ROUND(E915/D915*100,0)</f>
        <v>10</v>
      </c>
      <c r="P915" s="11">
        <f>IFERROR(ROUND(E915/L915,2),0)</f>
        <v>82.58</v>
      </c>
      <c r="Q915" s="13" t="s">
        <v>8323</v>
      </c>
      <c r="R915" t="s">
        <v>8326</v>
      </c>
      <c r="S915" s="18">
        <f>(((J915/60)/60)/24)+DATE(1970,1,1)</f>
        <v>41004.139108796298</v>
      </c>
      <c r="T915">
        <f>YEAR(S915)</f>
        <v>2012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20000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6">
        <f>ROUND(E916/D916*100,0)</f>
        <v>0</v>
      </c>
      <c r="P916" s="11">
        <f>IFERROR(ROUND(E916/L916,2),0)</f>
        <v>0</v>
      </c>
      <c r="Q916" s="13" t="s">
        <v>8323</v>
      </c>
      <c r="R916" t="s">
        <v>8326</v>
      </c>
      <c r="S916" s="18">
        <f>(((J916/60)/60)/24)+DATE(1970,1,1)</f>
        <v>41116.763275462967</v>
      </c>
      <c r="T916">
        <f>YEAR(S916)</f>
        <v>2012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20000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6">
        <f>ROUND(E917/D917*100,0)</f>
        <v>2</v>
      </c>
      <c r="P917" s="11">
        <f>IFERROR(ROUND(E917/L917,2),0)</f>
        <v>41.67</v>
      </c>
      <c r="Q917" s="13" t="s">
        <v>8323</v>
      </c>
      <c r="R917" t="s">
        <v>8326</v>
      </c>
      <c r="S917" s="18">
        <f>(((J917/60)/60)/24)+DATE(1970,1,1)</f>
        <v>40937.679560185185</v>
      </c>
      <c r="T917">
        <f>YEAR(S917)</f>
        <v>2012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20000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6">
        <f>ROUND(E918/D918*100,0)</f>
        <v>0</v>
      </c>
      <c r="P918" s="11">
        <f>IFERROR(ROUND(E918/L918,2),0)</f>
        <v>0</v>
      </c>
      <c r="Q918" s="13" t="s">
        <v>8323</v>
      </c>
      <c r="R918" t="s">
        <v>8326</v>
      </c>
      <c r="S918" s="18">
        <f>(((J918/60)/60)/24)+DATE(1970,1,1)</f>
        <v>40434.853402777779</v>
      </c>
      <c r="T918">
        <f>YEAR(S918)</f>
        <v>2010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20000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6">
        <f>ROUND(E919/D919*100,0)</f>
        <v>0</v>
      </c>
      <c r="P919" s="11">
        <f>IFERROR(ROUND(E919/L919,2),0)</f>
        <v>30</v>
      </c>
      <c r="Q919" s="13" t="s">
        <v>8323</v>
      </c>
      <c r="R919" t="s">
        <v>8326</v>
      </c>
      <c r="S919" s="18">
        <f>(((J919/60)/60)/24)+DATE(1970,1,1)</f>
        <v>41802.94363425926</v>
      </c>
      <c r="T919">
        <f>YEAR(S919)</f>
        <v>2014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20000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6">
        <f>ROUND(E920/D920*100,0)</f>
        <v>1</v>
      </c>
      <c r="P920" s="11">
        <f>IFERROR(ROUND(E920/L920,2),0)</f>
        <v>19.600000000000001</v>
      </c>
      <c r="Q920" s="13" t="s">
        <v>8323</v>
      </c>
      <c r="R920" t="s">
        <v>8326</v>
      </c>
      <c r="S920" s="18">
        <f>(((J920/60)/60)/24)+DATE(1970,1,1)</f>
        <v>41944.916215277779</v>
      </c>
      <c r="T920">
        <f>YEAR(S920)</f>
        <v>2014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6">
        <f>ROUND(E921/D921*100,0)</f>
        <v>1</v>
      </c>
      <c r="P921" s="11">
        <f>IFERROR(ROUND(E921/L921,2),0)</f>
        <v>100</v>
      </c>
      <c r="Q921" s="13" t="s">
        <v>8323</v>
      </c>
      <c r="R921" t="s">
        <v>8326</v>
      </c>
      <c r="S921" s="18">
        <f>(((J921/60)/60)/24)+DATE(1970,1,1)</f>
        <v>41227.641724537039</v>
      </c>
      <c r="T921">
        <f>YEAR(S921)</f>
        <v>2012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20000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6">
        <f>ROUND(E922/D922*100,0)</f>
        <v>0</v>
      </c>
      <c r="P922" s="11">
        <f>IFERROR(ROUND(E922/L922,2),0)</f>
        <v>0</v>
      </c>
      <c r="Q922" s="13" t="s">
        <v>8323</v>
      </c>
      <c r="R922" t="s">
        <v>8326</v>
      </c>
      <c r="S922" s="18">
        <f>(((J922/60)/60)/24)+DATE(1970,1,1)</f>
        <v>41562.67155092593</v>
      </c>
      <c r="T922">
        <f>YEAR(S922)</f>
        <v>2013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20000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6">
        <f>ROUND(E923/D923*100,0)</f>
        <v>23</v>
      </c>
      <c r="P923" s="11">
        <f>IFERROR(ROUND(E923/L923,2),0)</f>
        <v>231.75</v>
      </c>
      <c r="Q923" s="13" t="s">
        <v>8323</v>
      </c>
      <c r="R923" t="s">
        <v>8326</v>
      </c>
      <c r="S923" s="18">
        <f>(((J923/60)/60)/24)+DATE(1970,1,1)</f>
        <v>40847.171018518515</v>
      </c>
      <c r="T923">
        <f>YEAR(S923)</f>
        <v>2011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20000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6">
        <f>ROUND(E924/D924*100,0)</f>
        <v>28</v>
      </c>
      <c r="P924" s="11">
        <f>IFERROR(ROUND(E924/L924,2),0)</f>
        <v>189.33</v>
      </c>
      <c r="Q924" s="13" t="s">
        <v>8323</v>
      </c>
      <c r="R924" t="s">
        <v>8326</v>
      </c>
      <c r="S924" s="18">
        <f>(((J924/60)/60)/24)+DATE(1970,1,1)</f>
        <v>41878.530011574076</v>
      </c>
      <c r="T924">
        <f>YEAR(S924)</f>
        <v>2014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20000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6">
        <f>ROUND(E925/D925*100,0)</f>
        <v>2</v>
      </c>
      <c r="P925" s="11">
        <f>IFERROR(ROUND(E925/L925,2),0)</f>
        <v>55</v>
      </c>
      <c r="Q925" s="13" t="s">
        <v>8323</v>
      </c>
      <c r="R925" t="s">
        <v>8326</v>
      </c>
      <c r="S925" s="18">
        <f>(((J925/60)/60)/24)+DATE(1970,1,1)</f>
        <v>41934.959756944445</v>
      </c>
      <c r="T925">
        <f>YEAR(S925)</f>
        <v>2014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20000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6">
        <f>ROUND(E926/D926*100,0)</f>
        <v>2</v>
      </c>
      <c r="P926" s="11">
        <f>IFERROR(ROUND(E926/L926,2),0)</f>
        <v>21.8</v>
      </c>
      <c r="Q926" s="13" t="s">
        <v>8323</v>
      </c>
      <c r="R926" t="s">
        <v>8326</v>
      </c>
      <c r="S926" s="18">
        <f>(((J926/60)/60)/24)+DATE(1970,1,1)</f>
        <v>41288.942928240744</v>
      </c>
      <c r="T926">
        <f>YEAR(S926)</f>
        <v>2013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20000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6">
        <f>ROUND(E927/D927*100,0)</f>
        <v>1</v>
      </c>
      <c r="P927" s="11">
        <f>IFERROR(ROUND(E927/L927,2),0)</f>
        <v>32</v>
      </c>
      <c r="Q927" s="13" t="s">
        <v>8323</v>
      </c>
      <c r="R927" t="s">
        <v>8326</v>
      </c>
      <c r="S927" s="18">
        <f>(((J927/60)/60)/24)+DATE(1970,1,1)</f>
        <v>41575.880914351852</v>
      </c>
      <c r="T927">
        <f>YEAR(S927)</f>
        <v>2013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20000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6">
        <f>ROUND(E928/D928*100,0)</f>
        <v>0</v>
      </c>
      <c r="P928" s="11">
        <f>IFERROR(ROUND(E928/L928,2),0)</f>
        <v>0</v>
      </c>
      <c r="Q928" s="13" t="s">
        <v>8323</v>
      </c>
      <c r="R928" t="s">
        <v>8326</v>
      </c>
      <c r="S928" s="18">
        <f>(((J928/60)/60)/24)+DATE(1970,1,1)</f>
        <v>40338.02002314815</v>
      </c>
      <c r="T928">
        <f>YEAR(S928)</f>
        <v>2010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6">
        <f>ROUND(E929/D929*100,0)</f>
        <v>0</v>
      </c>
      <c r="P929" s="11">
        <f>IFERROR(ROUND(E929/L929,2),0)</f>
        <v>0</v>
      </c>
      <c r="Q929" s="13" t="s">
        <v>8323</v>
      </c>
      <c r="R929" t="s">
        <v>8326</v>
      </c>
      <c r="S929" s="18">
        <f>(((J929/60)/60)/24)+DATE(1970,1,1)</f>
        <v>41013.822858796295</v>
      </c>
      <c r="T929">
        <f>YEAR(S929)</f>
        <v>2012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20000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6">
        <f>ROUND(E930/D930*100,0)</f>
        <v>8</v>
      </c>
      <c r="P930" s="11">
        <f>IFERROR(ROUND(E930/L930,2),0)</f>
        <v>56.25</v>
      </c>
      <c r="Q930" s="13" t="s">
        <v>8323</v>
      </c>
      <c r="R930" t="s">
        <v>8326</v>
      </c>
      <c r="S930" s="18">
        <f>(((J930/60)/60)/24)+DATE(1970,1,1)</f>
        <v>41180.86241898148</v>
      </c>
      <c r="T930">
        <f>YEAR(S930)</f>
        <v>2012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20000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6">
        <f>ROUND(E931/D931*100,0)</f>
        <v>0</v>
      </c>
      <c r="P931" s="11">
        <f>IFERROR(ROUND(E931/L931,2),0)</f>
        <v>0</v>
      </c>
      <c r="Q931" s="13" t="s">
        <v>8323</v>
      </c>
      <c r="R931" t="s">
        <v>8326</v>
      </c>
      <c r="S931" s="18">
        <f>(((J931/60)/60)/24)+DATE(1970,1,1)</f>
        <v>40978.238067129627</v>
      </c>
      <c r="T931">
        <f>YEAR(S931)</f>
        <v>2012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20000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6">
        <f>ROUND(E932/D932*100,0)</f>
        <v>2</v>
      </c>
      <c r="P932" s="11">
        <f>IFERROR(ROUND(E932/L932,2),0)</f>
        <v>69</v>
      </c>
      <c r="Q932" s="13" t="s">
        <v>8323</v>
      </c>
      <c r="R932" t="s">
        <v>8326</v>
      </c>
      <c r="S932" s="18">
        <f>(((J932/60)/60)/24)+DATE(1970,1,1)</f>
        <v>40312.915578703702</v>
      </c>
      <c r="T932">
        <f>YEAR(S932)</f>
        <v>2010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6">
        <f>ROUND(E933/D933*100,0)</f>
        <v>1</v>
      </c>
      <c r="P933" s="11">
        <f>IFERROR(ROUND(E933/L933,2),0)</f>
        <v>18.71</v>
      </c>
      <c r="Q933" s="13" t="s">
        <v>8323</v>
      </c>
      <c r="R933" t="s">
        <v>8326</v>
      </c>
      <c r="S933" s="18">
        <f>(((J933/60)/60)/24)+DATE(1970,1,1)</f>
        <v>41680.359976851854</v>
      </c>
      <c r="T933">
        <f>YEAR(S933)</f>
        <v>2014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20000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6">
        <f>ROUND(E934/D934*100,0)</f>
        <v>7</v>
      </c>
      <c r="P934" s="11">
        <f>IFERROR(ROUND(E934/L934,2),0)</f>
        <v>46.03</v>
      </c>
      <c r="Q934" s="13" t="s">
        <v>8323</v>
      </c>
      <c r="R934" t="s">
        <v>8326</v>
      </c>
      <c r="S934" s="18">
        <f>(((J934/60)/60)/24)+DATE(1970,1,1)</f>
        <v>41310.969270833331</v>
      </c>
      <c r="T934">
        <f>YEAR(S934)</f>
        <v>2013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6">
        <f>ROUND(E935/D935*100,0)</f>
        <v>1</v>
      </c>
      <c r="P935" s="11">
        <f>IFERROR(ROUND(E935/L935,2),0)</f>
        <v>60</v>
      </c>
      <c r="Q935" s="13" t="s">
        <v>8323</v>
      </c>
      <c r="R935" t="s">
        <v>8326</v>
      </c>
      <c r="S935" s="18">
        <f>(((J935/60)/60)/24)+DATE(1970,1,1)</f>
        <v>41711.169085648151</v>
      </c>
      <c r="T935">
        <f>YEAR(S935)</f>
        <v>2014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20000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6">
        <f>ROUND(E936/D936*100,0)</f>
        <v>8</v>
      </c>
      <c r="P936" s="11">
        <f>IFERROR(ROUND(E936/L936,2),0)</f>
        <v>50.67</v>
      </c>
      <c r="Q936" s="13" t="s">
        <v>8323</v>
      </c>
      <c r="R936" t="s">
        <v>8326</v>
      </c>
      <c r="S936" s="18">
        <f>(((J936/60)/60)/24)+DATE(1970,1,1)</f>
        <v>41733.737083333333</v>
      </c>
      <c r="T936">
        <f>YEAR(S936)</f>
        <v>2014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20000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6">
        <f>ROUND(E937/D937*100,0)</f>
        <v>0</v>
      </c>
      <c r="P937" s="11">
        <f>IFERROR(ROUND(E937/L937,2),0)</f>
        <v>25</v>
      </c>
      <c r="Q937" s="13" t="s">
        <v>8323</v>
      </c>
      <c r="R937" t="s">
        <v>8326</v>
      </c>
      <c r="S937" s="18">
        <f>(((J937/60)/60)/24)+DATE(1970,1,1)</f>
        <v>42368.333668981482</v>
      </c>
      <c r="T937">
        <f>YEAR(S937)</f>
        <v>2015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6">
        <f>ROUND(E938/D938*100,0)</f>
        <v>0</v>
      </c>
      <c r="P938" s="11">
        <f>IFERROR(ROUND(E938/L938,2),0)</f>
        <v>0</v>
      </c>
      <c r="Q938" s="13" t="s">
        <v>8323</v>
      </c>
      <c r="R938" t="s">
        <v>8326</v>
      </c>
      <c r="S938" s="18">
        <f>(((J938/60)/60)/24)+DATE(1970,1,1)</f>
        <v>40883.024178240739</v>
      </c>
      <c r="T938">
        <f>YEAR(S938)</f>
        <v>2011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20000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6">
        <f>ROUND(E939/D939*100,0)</f>
        <v>0</v>
      </c>
      <c r="P939" s="11">
        <f>IFERROR(ROUND(E939/L939,2),0)</f>
        <v>20</v>
      </c>
      <c r="Q939" s="13" t="s">
        <v>8323</v>
      </c>
      <c r="R939" t="s">
        <v>8326</v>
      </c>
      <c r="S939" s="18">
        <f>(((J939/60)/60)/24)+DATE(1970,1,1)</f>
        <v>41551.798113425924</v>
      </c>
      <c r="T939">
        <f>YEAR(S939)</f>
        <v>2013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20000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6">
        <f>ROUND(E940/D940*100,0)</f>
        <v>0</v>
      </c>
      <c r="P940" s="11">
        <f>IFERROR(ROUND(E940/L940,2),0)</f>
        <v>25</v>
      </c>
      <c r="Q940" s="13" t="s">
        <v>8323</v>
      </c>
      <c r="R940" t="s">
        <v>8326</v>
      </c>
      <c r="S940" s="18">
        <f>(((J940/60)/60)/24)+DATE(1970,1,1)</f>
        <v>41124.479722222226</v>
      </c>
      <c r="T940">
        <f>YEAR(S940)</f>
        <v>2012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20000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6">
        <f>ROUND(E941/D941*100,0)</f>
        <v>0</v>
      </c>
      <c r="P941" s="11">
        <f>IFERROR(ROUND(E941/L941,2),0)</f>
        <v>20</v>
      </c>
      <c r="Q941" s="13" t="s">
        <v>8323</v>
      </c>
      <c r="R941" t="s">
        <v>8326</v>
      </c>
      <c r="S941" s="18">
        <f>(((J941/60)/60)/24)+DATE(1970,1,1)</f>
        <v>41416.763171296298</v>
      </c>
      <c r="T941">
        <f>YEAR(S941)</f>
        <v>2013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19980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6">
        <f>ROUND(E942/D942*100,0)</f>
        <v>8</v>
      </c>
      <c r="P942" s="11">
        <f>IFERROR(ROUND(E942/L942,2),0)</f>
        <v>110.29</v>
      </c>
      <c r="Q942" s="13" t="s">
        <v>8317</v>
      </c>
      <c r="R942" t="s">
        <v>8319</v>
      </c>
      <c r="S942" s="18">
        <f>(((J942/60)/60)/24)+DATE(1970,1,1)</f>
        <v>42182.008402777778</v>
      </c>
      <c r="T942">
        <f>YEAR(S942)</f>
        <v>2015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19800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6">
        <f>ROUND(E943/D943*100,0)</f>
        <v>6</v>
      </c>
      <c r="P943" s="11">
        <f>IFERROR(ROUND(E943/L943,2),0)</f>
        <v>37.450000000000003</v>
      </c>
      <c r="Q943" s="13" t="s">
        <v>8317</v>
      </c>
      <c r="R943" t="s">
        <v>8319</v>
      </c>
      <c r="S943" s="18">
        <f>(((J943/60)/60)/24)+DATE(1970,1,1)</f>
        <v>42746.096585648149</v>
      </c>
      <c r="T943">
        <f>YEAR(S943)</f>
        <v>2017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19500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6">
        <f>ROUND(E944/D944*100,0)</f>
        <v>3</v>
      </c>
      <c r="P944" s="11">
        <f>IFERROR(ROUND(E944/L944,2),0)</f>
        <v>41.75</v>
      </c>
      <c r="Q944" s="13" t="s">
        <v>8317</v>
      </c>
      <c r="R944" t="s">
        <v>8319</v>
      </c>
      <c r="S944" s="18">
        <f>(((J944/60)/60)/24)+DATE(1970,1,1)</f>
        <v>42382.843287037031</v>
      </c>
      <c r="T944">
        <f>YEAR(S944)</f>
        <v>2016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19500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6">
        <f>ROUND(E945/D945*100,0)</f>
        <v>1</v>
      </c>
      <c r="P945" s="11">
        <f>IFERROR(ROUND(E945/L945,2),0)</f>
        <v>24.08</v>
      </c>
      <c r="Q945" s="13" t="s">
        <v>8317</v>
      </c>
      <c r="R945" t="s">
        <v>8319</v>
      </c>
      <c r="S945" s="18">
        <f>(((J945/60)/60)/24)+DATE(1970,1,1)</f>
        <v>42673.66788194445</v>
      </c>
      <c r="T945">
        <f>YEAR(S945)</f>
        <v>2016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19000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6">
        <f>ROUND(E946/D946*100,0)</f>
        <v>35</v>
      </c>
      <c r="P946" s="11">
        <f>IFERROR(ROUND(E946/L946,2),0)</f>
        <v>69.41</v>
      </c>
      <c r="Q946" s="13" t="s">
        <v>8317</v>
      </c>
      <c r="R946" t="s">
        <v>8319</v>
      </c>
      <c r="S946" s="18">
        <f>(((J946/60)/60)/24)+DATE(1970,1,1)</f>
        <v>42444.583912037036</v>
      </c>
      <c r="T946">
        <f>YEAR(S946)</f>
        <v>2016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19000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6">
        <f>ROUND(E947/D947*100,0)</f>
        <v>13</v>
      </c>
      <c r="P947" s="11">
        <f>IFERROR(ROUND(E947/L947,2),0)</f>
        <v>155.25</v>
      </c>
      <c r="Q947" s="13" t="s">
        <v>8317</v>
      </c>
      <c r="R947" t="s">
        <v>8319</v>
      </c>
      <c r="S947" s="18">
        <f>(((J947/60)/60)/24)+DATE(1970,1,1)</f>
        <v>42732.872986111113</v>
      </c>
      <c r="T947">
        <f>YEAR(S947)</f>
        <v>2016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19000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6">
        <f>ROUND(E948/D948*100,0)</f>
        <v>2</v>
      </c>
      <c r="P948" s="11">
        <f>IFERROR(ROUND(E948/L948,2),0)</f>
        <v>57.2</v>
      </c>
      <c r="Q948" s="13" t="s">
        <v>8317</v>
      </c>
      <c r="R948" t="s">
        <v>8319</v>
      </c>
      <c r="S948" s="18">
        <f>(((J948/60)/60)/24)+DATE(1970,1,1)</f>
        <v>42592.750555555554</v>
      </c>
      <c r="T948">
        <f>YEAR(S948)</f>
        <v>2016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19000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6">
        <f>ROUND(E949/D949*100,0)</f>
        <v>0</v>
      </c>
      <c r="P949" s="11">
        <f>IFERROR(ROUND(E949/L949,2),0)</f>
        <v>0</v>
      </c>
      <c r="Q949" s="13" t="s">
        <v>8317</v>
      </c>
      <c r="R949" t="s">
        <v>8319</v>
      </c>
      <c r="S949" s="18">
        <f>(((J949/60)/60)/24)+DATE(1970,1,1)</f>
        <v>42491.781319444446</v>
      </c>
      <c r="T949">
        <f>YEAR(S949)</f>
        <v>2016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19000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6">
        <f>ROUND(E950/D950*100,0)</f>
        <v>3</v>
      </c>
      <c r="P950" s="11">
        <f>IFERROR(ROUND(E950/L950,2),0)</f>
        <v>60</v>
      </c>
      <c r="Q950" s="13" t="s">
        <v>8317</v>
      </c>
      <c r="R950" t="s">
        <v>8319</v>
      </c>
      <c r="S950" s="18">
        <f>(((J950/60)/60)/24)+DATE(1970,1,1)</f>
        <v>42411.828287037039</v>
      </c>
      <c r="T950">
        <f>YEAR(S950)</f>
        <v>2016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18950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6">
        <f>ROUND(E951/D951*100,0)</f>
        <v>1</v>
      </c>
      <c r="P951" s="11">
        <f>IFERROR(ROUND(E951/L951,2),0)</f>
        <v>39</v>
      </c>
      <c r="Q951" s="13" t="s">
        <v>8317</v>
      </c>
      <c r="R951" t="s">
        <v>8319</v>
      </c>
      <c r="S951" s="18">
        <f>(((J951/60)/60)/24)+DATE(1970,1,1)</f>
        <v>42361.043703703705</v>
      </c>
      <c r="T951">
        <f>YEAR(S951)</f>
        <v>2015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18900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6">
        <f>ROUND(E952/D952*100,0)</f>
        <v>7</v>
      </c>
      <c r="P952" s="11">
        <f>IFERROR(ROUND(E952/L952,2),0)</f>
        <v>58.42</v>
      </c>
      <c r="Q952" s="13" t="s">
        <v>8317</v>
      </c>
      <c r="R952" t="s">
        <v>8319</v>
      </c>
      <c r="S952" s="18">
        <f>(((J952/60)/60)/24)+DATE(1970,1,1)</f>
        <v>42356.750706018516</v>
      </c>
      <c r="T952">
        <f>YEAR(S952)</f>
        <v>2015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18800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6">
        <f>ROUND(E953/D953*100,0)</f>
        <v>102</v>
      </c>
      <c r="P953" s="11">
        <f>IFERROR(ROUND(E953/L953,2),0)</f>
        <v>158.63999999999999</v>
      </c>
      <c r="Q953" s="13" t="s">
        <v>8317</v>
      </c>
      <c r="R953" t="s">
        <v>8319</v>
      </c>
      <c r="S953" s="18">
        <f>(((J953/60)/60)/24)+DATE(1970,1,1)</f>
        <v>42480.653611111105</v>
      </c>
      <c r="T953">
        <f>YEAR(S953)</f>
        <v>2016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18500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6">
        <f>ROUND(E954/D954*100,0)</f>
        <v>106</v>
      </c>
      <c r="P954" s="11">
        <f>IFERROR(ROUND(E954/L954,2),0)</f>
        <v>99.86</v>
      </c>
      <c r="Q954" s="13" t="s">
        <v>8317</v>
      </c>
      <c r="R954" t="s">
        <v>8319</v>
      </c>
      <c r="S954" s="18">
        <f>(((J954/60)/60)/24)+DATE(1970,1,1)</f>
        <v>42662.613564814819</v>
      </c>
      <c r="T954">
        <f>YEAR(S954)</f>
        <v>2016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18500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6">
        <f>ROUND(E955/D955*100,0)</f>
        <v>1</v>
      </c>
      <c r="P955" s="11">
        <f>IFERROR(ROUND(E955/L955,2),0)</f>
        <v>25.2</v>
      </c>
      <c r="Q955" s="13" t="s">
        <v>8317</v>
      </c>
      <c r="R955" t="s">
        <v>8319</v>
      </c>
      <c r="S955" s="18">
        <f>(((J955/60)/60)/24)+DATE(1970,1,1)</f>
        <v>41999.164340277777</v>
      </c>
      <c r="T955">
        <f>YEAR(S955)</f>
        <v>2014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18500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6">
        <f>ROUND(E956/D956*100,0)</f>
        <v>35</v>
      </c>
      <c r="P956" s="11">
        <f>IFERROR(ROUND(E956/L956,2),0)</f>
        <v>89.19</v>
      </c>
      <c r="Q956" s="13" t="s">
        <v>8317</v>
      </c>
      <c r="R956" t="s">
        <v>8319</v>
      </c>
      <c r="S956" s="18">
        <f>(((J956/60)/60)/24)+DATE(1970,1,1)</f>
        <v>42194.833784722221</v>
      </c>
      <c r="T956">
        <f>YEAR(S956)</f>
        <v>2015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18500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6">
        <f>ROUND(E957/D957*100,0)</f>
        <v>92</v>
      </c>
      <c r="P957" s="11">
        <f>IFERROR(ROUND(E957/L957,2),0)</f>
        <v>182.62</v>
      </c>
      <c r="Q957" s="13" t="s">
        <v>8317</v>
      </c>
      <c r="R957" t="s">
        <v>8319</v>
      </c>
      <c r="S957" s="18">
        <f>(((J957/60)/60)/24)+DATE(1970,1,1)</f>
        <v>42586.295138888891</v>
      </c>
      <c r="T957">
        <f>YEAR(S957)</f>
        <v>2016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18500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6">
        <f>ROUND(E958/D958*100,0)</f>
        <v>5</v>
      </c>
      <c r="P958" s="11">
        <f>IFERROR(ROUND(E958/L958,2),0)</f>
        <v>50.65</v>
      </c>
      <c r="Q958" s="13" t="s">
        <v>8317</v>
      </c>
      <c r="R958" t="s">
        <v>8319</v>
      </c>
      <c r="S958" s="18">
        <f>(((J958/60)/60)/24)+DATE(1970,1,1)</f>
        <v>42060.913877314815</v>
      </c>
      <c r="T958">
        <f>YEAR(S958)</f>
        <v>2015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18500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6">
        <f>ROUND(E959/D959*100,0)</f>
        <v>1</v>
      </c>
      <c r="P959" s="11">
        <f>IFERROR(ROUND(E959/L959,2),0)</f>
        <v>33.29</v>
      </c>
      <c r="Q959" s="13" t="s">
        <v>8317</v>
      </c>
      <c r="R959" t="s">
        <v>8319</v>
      </c>
      <c r="S959" s="18">
        <f>(((J959/60)/60)/24)+DATE(1970,1,1)</f>
        <v>42660.552465277782</v>
      </c>
      <c r="T959">
        <f>YEAR(S959)</f>
        <v>2016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18500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6">
        <f>ROUND(E960/D960*100,0)</f>
        <v>5</v>
      </c>
      <c r="P960" s="11">
        <f>IFERROR(ROUND(E960/L960,2),0)</f>
        <v>51.82</v>
      </c>
      <c r="Q960" s="13" t="s">
        <v>8317</v>
      </c>
      <c r="R960" t="s">
        <v>8319</v>
      </c>
      <c r="S960" s="18">
        <f>(((J960/60)/60)/24)+DATE(1970,1,1)</f>
        <v>42082.802812499998</v>
      </c>
      <c r="T960">
        <f>YEAR(S960)</f>
        <v>2015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18000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6">
        <f>ROUND(E961/D961*100,0)</f>
        <v>108</v>
      </c>
      <c r="P961" s="11">
        <f>IFERROR(ROUND(E961/L961,2),0)</f>
        <v>113.63</v>
      </c>
      <c r="Q961" s="13" t="s">
        <v>8317</v>
      </c>
      <c r="R961" t="s">
        <v>8319</v>
      </c>
      <c r="S961" s="18">
        <f>(((J961/60)/60)/24)+DATE(1970,1,1)</f>
        <v>41993.174363425926</v>
      </c>
      <c r="T961">
        <f>YEAR(S961)</f>
        <v>2014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18000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6">
        <f>ROUND(E962/D962*100,0)</f>
        <v>143</v>
      </c>
      <c r="P962" s="11">
        <f>IFERROR(ROUND(E962/L962,2),0)</f>
        <v>136.46</v>
      </c>
      <c r="Q962" s="13" t="s">
        <v>8317</v>
      </c>
      <c r="R962" t="s">
        <v>8319</v>
      </c>
      <c r="S962" s="18">
        <f>(((J962/60)/60)/24)+DATE(1970,1,1)</f>
        <v>42766.626793981486</v>
      </c>
      <c r="T962">
        <f>YEAR(S962)</f>
        <v>2017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18000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6">
        <f>ROUND(E963/D963*100,0)</f>
        <v>223</v>
      </c>
      <c r="P963" s="11">
        <f>IFERROR(ROUND(E963/L963,2),0)</f>
        <v>364.35</v>
      </c>
      <c r="Q963" s="13" t="s">
        <v>8317</v>
      </c>
      <c r="R963" t="s">
        <v>8319</v>
      </c>
      <c r="S963" s="18">
        <f>(((J963/60)/60)/24)+DATE(1970,1,1)</f>
        <v>42740.693692129629</v>
      </c>
      <c r="T963">
        <f>YEAR(S963)</f>
        <v>2017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18000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6">
        <f>ROUND(E964/D964*100,0)</f>
        <v>4</v>
      </c>
      <c r="P964" s="11">
        <f>IFERROR(ROUND(E964/L964,2),0)</f>
        <v>19.239999999999998</v>
      </c>
      <c r="Q964" s="13" t="s">
        <v>8317</v>
      </c>
      <c r="R964" t="s">
        <v>8319</v>
      </c>
      <c r="S964" s="18">
        <f>(((J964/60)/60)/24)+DATE(1970,1,1)</f>
        <v>42373.712418981479</v>
      </c>
      <c r="T964">
        <f>YEAR(S964)</f>
        <v>2016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18000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6">
        <f>ROUND(E965/D965*100,0)</f>
        <v>2</v>
      </c>
      <c r="P965" s="11">
        <f>IFERROR(ROUND(E965/L965,2),0)</f>
        <v>41.89</v>
      </c>
      <c r="Q965" s="13" t="s">
        <v>8317</v>
      </c>
      <c r="R965" t="s">
        <v>8319</v>
      </c>
      <c r="S965" s="18">
        <f>(((J965/60)/60)/24)+DATE(1970,1,1)</f>
        <v>42625.635636574079</v>
      </c>
      <c r="T965">
        <f>YEAR(S965)</f>
        <v>2016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18000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6">
        <f>ROUND(E966/D966*100,0)</f>
        <v>5</v>
      </c>
      <c r="P966" s="11">
        <f>IFERROR(ROUND(E966/L966,2),0)</f>
        <v>30.31</v>
      </c>
      <c r="Q966" s="13" t="s">
        <v>8317</v>
      </c>
      <c r="R966" t="s">
        <v>8319</v>
      </c>
      <c r="S966" s="18">
        <f>(((J966/60)/60)/24)+DATE(1970,1,1)</f>
        <v>42208.628692129627</v>
      </c>
      <c r="T966">
        <f>YEAR(S966)</f>
        <v>2015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18000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6">
        <f>ROUND(E967/D967*100,0)</f>
        <v>2</v>
      </c>
      <c r="P967" s="11">
        <f>IFERROR(ROUND(E967/L967,2),0)</f>
        <v>49.67</v>
      </c>
      <c r="Q967" s="13" t="s">
        <v>8317</v>
      </c>
      <c r="R967" t="s">
        <v>8319</v>
      </c>
      <c r="S967" s="18">
        <f>(((J967/60)/60)/24)+DATE(1970,1,1)</f>
        <v>42637.016736111109</v>
      </c>
      <c r="T967">
        <f>YEAR(S967)</f>
        <v>2016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18000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6">
        <f>ROUND(E968/D968*100,0)</f>
        <v>10</v>
      </c>
      <c r="P968" s="11">
        <f>IFERROR(ROUND(E968/L968,2),0)</f>
        <v>59.2</v>
      </c>
      <c r="Q968" s="13" t="s">
        <v>8317</v>
      </c>
      <c r="R968" t="s">
        <v>8319</v>
      </c>
      <c r="S968" s="18">
        <f>(((J968/60)/60)/24)+DATE(1970,1,1)</f>
        <v>42619.635787037041</v>
      </c>
      <c r="T968">
        <f>YEAR(S968)</f>
        <v>2016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18000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6">
        <f>ROUND(E969/D969*100,0)</f>
        <v>20</v>
      </c>
      <c r="P969" s="11">
        <f>IFERROR(ROUND(E969/L969,2),0)</f>
        <v>43.98</v>
      </c>
      <c r="Q969" s="13" t="s">
        <v>8317</v>
      </c>
      <c r="R969" t="s">
        <v>8319</v>
      </c>
      <c r="S969" s="18">
        <f>(((J969/60)/60)/24)+DATE(1970,1,1)</f>
        <v>42422.254328703704</v>
      </c>
      <c r="T969">
        <f>YEAR(S969)</f>
        <v>2016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18000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6">
        <f>ROUND(E970/D970*100,0)</f>
        <v>1</v>
      </c>
      <c r="P970" s="11">
        <f>IFERROR(ROUND(E970/L970,2),0)</f>
        <v>26.5</v>
      </c>
      <c r="Q970" s="13" t="s">
        <v>8317</v>
      </c>
      <c r="R970" t="s">
        <v>8319</v>
      </c>
      <c r="S970" s="18">
        <f>(((J970/60)/60)/24)+DATE(1970,1,1)</f>
        <v>41836.847615740742</v>
      </c>
      <c r="T970">
        <f>YEAR(S970)</f>
        <v>2014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18000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6">
        <f>ROUND(E971/D971*100,0)</f>
        <v>78</v>
      </c>
      <c r="P971" s="11">
        <f>IFERROR(ROUND(E971/L971,2),0)</f>
        <v>1272.73</v>
      </c>
      <c r="Q971" s="13" t="s">
        <v>8317</v>
      </c>
      <c r="R971" t="s">
        <v>8319</v>
      </c>
      <c r="S971" s="18">
        <f>(((J971/60)/60)/24)+DATE(1970,1,1)</f>
        <v>42742.30332175926</v>
      </c>
      <c r="T971">
        <f>YEAR(S971)</f>
        <v>2017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18000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6">
        <f>ROUND(E972/D972*100,0)</f>
        <v>13</v>
      </c>
      <c r="P972" s="11">
        <f>IFERROR(ROUND(E972/L972,2),0)</f>
        <v>164</v>
      </c>
      <c r="Q972" s="13" t="s">
        <v>8317</v>
      </c>
      <c r="R972" t="s">
        <v>8319</v>
      </c>
      <c r="S972" s="18">
        <f>(((J972/60)/60)/24)+DATE(1970,1,1)</f>
        <v>42721.220520833333</v>
      </c>
      <c r="T972">
        <f>YEAR(S972)</f>
        <v>2016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18000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6">
        <f>ROUND(E973/D973*100,0)</f>
        <v>1</v>
      </c>
      <c r="P973" s="11">
        <f>IFERROR(ROUND(E973/L973,2),0)</f>
        <v>45.2</v>
      </c>
      <c r="Q973" s="13" t="s">
        <v>8317</v>
      </c>
      <c r="R973" t="s">
        <v>8319</v>
      </c>
      <c r="S973" s="18">
        <f>(((J973/60)/60)/24)+DATE(1970,1,1)</f>
        <v>42111.709027777775</v>
      </c>
      <c r="T973">
        <f>YEAR(S973)</f>
        <v>2015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18000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6">
        <f>ROUND(E974/D974*100,0)</f>
        <v>38</v>
      </c>
      <c r="P974" s="11">
        <f>IFERROR(ROUND(E974/L974,2),0)</f>
        <v>153.88999999999999</v>
      </c>
      <c r="Q974" s="13" t="s">
        <v>8317</v>
      </c>
      <c r="R974" t="s">
        <v>8319</v>
      </c>
      <c r="S974" s="18">
        <f>(((J974/60)/60)/24)+DATE(1970,1,1)</f>
        <v>41856.865717592591</v>
      </c>
      <c r="T974">
        <f>YEAR(S974)</f>
        <v>2014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18000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6">
        <f>ROUND(E975/D975*100,0)</f>
        <v>2</v>
      </c>
      <c r="P975" s="11">
        <f>IFERROR(ROUND(E975/L975,2),0)</f>
        <v>51.38</v>
      </c>
      <c r="Q975" s="13" t="s">
        <v>8317</v>
      </c>
      <c r="R975" t="s">
        <v>8319</v>
      </c>
      <c r="S975" s="18">
        <f>(((J975/60)/60)/24)+DATE(1970,1,1)</f>
        <v>42257.014965277776</v>
      </c>
      <c r="T975">
        <f>YEAR(S975)</f>
        <v>2015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18000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6">
        <f>ROUND(E976/D976*100,0)</f>
        <v>2</v>
      </c>
      <c r="P976" s="11">
        <f>IFERROR(ROUND(E976/L976,2),0)</f>
        <v>93.33</v>
      </c>
      <c r="Q976" s="13" t="s">
        <v>8317</v>
      </c>
      <c r="R976" t="s">
        <v>8319</v>
      </c>
      <c r="S976" s="18">
        <f>(((J976/60)/60)/24)+DATE(1970,1,1)</f>
        <v>42424.749490740738</v>
      </c>
      <c r="T976">
        <f>YEAR(S976)</f>
        <v>2016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18000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6">
        <f>ROUND(E977/D977*100,0)</f>
        <v>14</v>
      </c>
      <c r="P977" s="11">
        <f>IFERROR(ROUND(E977/L977,2),0)</f>
        <v>108.63</v>
      </c>
      <c r="Q977" s="13" t="s">
        <v>8317</v>
      </c>
      <c r="R977" t="s">
        <v>8319</v>
      </c>
      <c r="S977" s="18">
        <f>(((J977/60)/60)/24)+DATE(1970,1,1)</f>
        <v>42489.696585648147</v>
      </c>
      <c r="T977">
        <f>YEAR(S977)</f>
        <v>2016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18000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6">
        <f>ROUND(E978/D978*100,0)</f>
        <v>16</v>
      </c>
      <c r="P978" s="11">
        <f>IFERROR(ROUND(E978/L978,2),0)</f>
        <v>160.5</v>
      </c>
      <c r="Q978" s="13" t="s">
        <v>8317</v>
      </c>
      <c r="R978" t="s">
        <v>8319</v>
      </c>
      <c r="S978" s="18">
        <f>(((J978/60)/60)/24)+DATE(1970,1,1)</f>
        <v>42185.058993055558</v>
      </c>
      <c r="T978">
        <f>YEAR(S978)</f>
        <v>2015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18000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6">
        <f>ROUND(E979/D979*100,0)</f>
        <v>5</v>
      </c>
      <c r="P979" s="11">
        <f>IFERROR(ROUND(E979/L979,2),0)</f>
        <v>75.75</v>
      </c>
      <c r="Q979" s="13" t="s">
        <v>8317</v>
      </c>
      <c r="R979" t="s">
        <v>8319</v>
      </c>
      <c r="S979" s="18">
        <f>(((J979/60)/60)/24)+DATE(1970,1,1)</f>
        <v>42391.942094907412</v>
      </c>
      <c r="T979">
        <f>YEAR(S979)</f>
        <v>2016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18000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6">
        <f>ROUND(E980/D980*100,0)</f>
        <v>540</v>
      </c>
      <c r="P980" s="11">
        <f>IFERROR(ROUND(E980/L980,2),0)</f>
        <v>790.84</v>
      </c>
      <c r="Q980" s="13" t="s">
        <v>8317</v>
      </c>
      <c r="R980" t="s">
        <v>8319</v>
      </c>
      <c r="S980" s="18">
        <f>(((J980/60)/60)/24)+DATE(1970,1,1)</f>
        <v>42395.309039351851</v>
      </c>
      <c r="T980">
        <f>YEAR(S980)</f>
        <v>2016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18000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6">
        <f>ROUND(E981/D981*100,0)</f>
        <v>161</v>
      </c>
      <c r="P981" s="11">
        <f>IFERROR(ROUND(E981/L981,2),0)</f>
        <v>301.94</v>
      </c>
      <c r="Q981" s="13" t="s">
        <v>8317</v>
      </c>
      <c r="R981" t="s">
        <v>8319</v>
      </c>
      <c r="S981" s="18">
        <f>(((J981/60)/60)/24)+DATE(1970,1,1)</f>
        <v>42506.416990740734</v>
      </c>
      <c r="T981">
        <f>YEAR(S981)</f>
        <v>2016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18000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6">
        <f>ROUND(E982/D982*100,0)</f>
        <v>8</v>
      </c>
      <c r="P982" s="11">
        <f>IFERROR(ROUND(E982/L982,2),0)</f>
        <v>47.94</v>
      </c>
      <c r="Q982" s="13" t="s">
        <v>8317</v>
      </c>
      <c r="R982" t="s">
        <v>8319</v>
      </c>
      <c r="S982" s="18">
        <f>(((J982/60)/60)/24)+DATE(1970,1,1)</f>
        <v>41928.904189814813</v>
      </c>
      <c r="T982">
        <f>YEAR(S982)</f>
        <v>2014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17600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6">
        <f>ROUND(E983/D983*100,0)</f>
        <v>0</v>
      </c>
      <c r="P983" s="11">
        <f>IFERROR(ROUND(E983/L983,2),0)</f>
        <v>2.75</v>
      </c>
      <c r="Q983" s="13" t="s">
        <v>8317</v>
      </c>
      <c r="R983" t="s">
        <v>8319</v>
      </c>
      <c r="S983" s="18">
        <f>(((J983/60)/60)/24)+DATE(1970,1,1)</f>
        <v>41830.947013888886</v>
      </c>
      <c r="T983">
        <f>YEAR(S983)</f>
        <v>2014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6">
        <f>ROUND(E984/D984*100,0)</f>
        <v>0</v>
      </c>
      <c r="P984" s="11">
        <f>IFERROR(ROUND(E984/L984,2),0)</f>
        <v>1</v>
      </c>
      <c r="Q984" s="13" t="s">
        <v>8317</v>
      </c>
      <c r="R984" t="s">
        <v>8319</v>
      </c>
      <c r="S984" s="18">
        <f>(((J984/60)/60)/24)+DATE(1970,1,1)</f>
        <v>42615.753310185188</v>
      </c>
      <c r="T984">
        <f>YEAR(S984)</f>
        <v>2016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17500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6">
        <f>ROUND(E985/D985*100,0)</f>
        <v>176</v>
      </c>
      <c r="P985" s="11">
        <f>IFERROR(ROUND(E985/L985,2),0)</f>
        <v>171.79</v>
      </c>
      <c r="Q985" s="13" t="s">
        <v>8317</v>
      </c>
      <c r="R985" t="s">
        <v>8319</v>
      </c>
      <c r="S985" s="18">
        <f>(((J985/60)/60)/24)+DATE(1970,1,1)</f>
        <v>42574.667650462965</v>
      </c>
      <c r="T985">
        <f>YEAR(S985)</f>
        <v>2016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17500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6">
        <f>ROUND(E986/D986*100,0)</f>
        <v>1</v>
      </c>
      <c r="P986" s="11">
        <f>IFERROR(ROUND(E986/L986,2),0)</f>
        <v>35.33</v>
      </c>
      <c r="Q986" s="13" t="s">
        <v>8317</v>
      </c>
      <c r="R986" t="s">
        <v>8319</v>
      </c>
      <c r="S986" s="18">
        <f>(((J986/60)/60)/24)+DATE(1970,1,1)</f>
        <v>42061.11583333333</v>
      </c>
      <c r="T986">
        <f>YEAR(S986)</f>
        <v>2015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17500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6">
        <f>ROUND(E987/D987*100,0)</f>
        <v>11</v>
      </c>
      <c r="P987" s="11">
        <f>IFERROR(ROUND(E987/L987,2),0)</f>
        <v>82.09</v>
      </c>
      <c r="Q987" s="13" t="s">
        <v>8317</v>
      </c>
      <c r="R987" t="s">
        <v>8319</v>
      </c>
      <c r="S987" s="18">
        <f>(((J987/60)/60)/24)+DATE(1970,1,1)</f>
        <v>42339.967708333337</v>
      </c>
      <c r="T987">
        <f>YEAR(S987)</f>
        <v>2015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17500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6">
        <f>ROUND(E988/D988*100,0)</f>
        <v>15</v>
      </c>
      <c r="P988" s="11">
        <f>IFERROR(ROUND(E988/L988,2),0)</f>
        <v>110.87</v>
      </c>
      <c r="Q988" s="13" t="s">
        <v>8317</v>
      </c>
      <c r="R988" t="s">
        <v>8319</v>
      </c>
      <c r="S988" s="18">
        <f>(((J988/60)/60)/24)+DATE(1970,1,1)</f>
        <v>42324.767361111109</v>
      </c>
      <c r="T988">
        <f>YEAR(S988)</f>
        <v>2015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17482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6">
        <f>ROUND(E989/D989*100,0)</f>
        <v>38</v>
      </c>
      <c r="P989" s="11">
        <f>IFERROR(ROUND(E989/L989,2),0)</f>
        <v>161.22</v>
      </c>
      <c r="Q989" s="13" t="s">
        <v>8317</v>
      </c>
      <c r="R989" t="s">
        <v>8319</v>
      </c>
      <c r="S989" s="18">
        <f>(((J989/60)/60)/24)+DATE(1970,1,1)</f>
        <v>41773.294560185182</v>
      </c>
      <c r="T989">
        <f>YEAR(S989)</f>
        <v>2014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17100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6">
        <f>ROUND(E990/D990*100,0)</f>
        <v>0</v>
      </c>
      <c r="P990" s="11">
        <f>IFERROR(ROUND(E990/L990,2),0)</f>
        <v>0</v>
      </c>
      <c r="Q990" s="13" t="s">
        <v>8317</v>
      </c>
      <c r="R990" t="s">
        <v>8319</v>
      </c>
      <c r="S990" s="18">
        <f>(((J990/60)/60)/24)+DATE(1970,1,1)</f>
        <v>42614.356770833328</v>
      </c>
      <c r="T990">
        <f>YEAR(S990)</f>
        <v>2016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17000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6">
        <f>ROUND(E991/D991*100,0)</f>
        <v>10</v>
      </c>
      <c r="P991" s="11">
        <f>IFERROR(ROUND(E991/L991,2),0)</f>
        <v>52.41</v>
      </c>
      <c r="Q991" s="13" t="s">
        <v>8317</v>
      </c>
      <c r="R991" t="s">
        <v>8319</v>
      </c>
      <c r="S991" s="18">
        <f>(((J991/60)/60)/24)+DATE(1970,1,1)</f>
        <v>42611.933969907404</v>
      </c>
      <c r="T991">
        <f>YEAR(S991)</f>
        <v>2016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17000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6">
        <f>ROUND(E992/D992*100,0)</f>
        <v>0</v>
      </c>
      <c r="P992" s="11">
        <f>IFERROR(ROUND(E992/L992,2),0)</f>
        <v>13</v>
      </c>
      <c r="Q992" s="13" t="s">
        <v>8317</v>
      </c>
      <c r="R992" t="s">
        <v>8319</v>
      </c>
      <c r="S992" s="18">
        <f>(((J992/60)/60)/24)+DATE(1970,1,1)</f>
        <v>41855.784305555557</v>
      </c>
      <c r="T992">
        <f>YEAR(S992)</f>
        <v>2014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17000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6">
        <f>ROUND(E993/D993*100,0)</f>
        <v>1</v>
      </c>
      <c r="P993" s="11">
        <f>IFERROR(ROUND(E993/L993,2),0)</f>
        <v>30.29</v>
      </c>
      <c r="Q993" s="13" t="s">
        <v>8317</v>
      </c>
      <c r="R993" t="s">
        <v>8319</v>
      </c>
      <c r="S993" s="18">
        <f>(((J993/60)/60)/24)+DATE(1970,1,1)</f>
        <v>42538.75680555556</v>
      </c>
      <c r="T993">
        <f>YEAR(S993)</f>
        <v>2016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17000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6">
        <f>ROUND(E994/D994*100,0)</f>
        <v>3</v>
      </c>
      <c r="P994" s="11">
        <f>IFERROR(ROUND(E994/L994,2),0)</f>
        <v>116.75</v>
      </c>
      <c r="Q994" s="13" t="s">
        <v>8317</v>
      </c>
      <c r="R994" t="s">
        <v>8319</v>
      </c>
      <c r="S994" s="18">
        <f>(((J994/60)/60)/24)+DATE(1970,1,1)</f>
        <v>42437.924988425926</v>
      </c>
      <c r="T994">
        <f>YEAR(S994)</f>
        <v>2016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17000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6">
        <f>ROUND(E995/D995*100,0)</f>
        <v>103</v>
      </c>
      <c r="P995" s="11">
        <f>IFERROR(ROUND(E995/L995,2),0)</f>
        <v>89.6</v>
      </c>
      <c r="Q995" s="13" t="s">
        <v>8317</v>
      </c>
      <c r="R995" t="s">
        <v>8319</v>
      </c>
      <c r="S995" s="18">
        <f>(((J995/60)/60)/24)+DATE(1970,1,1)</f>
        <v>42652.964907407411</v>
      </c>
      <c r="T995">
        <f>YEAR(S995)</f>
        <v>2016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17000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6">
        <f>ROUND(E996/D996*100,0)</f>
        <v>27</v>
      </c>
      <c r="P996" s="11">
        <f>IFERROR(ROUND(E996/L996,2),0)</f>
        <v>424.45</v>
      </c>
      <c r="Q996" s="13" t="s">
        <v>8317</v>
      </c>
      <c r="R996" t="s">
        <v>8319</v>
      </c>
      <c r="S996" s="18">
        <f>(((J996/60)/60)/24)+DATE(1970,1,1)</f>
        <v>41921.263078703705</v>
      </c>
      <c r="T996">
        <f>YEAR(S996)</f>
        <v>2014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17000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6">
        <f>ROUND(E997/D997*100,0)</f>
        <v>4</v>
      </c>
      <c r="P997" s="11">
        <f>IFERROR(ROUND(E997/L997,2),0)</f>
        <v>80.67</v>
      </c>
      <c r="Q997" s="13" t="s">
        <v>8317</v>
      </c>
      <c r="R997" t="s">
        <v>8319</v>
      </c>
      <c r="S997" s="18">
        <f>(((J997/60)/60)/24)+DATE(1970,1,1)</f>
        <v>41947.940740740742</v>
      </c>
      <c r="T997">
        <f>YEAR(S997)</f>
        <v>2014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17000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6">
        <f>ROUND(E998/D998*100,0)</f>
        <v>0</v>
      </c>
      <c r="P998" s="11">
        <f>IFERROR(ROUND(E998/L998,2),0)</f>
        <v>13</v>
      </c>
      <c r="Q998" s="13" t="s">
        <v>8317</v>
      </c>
      <c r="R998" t="s">
        <v>8319</v>
      </c>
      <c r="S998" s="18">
        <f>(((J998/60)/60)/24)+DATE(1970,1,1)</f>
        <v>41817.866435185184</v>
      </c>
      <c r="T998">
        <f>YEAR(S998)</f>
        <v>2014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16870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6">
        <f>ROUND(E999/D999*100,0)</f>
        <v>0</v>
      </c>
      <c r="P999" s="11">
        <f>IFERROR(ROUND(E999/L999,2),0)</f>
        <v>8.1300000000000008</v>
      </c>
      <c r="Q999" s="13" t="s">
        <v>8317</v>
      </c>
      <c r="R999" t="s">
        <v>8319</v>
      </c>
      <c r="S999" s="18">
        <f>(((J999/60)/60)/24)+DATE(1970,1,1)</f>
        <v>41941.10297453704</v>
      </c>
      <c r="T999">
        <f>YEAR(S999)</f>
        <v>2014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16700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6">
        <f>ROUND(E1000/D1000*100,0)</f>
        <v>210</v>
      </c>
      <c r="P1000" s="11">
        <f>IFERROR(ROUND(E1000/L1000,2),0)</f>
        <v>153.43</v>
      </c>
      <c r="Q1000" s="13" t="s">
        <v>8317</v>
      </c>
      <c r="R1000" t="s">
        <v>8319</v>
      </c>
      <c r="S1000" s="18">
        <f>(((J1000/60)/60)/24)+DATE(1970,1,1)</f>
        <v>42282.168993055559</v>
      </c>
      <c r="T1000">
        <f>YEAR(S1000)</f>
        <v>2015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16500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6">
        <f>ROUND(E1001/D1001*100,0)</f>
        <v>71</v>
      </c>
      <c r="P1001" s="11">
        <f>IFERROR(ROUND(E1001/L1001,2),0)</f>
        <v>292.08</v>
      </c>
      <c r="Q1001" s="13" t="s">
        <v>8317</v>
      </c>
      <c r="R1001" t="s">
        <v>8319</v>
      </c>
      <c r="S1001" s="18">
        <f>(((J1001/60)/60)/24)+DATE(1970,1,1)</f>
        <v>41926.29965277778</v>
      </c>
      <c r="T1001">
        <f>YEAR(S1001)</f>
        <v>2014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16500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6">
        <f>ROUND(E1002/D1002*100,0)</f>
        <v>120</v>
      </c>
      <c r="P1002" s="11">
        <f>IFERROR(ROUND(E1002/L1002,2),0)</f>
        <v>3304</v>
      </c>
      <c r="Q1002" s="13" t="s">
        <v>8317</v>
      </c>
      <c r="R1002" t="s">
        <v>8319</v>
      </c>
      <c r="S1002" s="18">
        <f>(((J1002/60)/60)/24)+DATE(1970,1,1)</f>
        <v>42749.059722222228</v>
      </c>
      <c r="T1002">
        <f>YEAR(S1002)</f>
        <v>2017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16350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6">
        <f>ROUND(E1003/D1003*100,0)</f>
        <v>32</v>
      </c>
      <c r="P1003" s="11">
        <f>IFERROR(ROUND(E1003/L1003,2),0)</f>
        <v>1300</v>
      </c>
      <c r="Q1003" s="13" t="s">
        <v>8317</v>
      </c>
      <c r="R1003" t="s">
        <v>8319</v>
      </c>
      <c r="S1003" s="18">
        <f>(((J1003/60)/60)/24)+DATE(1970,1,1)</f>
        <v>42720.720057870371</v>
      </c>
      <c r="T1003">
        <f>YEAR(S1003)</f>
        <v>2016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16300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6">
        <f>ROUND(E1004/D1004*100,0)</f>
        <v>18</v>
      </c>
      <c r="P1004" s="11">
        <f>IFERROR(ROUND(E1004/L1004,2),0)</f>
        <v>134.55000000000001</v>
      </c>
      <c r="Q1004" s="13" t="s">
        <v>8317</v>
      </c>
      <c r="R1004" t="s">
        <v>8319</v>
      </c>
      <c r="S1004" s="18">
        <f>(((J1004/60)/60)/24)+DATE(1970,1,1)</f>
        <v>42325.684189814812</v>
      </c>
      <c r="T1004">
        <f>YEAR(S1004)</f>
        <v>2015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16000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6">
        <f>ROUND(E1005/D1005*100,0)</f>
        <v>20</v>
      </c>
      <c r="P1005" s="11">
        <f>IFERROR(ROUND(E1005/L1005,2),0)</f>
        <v>214.07</v>
      </c>
      <c r="Q1005" s="13" t="s">
        <v>8317</v>
      </c>
      <c r="R1005" t="s">
        <v>8319</v>
      </c>
      <c r="S1005" s="18">
        <f>(((J1005/60)/60)/24)+DATE(1970,1,1)</f>
        <v>42780.709039351852</v>
      </c>
      <c r="T1005">
        <f>YEAR(S1005)</f>
        <v>2017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16000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6">
        <f>ROUND(E1006/D1006*100,0)</f>
        <v>128</v>
      </c>
      <c r="P1006" s="11">
        <f>IFERROR(ROUND(E1006/L1006,2),0)</f>
        <v>216.34</v>
      </c>
      <c r="Q1006" s="13" t="s">
        <v>8317</v>
      </c>
      <c r="R1006" t="s">
        <v>8319</v>
      </c>
      <c r="S1006" s="18">
        <f>(((J1006/60)/60)/24)+DATE(1970,1,1)</f>
        <v>42388.708645833336</v>
      </c>
      <c r="T1006">
        <f>YEAR(S1006)</f>
        <v>2016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16000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6">
        <f>ROUND(E1007/D1007*100,0)</f>
        <v>938</v>
      </c>
      <c r="P1007" s="11">
        <f>IFERROR(ROUND(E1007/L1007,2),0)</f>
        <v>932.31</v>
      </c>
      <c r="Q1007" s="13" t="s">
        <v>8317</v>
      </c>
      <c r="R1007" t="s">
        <v>8319</v>
      </c>
      <c r="S1007" s="18">
        <f>(((J1007/60)/60)/24)+DATE(1970,1,1)</f>
        <v>42276.624803240738</v>
      </c>
      <c r="T1007">
        <f>YEAR(S1007)</f>
        <v>2015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16000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6">
        <f>ROUND(E1008/D1008*100,0)</f>
        <v>1</v>
      </c>
      <c r="P1008" s="11">
        <f>IFERROR(ROUND(E1008/L1008,2),0)</f>
        <v>29.25</v>
      </c>
      <c r="Q1008" s="13" t="s">
        <v>8317</v>
      </c>
      <c r="R1008" t="s">
        <v>8319</v>
      </c>
      <c r="S1008" s="18">
        <f>(((J1008/60)/60)/24)+DATE(1970,1,1)</f>
        <v>41977.040185185186</v>
      </c>
      <c r="T1008">
        <f>YEAR(S1008)</f>
        <v>2014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16000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6">
        <f>ROUND(E1009/D1009*100,0)</f>
        <v>83</v>
      </c>
      <c r="P1009" s="11">
        <f>IFERROR(ROUND(E1009/L1009,2),0)</f>
        <v>174.95</v>
      </c>
      <c r="Q1009" s="13" t="s">
        <v>8317</v>
      </c>
      <c r="R1009" t="s">
        <v>8319</v>
      </c>
      <c r="S1009" s="18">
        <f>(((J1009/60)/60)/24)+DATE(1970,1,1)</f>
        <v>42676.583599537036</v>
      </c>
      <c r="T1009">
        <f>YEAR(S1009)</f>
        <v>2016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16000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6">
        <f>ROUND(E1010/D1010*100,0)</f>
        <v>2</v>
      </c>
      <c r="P1010" s="11">
        <f>IFERROR(ROUND(E1010/L1010,2),0)</f>
        <v>250</v>
      </c>
      <c r="Q1010" s="13" t="s">
        <v>8317</v>
      </c>
      <c r="R1010" t="s">
        <v>8319</v>
      </c>
      <c r="S1010" s="18">
        <f>(((J1010/60)/60)/24)+DATE(1970,1,1)</f>
        <v>42702.809201388889</v>
      </c>
      <c r="T1010">
        <f>YEAR(S1010)</f>
        <v>2016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16000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6">
        <f>ROUND(E1011/D1011*100,0)</f>
        <v>41</v>
      </c>
      <c r="P1011" s="11">
        <f>IFERROR(ROUND(E1011/L1011,2),0)</f>
        <v>65</v>
      </c>
      <c r="Q1011" s="13" t="s">
        <v>8317</v>
      </c>
      <c r="R1011" t="s">
        <v>8319</v>
      </c>
      <c r="S1011" s="18">
        <f>(((J1011/60)/60)/24)+DATE(1970,1,1)</f>
        <v>42510.604699074072</v>
      </c>
      <c r="T1011">
        <f>YEAR(S1011)</f>
        <v>2016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16000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6">
        <f>ROUND(E1012/D1012*100,0)</f>
        <v>1</v>
      </c>
      <c r="P1012" s="11">
        <f>IFERROR(ROUND(E1012/L1012,2),0)</f>
        <v>55</v>
      </c>
      <c r="Q1012" s="13" t="s">
        <v>8317</v>
      </c>
      <c r="R1012" t="s">
        <v>8319</v>
      </c>
      <c r="S1012" s="18">
        <f>(((J1012/60)/60)/24)+DATE(1970,1,1)</f>
        <v>42561.829421296294</v>
      </c>
      <c r="T1012">
        <f>YEAR(S1012)</f>
        <v>2016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16000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6">
        <f>ROUND(E1013/D1013*100,0)</f>
        <v>0</v>
      </c>
      <c r="P1013" s="11">
        <f>IFERROR(ROUND(E1013/L1013,2),0)</f>
        <v>75</v>
      </c>
      <c r="Q1013" s="13" t="s">
        <v>8317</v>
      </c>
      <c r="R1013" t="s">
        <v>8319</v>
      </c>
      <c r="S1013" s="18">
        <f>(((J1013/60)/60)/24)+DATE(1970,1,1)</f>
        <v>41946.898090277777</v>
      </c>
      <c r="T1013">
        <f>YEAR(S1013)</f>
        <v>2014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16000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6">
        <f>ROUND(E1014/D1014*100,0)</f>
        <v>6730</v>
      </c>
      <c r="P1014" s="11">
        <f>IFERROR(ROUND(E1014/L1014,2),0)</f>
        <v>1389.36</v>
      </c>
      <c r="Q1014" s="13" t="s">
        <v>8317</v>
      </c>
      <c r="R1014" t="s">
        <v>8319</v>
      </c>
      <c r="S1014" s="18">
        <f>(((J1014/60)/60)/24)+DATE(1970,1,1)</f>
        <v>42714.440416666665</v>
      </c>
      <c r="T1014">
        <f>YEAR(S1014)</f>
        <v>2016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16000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6">
        <f>ROUND(E1015/D1015*100,0)</f>
        <v>54</v>
      </c>
      <c r="P1015" s="11">
        <f>IFERROR(ROUND(E1015/L1015,2),0)</f>
        <v>95.91</v>
      </c>
      <c r="Q1015" s="13" t="s">
        <v>8317</v>
      </c>
      <c r="R1015" t="s">
        <v>8319</v>
      </c>
      <c r="S1015" s="18">
        <f>(((J1015/60)/60)/24)+DATE(1970,1,1)</f>
        <v>42339.833981481483</v>
      </c>
      <c r="T1015">
        <f>YEAR(S1015)</f>
        <v>2015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15500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6">
        <f>ROUND(E1016/D1016*100,0)</f>
        <v>20</v>
      </c>
      <c r="P1016" s="11">
        <f>IFERROR(ROUND(E1016/L1016,2),0)</f>
        <v>191.25</v>
      </c>
      <c r="Q1016" s="13" t="s">
        <v>8317</v>
      </c>
      <c r="R1016" t="s">
        <v>8319</v>
      </c>
      <c r="S1016" s="18">
        <f>(((J1016/60)/60)/24)+DATE(1970,1,1)</f>
        <v>41955.002488425926</v>
      </c>
      <c r="T1016">
        <f>YEAR(S1016)</f>
        <v>2014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15500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6">
        <f>ROUND(E1017/D1017*100,0)</f>
        <v>2</v>
      </c>
      <c r="P1017" s="11">
        <f>IFERROR(ROUND(E1017/L1017,2),0)</f>
        <v>40</v>
      </c>
      <c r="Q1017" s="13" t="s">
        <v>8317</v>
      </c>
      <c r="R1017" t="s">
        <v>8319</v>
      </c>
      <c r="S1017" s="18">
        <f>(((J1017/60)/60)/24)+DATE(1970,1,1)</f>
        <v>42303.878414351857</v>
      </c>
      <c r="T1017">
        <f>YEAR(S1017)</f>
        <v>2015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15000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6">
        <f>ROUND(E1018/D1018*100,0)</f>
        <v>19</v>
      </c>
      <c r="P1018" s="11">
        <f>IFERROR(ROUND(E1018/L1018,2),0)</f>
        <v>74.790000000000006</v>
      </c>
      <c r="Q1018" s="13" t="s">
        <v>8317</v>
      </c>
      <c r="R1018" t="s">
        <v>8319</v>
      </c>
      <c r="S1018" s="18">
        <f>(((J1018/60)/60)/24)+DATE(1970,1,1)</f>
        <v>42422.107129629629</v>
      </c>
      <c r="T1018">
        <f>YEAR(S1018)</f>
        <v>2016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15000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6">
        <f>ROUND(E1019/D1019*100,0)</f>
        <v>381</v>
      </c>
      <c r="P1019" s="11">
        <f>IFERROR(ROUND(E1019/L1019,2),0)</f>
        <v>161.12</v>
      </c>
      <c r="Q1019" s="13" t="s">
        <v>8317</v>
      </c>
      <c r="R1019" t="s">
        <v>8319</v>
      </c>
      <c r="S1019" s="18">
        <f>(((J1019/60)/60)/24)+DATE(1970,1,1)</f>
        <v>42289.675173611111</v>
      </c>
      <c r="T1019">
        <f>YEAR(S1019)</f>
        <v>2015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15000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6">
        <f>ROUND(E1020/D1020*100,0)</f>
        <v>4</v>
      </c>
      <c r="P1020" s="11">
        <f>IFERROR(ROUND(E1020/L1020,2),0)</f>
        <v>88.71</v>
      </c>
      <c r="Q1020" s="13" t="s">
        <v>8317</v>
      </c>
      <c r="R1020" t="s">
        <v>8319</v>
      </c>
      <c r="S1020" s="18">
        <f>(((J1020/60)/60)/24)+DATE(1970,1,1)</f>
        <v>42535.492280092592</v>
      </c>
      <c r="T1020">
        <f>YEAR(S1020)</f>
        <v>2016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15000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6">
        <f>ROUND(E1021/D1021*100,0)</f>
        <v>142</v>
      </c>
      <c r="P1021" s="11">
        <f>IFERROR(ROUND(E1021/L1021,2),0)</f>
        <v>53.25</v>
      </c>
      <c r="Q1021" s="13" t="s">
        <v>8317</v>
      </c>
      <c r="R1021" t="s">
        <v>8319</v>
      </c>
      <c r="S1021" s="18">
        <f>(((J1021/60)/60)/24)+DATE(1970,1,1)</f>
        <v>42009.973946759259</v>
      </c>
      <c r="T1021">
        <f>YEAR(S1021)</f>
        <v>2015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15000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6">
        <f>ROUND(E1022/D1022*100,0)</f>
        <v>21</v>
      </c>
      <c r="P1022" s="11">
        <f>IFERROR(ROUND(E1022/L1022,2),0)</f>
        <v>106.2</v>
      </c>
      <c r="Q1022" s="13" t="s">
        <v>8323</v>
      </c>
      <c r="R1022" t="s">
        <v>8328</v>
      </c>
      <c r="S1022" s="18">
        <f>(((J1022/60)/60)/24)+DATE(1970,1,1)</f>
        <v>42127.069548611107</v>
      </c>
      <c r="T1022">
        <f>YEAR(S1022)</f>
        <v>2015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15000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6">
        <f>ROUND(E1023/D1023*100,0)</f>
        <v>70</v>
      </c>
      <c r="P1023" s="11">
        <f>IFERROR(ROUND(E1023/L1023,2),0)</f>
        <v>22.08</v>
      </c>
      <c r="Q1023" s="13" t="s">
        <v>8323</v>
      </c>
      <c r="R1023" t="s">
        <v>8328</v>
      </c>
      <c r="S1023" s="18">
        <f>(((J1023/60)/60)/24)+DATE(1970,1,1)</f>
        <v>42271.251979166671</v>
      </c>
      <c r="T1023">
        <f>YEAR(S1023)</f>
        <v>2015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15000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6">
        <f>ROUND(E1024/D1024*100,0)</f>
        <v>15</v>
      </c>
      <c r="P1024" s="11">
        <f>IFERROR(ROUND(E1024/L1024,2),0)</f>
        <v>31.05</v>
      </c>
      <c r="Q1024" s="13" t="s">
        <v>8323</v>
      </c>
      <c r="R1024" t="s">
        <v>8328</v>
      </c>
      <c r="S1024" s="18">
        <f>(((J1024/60)/60)/24)+DATE(1970,1,1)</f>
        <v>42111.646724537044</v>
      </c>
      <c r="T1024">
        <f>YEAR(S1024)</f>
        <v>2015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15000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6">
        <f>ROUND(E1025/D1025*100,0)</f>
        <v>32</v>
      </c>
      <c r="P1025" s="11">
        <f>IFERROR(ROUND(E1025/L1025,2),0)</f>
        <v>36.21</v>
      </c>
      <c r="Q1025" s="13" t="s">
        <v>8323</v>
      </c>
      <c r="R1025" t="s">
        <v>8328</v>
      </c>
      <c r="S1025" s="18">
        <f>(((J1025/60)/60)/24)+DATE(1970,1,1)</f>
        <v>42145.919687500005</v>
      </c>
      <c r="T1025">
        <f>YEAR(S1025)</f>
        <v>2015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15000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6">
        <f>ROUND(E1026/D1026*100,0)</f>
        <v>158</v>
      </c>
      <c r="P1026" s="11">
        <f>IFERROR(ROUND(E1026/L1026,2),0)</f>
        <v>388.98</v>
      </c>
      <c r="Q1026" s="13" t="s">
        <v>8323</v>
      </c>
      <c r="R1026" t="s">
        <v>8328</v>
      </c>
      <c r="S1026" s="18">
        <f>(((J1026/60)/60)/24)+DATE(1970,1,1)</f>
        <v>42370.580590277779</v>
      </c>
      <c r="T1026">
        <f>YEAR(S1026)</f>
        <v>2016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15000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6">
        <f>ROUND(E1027/D1027*100,0)</f>
        <v>513</v>
      </c>
      <c r="P1027" s="11">
        <f>IFERROR(ROUND(E1027/L1027,2),0)</f>
        <v>71.849999999999994</v>
      </c>
      <c r="Q1027" s="13" t="s">
        <v>8323</v>
      </c>
      <c r="R1027" t="s">
        <v>8328</v>
      </c>
      <c r="S1027" s="18">
        <f>(((J1027/60)/60)/24)+DATE(1970,1,1)</f>
        <v>42049.833761574075</v>
      </c>
      <c r="T1027">
        <f>YEAR(S1027)</f>
        <v>2015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15000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6">
        <f>ROUND(E1028/D1028*100,0)</f>
        <v>47</v>
      </c>
      <c r="P1028" s="11">
        <f>IFERROR(ROUND(E1028/L1028,2),0)</f>
        <v>57.38</v>
      </c>
      <c r="Q1028" s="13" t="s">
        <v>8323</v>
      </c>
      <c r="R1028" t="s">
        <v>8328</v>
      </c>
      <c r="S1028" s="18">
        <f>(((J1028/60)/60)/24)+DATE(1970,1,1)</f>
        <v>42426.407592592594</v>
      </c>
      <c r="T1028">
        <f>YEAR(S1028)</f>
        <v>2016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15000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6">
        <f>ROUND(E1029/D1029*100,0)</f>
        <v>52</v>
      </c>
      <c r="P1029" s="11">
        <f>IFERROR(ROUND(E1029/L1029,2),0)</f>
        <v>69.67</v>
      </c>
      <c r="Q1029" s="13" t="s">
        <v>8323</v>
      </c>
      <c r="R1029" t="s">
        <v>8328</v>
      </c>
      <c r="S1029" s="18">
        <f>(((J1029/60)/60)/24)+DATE(1970,1,1)</f>
        <v>41905.034108796295</v>
      </c>
      <c r="T1029">
        <f>YEAR(S1029)</f>
        <v>2014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15000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6">
        <f>ROUND(E1030/D1030*100,0)</f>
        <v>78</v>
      </c>
      <c r="P1030" s="11">
        <f>IFERROR(ROUND(E1030/L1030,2),0)</f>
        <v>45.99</v>
      </c>
      <c r="Q1030" s="13" t="s">
        <v>8323</v>
      </c>
      <c r="R1030" t="s">
        <v>8328</v>
      </c>
      <c r="S1030" s="18">
        <f>(((J1030/60)/60)/24)+DATE(1970,1,1)</f>
        <v>42755.627372685187</v>
      </c>
      <c r="T1030">
        <f>YEAR(S1030)</f>
        <v>2017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15000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6">
        <f>ROUND(E1031/D1031*100,0)</f>
        <v>75</v>
      </c>
      <c r="P1031" s="11">
        <f>IFERROR(ROUND(E1031/L1031,2),0)</f>
        <v>79.260000000000005</v>
      </c>
      <c r="Q1031" s="13" t="s">
        <v>8323</v>
      </c>
      <c r="R1031" t="s">
        <v>8328</v>
      </c>
      <c r="S1031" s="18">
        <f>(((J1031/60)/60)/24)+DATE(1970,1,1)</f>
        <v>42044.711886574078</v>
      </c>
      <c r="T1031">
        <f>YEAR(S1031)</f>
        <v>2015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15000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6">
        <f>ROUND(E1032/D1032*100,0)</f>
        <v>46</v>
      </c>
      <c r="P1032" s="11">
        <f>IFERROR(ROUND(E1032/L1032,2),0)</f>
        <v>43.03</v>
      </c>
      <c r="Q1032" s="13" t="s">
        <v>8323</v>
      </c>
      <c r="R1032" t="s">
        <v>8328</v>
      </c>
      <c r="S1032" s="18">
        <f>(((J1032/60)/60)/24)+DATE(1970,1,1)</f>
        <v>42611.483206018514</v>
      </c>
      <c r="T1032">
        <f>YEAR(S1032)</f>
        <v>2016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15000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6">
        <f>ROUND(E1033/D1033*100,0)</f>
        <v>72</v>
      </c>
      <c r="P1033" s="11">
        <f>IFERROR(ROUND(E1033/L1033,2),0)</f>
        <v>108.48</v>
      </c>
      <c r="Q1033" s="13" t="s">
        <v>8323</v>
      </c>
      <c r="R1033" t="s">
        <v>8328</v>
      </c>
      <c r="S1033" s="18">
        <f>(((J1033/60)/60)/24)+DATE(1970,1,1)</f>
        <v>42324.764004629629</v>
      </c>
      <c r="T1033">
        <f>YEAR(S1033)</f>
        <v>2015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15000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6">
        <f>ROUND(E1034/D1034*100,0)</f>
        <v>39</v>
      </c>
      <c r="P1034" s="11">
        <f>IFERROR(ROUND(E1034/L1034,2),0)</f>
        <v>61.03</v>
      </c>
      <c r="Q1034" s="13" t="s">
        <v>8323</v>
      </c>
      <c r="R1034" t="s">
        <v>8328</v>
      </c>
      <c r="S1034" s="18">
        <f>(((J1034/60)/60)/24)+DATE(1970,1,1)</f>
        <v>42514.666956018518</v>
      </c>
      <c r="T1034">
        <f>YEAR(S1034)</f>
        <v>2016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15000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6">
        <f>ROUND(E1035/D1035*100,0)</f>
        <v>9</v>
      </c>
      <c r="P1035" s="11">
        <f>IFERROR(ROUND(E1035/L1035,2),0)</f>
        <v>50.59</v>
      </c>
      <c r="Q1035" s="13" t="s">
        <v>8323</v>
      </c>
      <c r="R1035" t="s">
        <v>8328</v>
      </c>
      <c r="S1035" s="18">
        <f>(((J1035/60)/60)/24)+DATE(1970,1,1)</f>
        <v>42688.732407407413</v>
      </c>
      <c r="T1035">
        <f>YEAR(S1035)</f>
        <v>2016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15000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6">
        <f>ROUND(E1036/D1036*100,0)</f>
        <v>43</v>
      </c>
      <c r="P1036" s="11">
        <f>IFERROR(ROUND(E1036/L1036,2),0)</f>
        <v>39.159999999999997</v>
      </c>
      <c r="Q1036" s="13" t="s">
        <v>8323</v>
      </c>
      <c r="R1036" t="s">
        <v>8328</v>
      </c>
      <c r="S1036" s="18">
        <f>(((J1036/60)/60)/24)+DATE(1970,1,1)</f>
        <v>42555.166712962964</v>
      </c>
      <c r="T1036">
        <f>YEAR(S1036)</f>
        <v>2016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15000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6">
        <f>ROUND(E1037/D1037*100,0)</f>
        <v>33</v>
      </c>
      <c r="P1037" s="11">
        <f>IFERROR(ROUND(E1037/L1037,2),0)</f>
        <v>65.16</v>
      </c>
      <c r="Q1037" s="13" t="s">
        <v>8323</v>
      </c>
      <c r="R1037" t="s">
        <v>8328</v>
      </c>
      <c r="S1037" s="18">
        <f>(((J1037/60)/60)/24)+DATE(1970,1,1)</f>
        <v>42016.641435185185</v>
      </c>
      <c r="T1037">
        <f>YEAR(S1037)</f>
        <v>2015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15000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6">
        <f>ROUND(E1038/D1038*100,0)</f>
        <v>34</v>
      </c>
      <c r="P1038" s="11">
        <f>IFERROR(ROUND(E1038/L1038,2),0)</f>
        <v>23.96</v>
      </c>
      <c r="Q1038" s="13" t="s">
        <v>8323</v>
      </c>
      <c r="R1038" t="s">
        <v>8328</v>
      </c>
      <c r="S1038" s="18">
        <f>(((J1038/60)/60)/24)+DATE(1970,1,1)</f>
        <v>41249.448958333334</v>
      </c>
      <c r="T1038">
        <f>YEAR(S1038)</f>
        <v>2012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15000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6">
        <f>ROUND(E1039/D1039*100,0)</f>
        <v>7</v>
      </c>
      <c r="P1039" s="11">
        <f>IFERROR(ROUND(E1039/L1039,2),0)</f>
        <v>48.62</v>
      </c>
      <c r="Q1039" s="13" t="s">
        <v>8323</v>
      </c>
      <c r="R1039" t="s">
        <v>8328</v>
      </c>
      <c r="S1039" s="18">
        <f>(((J1039/60)/60)/24)+DATE(1970,1,1)</f>
        <v>42119.822476851856</v>
      </c>
      <c r="T1039">
        <f>YEAR(S1039)</f>
        <v>2015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6">
        <f>ROUND(E1040/D1040*100,0)</f>
        <v>15</v>
      </c>
      <c r="P1040" s="11">
        <f>IFERROR(ROUND(E1040/L1040,2),0)</f>
        <v>35.74</v>
      </c>
      <c r="Q1040" s="13" t="s">
        <v>8323</v>
      </c>
      <c r="R1040" t="s">
        <v>8328</v>
      </c>
      <c r="S1040" s="18">
        <f>(((J1040/60)/60)/24)+DATE(1970,1,1)</f>
        <v>42418.231747685189</v>
      </c>
      <c r="T1040">
        <f>YEAR(S1040)</f>
        <v>2016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15000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6">
        <f>ROUND(E1041/D1041*100,0)</f>
        <v>4</v>
      </c>
      <c r="P1041" s="11">
        <f>IFERROR(ROUND(E1041/L1041,2),0)</f>
        <v>21.37</v>
      </c>
      <c r="Q1041" s="13" t="s">
        <v>8323</v>
      </c>
      <c r="R1041" t="s">
        <v>8328</v>
      </c>
      <c r="S1041" s="18">
        <f>(((J1041/60)/60)/24)+DATE(1970,1,1)</f>
        <v>42692.109328703707</v>
      </c>
      <c r="T1041">
        <f>YEAR(S1041)</f>
        <v>2016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15000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6">
        <f>ROUND(E1042/D1042*100,0)</f>
        <v>2</v>
      </c>
      <c r="P1042" s="11">
        <f>IFERROR(ROUND(E1042/L1042,2),0)</f>
        <v>250</v>
      </c>
      <c r="Q1042" s="13" t="s">
        <v>8329</v>
      </c>
      <c r="R1042" t="s">
        <v>8330</v>
      </c>
      <c r="S1042" s="18">
        <f>(((J1042/60)/60)/24)+DATE(1970,1,1)</f>
        <v>42579.708437499998</v>
      </c>
      <c r="T1042">
        <f>YEAR(S1042)</f>
        <v>2016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15000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6">
        <f>ROUND(E1043/D1043*100,0)</f>
        <v>0</v>
      </c>
      <c r="P1043" s="11">
        <f>IFERROR(ROUND(E1043/L1043,2),0)</f>
        <v>0</v>
      </c>
      <c r="Q1043" s="13" t="s">
        <v>8329</v>
      </c>
      <c r="R1043" t="s">
        <v>8330</v>
      </c>
      <c r="S1043" s="18">
        <f>(((J1043/60)/60)/24)+DATE(1970,1,1)</f>
        <v>41831.060092592597</v>
      </c>
      <c r="T1043">
        <f>YEAR(S1043)</f>
        <v>2014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15000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6">
        <f>ROUND(E1044/D1044*100,0)</f>
        <v>0</v>
      </c>
      <c r="P1044" s="11">
        <f>IFERROR(ROUND(E1044/L1044,2),0)</f>
        <v>10</v>
      </c>
      <c r="Q1044" s="13" t="s">
        <v>8329</v>
      </c>
      <c r="R1044" t="s">
        <v>8330</v>
      </c>
      <c r="S1044" s="18">
        <f>(((J1044/60)/60)/24)+DATE(1970,1,1)</f>
        <v>41851.696157407408</v>
      </c>
      <c r="T1044">
        <f>YEAR(S1044)</f>
        <v>2014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15000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6">
        <f>ROUND(E1045/D1045*100,0)</f>
        <v>57</v>
      </c>
      <c r="P1045" s="11">
        <f>IFERROR(ROUND(E1045/L1045,2),0)</f>
        <v>29.24</v>
      </c>
      <c r="Q1045" s="13" t="s">
        <v>8329</v>
      </c>
      <c r="R1045" t="s">
        <v>8330</v>
      </c>
      <c r="S1045" s="18">
        <f>(((J1045/60)/60)/24)+DATE(1970,1,1)</f>
        <v>42114.252951388888</v>
      </c>
      <c r="T1045">
        <f>YEAR(S1045)</f>
        <v>2015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15000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6">
        <f>ROUND(E1046/D1046*100,0)</f>
        <v>0</v>
      </c>
      <c r="P1046" s="11">
        <f>IFERROR(ROUND(E1046/L1046,2),0)</f>
        <v>3</v>
      </c>
      <c r="Q1046" s="13" t="s">
        <v>8329</v>
      </c>
      <c r="R1046" t="s">
        <v>8330</v>
      </c>
      <c r="S1046" s="18">
        <f>(((J1046/60)/60)/24)+DATE(1970,1,1)</f>
        <v>42011.925937499997</v>
      </c>
      <c r="T1046">
        <f>YEAR(S1046)</f>
        <v>2015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15000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6">
        <f>ROUND(E1047/D1047*100,0)</f>
        <v>2</v>
      </c>
      <c r="P1047" s="11">
        <f>IFERROR(ROUND(E1047/L1047,2),0)</f>
        <v>33.25</v>
      </c>
      <c r="Q1047" s="13" t="s">
        <v>8329</v>
      </c>
      <c r="R1047" t="s">
        <v>8330</v>
      </c>
      <c r="S1047" s="18">
        <f>(((J1047/60)/60)/24)+DATE(1970,1,1)</f>
        <v>41844.874421296299</v>
      </c>
      <c r="T1047">
        <f>YEAR(S1047)</f>
        <v>2014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15000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6">
        <f>ROUND(E1048/D1048*100,0)</f>
        <v>0</v>
      </c>
      <c r="P1048" s="11">
        <f>IFERROR(ROUND(E1048/L1048,2),0)</f>
        <v>0</v>
      </c>
      <c r="Q1048" s="13" t="s">
        <v>8329</v>
      </c>
      <c r="R1048" t="s">
        <v>8330</v>
      </c>
      <c r="S1048" s="18">
        <f>(((J1048/60)/60)/24)+DATE(1970,1,1)</f>
        <v>42319.851388888885</v>
      </c>
      <c r="T1048">
        <f>YEAR(S1048)</f>
        <v>2015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15000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6">
        <f>ROUND(E1049/D1049*100,0)</f>
        <v>0</v>
      </c>
      <c r="P1049" s="11">
        <f>IFERROR(ROUND(E1049/L1049,2),0)</f>
        <v>1</v>
      </c>
      <c r="Q1049" s="13" t="s">
        <v>8329</v>
      </c>
      <c r="R1049" t="s">
        <v>8330</v>
      </c>
      <c r="S1049" s="18">
        <f>(((J1049/60)/60)/24)+DATE(1970,1,1)</f>
        <v>41918.818460648145</v>
      </c>
      <c r="T1049">
        <f>YEAR(S1049)</f>
        <v>2014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6">
        <f>ROUND(E1050/D1050*100,0)</f>
        <v>1</v>
      </c>
      <c r="P1050" s="11">
        <f>IFERROR(ROUND(E1050/L1050,2),0)</f>
        <v>53</v>
      </c>
      <c r="Q1050" s="13" t="s">
        <v>8329</v>
      </c>
      <c r="R1050" t="s">
        <v>8330</v>
      </c>
      <c r="S1050" s="18">
        <f>(((J1050/60)/60)/24)+DATE(1970,1,1)</f>
        <v>42598.053113425922</v>
      </c>
      <c r="T1050">
        <f>YEAR(S1050)</f>
        <v>2016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15000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6">
        <f>ROUND(E1051/D1051*100,0)</f>
        <v>0</v>
      </c>
      <c r="P1051" s="11">
        <f>IFERROR(ROUND(E1051/L1051,2),0)</f>
        <v>0</v>
      </c>
      <c r="Q1051" s="13" t="s">
        <v>8329</v>
      </c>
      <c r="R1051" t="s">
        <v>8330</v>
      </c>
      <c r="S1051" s="18">
        <f>(((J1051/60)/60)/24)+DATE(1970,1,1)</f>
        <v>42382.431076388893</v>
      </c>
      <c r="T1051">
        <f>YEAR(S1051)</f>
        <v>2016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15000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6">
        <f>ROUND(E1052/D1052*100,0)</f>
        <v>0</v>
      </c>
      <c r="P1052" s="11">
        <f>IFERROR(ROUND(E1052/L1052,2),0)</f>
        <v>0</v>
      </c>
      <c r="Q1052" s="13" t="s">
        <v>8329</v>
      </c>
      <c r="R1052" t="s">
        <v>8330</v>
      </c>
      <c r="S1052" s="18">
        <f>(((J1052/60)/60)/24)+DATE(1970,1,1)</f>
        <v>42231.7971875</v>
      </c>
      <c r="T1052">
        <f>YEAR(S1052)</f>
        <v>2015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15000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6">
        <f>ROUND(E1053/D1053*100,0)</f>
        <v>0</v>
      </c>
      <c r="P1053" s="11">
        <f>IFERROR(ROUND(E1053/L1053,2),0)</f>
        <v>0</v>
      </c>
      <c r="Q1053" s="13" t="s">
        <v>8329</v>
      </c>
      <c r="R1053" t="s">
        <v>8330</v>
      </c>
      <c r="S1053" s="18">
        <f>(((J1053/60)/60)/24)+DATE(1970,1,1)</f>
        <v>41850.014178240745</v>
      </c>
      <c r="T1053">
        <f>YEAR(S1053)</f>
        <v>2014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15000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6">
        <f>ROUND(E1054/D1054*100,0)</f>
        <v>0</v>
      </c>
      <c r="P1054" s="11">
        <f>IFERROR(ROUND(E1054/L1054,2),0)</f>
        <v>0</v>
      </c>
      <c r="Q1054" s="13" t="s">
        <v>8329</v>
      </c>
      <c r="R1054" t="s">
        <v>8330</v>
      </c>
      <c r="S1054" s="18">
        <f>(((J1054/60)/60)/24)+DATE(1970,1,1)</f>
        <v>42483.797395833331</v>
      </c>
      <c r="T1054">
        <f>YEAR(S1054)</f>
        <v>2016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6">
        <f>ROUND(E1055/D1055*100,0)</f>
        <v>0</v>
      </c>
      <c r="P1055" s="11">
        <f>IFERROR(ROUND(E1055/L1055,2),0)</f>
        <v>15</v>
      </c>
      <c r="Q1055" s="13" t="s">
        <v>8329</v>
      </c>
      <c r="R1055" t="s">
        <v>8330</v>
      </c>
      <c r="S1055" s="18">
        <f>(((J1055/60)/60)/24)+DATE(1970,1,1)</f>
        <v>42775.172824074078</v>
      </c>
      <c r="T1055">
        <f>YEAR(S1055)</f>
        <v>2017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15000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6">
        <f>ROUND(E1056/D1056*100,0)</f>
        <v>0</v>
      </c>
      <c r="P1056" s="11">
        <f>IFERROR(ROUND(E1056/L1056,2),0)</f>
        <v>0</v>
      </c>
      <c r="Q1056" s="13" t="s">
        <v>8329</v>
      </c>
      <c r="R1056" t="s">
        <v>8330</v>
      </c>
      <c r="S1056" s="18">
        <f>(((J1056/60)/60)/24)+DATE(1970,1,1)</f>
        <v>41831.851840277777</v>
      </c>
      <c r="T1056">
        <f>YEAR(S1056)</f>
        <v>2014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15000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6">
        <f>ROUND(E1057/D1057*100,0)</f>
        <v>0</v>
      </c>
      <c r="P1057" s="11">
        <f>IFERROR(ROUND(E1057/L1057,2),0)</f>
        <v>0</v>
      </c>
      <c r="Q1057" s="13" t="s">
        <v>8329</v>
      </c>
      <c r="R1057" t="s">
        <v>8330</v>
      </c>
      <c r="S1057" s="18">
        <f>(((J1057/60)/60)/24)+DATE(1970,1,1)</f>
        <v>42406.992418981477</v>
      </c>
      <c r="T1057">
        <f>YEAR(S1057)</f>
        <v>2016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15000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6">
        <f>ROUND(E1058/D1058*100,0)</f>
        <v>0</v>
      </c>
      <c r="P1058" s="11">
        <f>IFERROR(ROUND(E1058/L1058,2),0)</f>
        <v>0</v>
      </c>
      <c r="Q1058" s="13" t="s">
        <v>8329</v>
      </c>
      <c r="R1058" t="s">
        <v>8330</v>
      </c>
      <c r="S1058" s="18">
        <f>(((J1058/60)/60)/24)+DATE(1970,1,1)</f>
        <v>42058.719641203701</v>
      </c>
      <c r="T1058">
        <f>YEAR(S1058)</f>
        <v>2015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15000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6">
        <f>ROUND(E1059/D1059*100,0)</f>
        <v>0</v>
      </c>
      <c r="P1059" s="11">
        <f>IFERROR(ROUND(E1059/L1059,2),0)</f>
        <v>0</v>
      </c>
      <c r="Q1059" s="13" t="s">
        <v>8329</v>
      </c>
      <c r="R1059" t="s">
        <v>8330</v>
      </c>
      <c r="S1059" s="18">
        <f>(((J1059/60)/60)/24)+DATE(1970,1,1)</f>
        <v>42678.871331018512</v>
      </c>
      <c r="T1059">
        <f>YEAR(S1059)</f>
        <v>2016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15000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6">
        <f>ROUND(E1060/D1060*100,0)</f>
        <v>0</v>
      </c>
      <c r="P1060" s="11">
        <f>IFERROR(ROUND(E1060/L1060,2),0)</f>
        <v>0</v>
      </c>
      <c r="Q1060" s="13" t="s">
        <v>8329</v>
      </c>
      <c r="R1060" t="s">
        <v>8330</v>
      </c>
      <c r="S1060" s="18">
        <f>(((J1060/60)/60)/24)+DATE(1970,1,1)</f>
        <v>42047.900960648149</v>
      </c>
      <c r="T1060">
        <f>YEAR(S1060)</f>
        <v>2015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15000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6">
        <f>ROUND(E1061/D1061*100,0)</f>
        <v>0</v>
      </c>
      <c r="P1061" s="11">
        <f>IFERROR(ROUND(E1061/L1061,2),0)</f>
        <v>0</v>
      </c>
      <c r="Q1061" s="13" t="s">
        <v>8329</v>
      </c>
      <c r="R1061" t="s">
        <v>8330</v>
      </c>
      <c r="S1061" s="18">
        <f>(((J1061/60)/60)/24)+DATE(1970,1,1)</f>
        <v>42046.79</v>
      </c>
      <c r="T1061">
        <f>YEAR(S1061)</f>
        <v>2015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15000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6">
        <f>ROUND(E1062/D1062*100,0)</f>
        <v>0</v>
      </c>
      <c r="P1062" s="11">
        <f>IFERROR(ROUND(E1062/L1062,2),0)</f>
        <v>50</v>
      </c>
      <c r="Q1062" s="13" t="s">
        <v>8329</v>
      </c>
      <c r="R1062" t="s">
        <v>8330</v>
      </c>
      <c r="S1062" s="18">
        <f>(((J1062/60)/60)/24)+DATE(1970,1,1)</f>
        <v>42079.913113425922</v>
      </c>
      <c r="T1062">
        <f>YEAR(S1062)</f>
        <v>2015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15000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6">
        <f>ROUND(E1063/D1063*100,0)</f>
        <v>0</v>
      </c>
      <c r="P1063" s="11">
        <f>IFERROR(ROUND(E1063/L1063,2),0)</f>
        <v>0</v>
      </c>
      <c r="Q1063" s="13" t="s">
        <v>8329</v>
      </c>
      <c r="R1063" t="s">
        <v>8330</v>
      </c>
      <c r="S1063" s="18">
        <f>(((J1063/60)/60)/24)+DATE(1970,1,1)</f>
        <v>42432.276712962965</v>
      </c>
      <c r="T1063">
        <f>YEAR(S1063)</f>
        <v>2016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15000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6">
        <f>ROUND(E1064/D1064*100,0)</f>
        <v>1</v>
      </c>
      <c r="P1064" s="11">
        <f>IFERROR(ROUND(E1064/L1064,2),0)</f>
        <v>47.5</v>
      </c>
      <c r="Q1064" s="13" t="s">
        <v>8329</v>
      </c>
      <c r="R1064" t="s">
        <v>8330</v>
      </c>
      <c r="S1064" s="18">
        <f>(((J1064/60)/60)/24)+DATE(1970,1,1)</f>
        <v>42556.807187500002</v>
      </c>
      <c r="T1064">
        <f>YEAR(S1064)</f>
        <v>2016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15000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6">
        <f>ROUND(E1065/D1065*100,0)</f>
        <v>0</v>
      </c>
      <c r="P1065" s="11">
        <f>IFERROR(ROUND(E1065/L1065,2),0)</f>
        <v>0</v>
      </c>
      <c r="Q1065" s="13" t="s">
        <v>8329</v>
      </c>
      <c r="R1065" t="s">
        <v>8330</v>
      </c>
      <c r="S1065" s="18">
        <f>(((J1065/60)/60)/24)+DATE(1970,1,1)</f>
        <v>42583.030810185184</v>
      </c>
      <c r="T1065">
        <f>YEAR(S1065)</f>
        <v>2016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15000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6">
        <f>ROUND(E1066/D1066*100,0)</f>
        <v>54</v>
      </c>
      <c r="P1066" s="11">
        <f>IFERROR(ROUND(E1066/L1066,2),0)</f>
        <v>65.67</v>
      </c>
      <c r="Q1066" s="13" t="s">
        <v>8331</v>
      </c>
      <c r="R1066" t="s">
        <v>8332</v>
      </c>
      <c r="S1066" s="18">
        <f>(((J1066/60)/60)/24)+DATE(1970,1,1)</f>
        <v>41417.228043981479</v>
      </c>
      <c r="T1066">
        <f>YEAR(S1066)</f>
        <v>2013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15000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6">
        <f>ROUND(E1067/D1067*100,0)</f>
        <v>1</v>
      </c>
      <c r="P1067" s="11">
        <f>IFERROR(ROUND(E1067/L1067,2),0)</f>
        <v>16.2</v>
      </c>
      <c r="Q1067" s="13" t="s">
        <v>8331</v>
      </c>
      <c r="R1067" t="s">
        <v>8332</v>
      </c>
      <c r="S1067" s="18">
        <f>(((J1067/60)/60)/24)+DATE(1970,1,1)</f>
        <v>41661.381041666667</v>
      </c>
      <c r="T1067">
        <f>YEAR(S1067)</f>
        <v>2014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6">
        <f>ROUND(E1068/D1068*100,0)</f>
        <v>34</v>
      </c>
      <c r="P1068" s="11">
        <f>IFERROR(ROUND(E1068/L1068,2),0)</f>
        <v>34.130000000000003</v>
      </c>
      <c r="Q1068" s="13" t="s">
        <v>8331</v>
      </c>
      <c r="R1068" t="s">
        <v>8332</v>
      </c>
      <c r="S1068" s="18">
        <f>(((J1068/60)/60)/24)+DATE(1970,1,1)</f>
        <v>41445.962754629632</v>
      </c>
      <c r="T1068">
        <f>YEAR(S1068)</f>
        <v>2013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15000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6">
        <f>ROUND(E1069/D1069*100,0)</f>
        <v>1</v>
      </c>
      <c r="P1069" s="11">
        <f>IFERROR(ROUND(E1069/L1069,2),0)</f>
        <v>13</v>
      </c>
      <c r="Q1069" s="13" t="s">
        <v>8331</v>
      </c>
      <c r="R1069" t="s">
        <v>8332</v>
      </c>
      <c r="S1069" s="18">
        <f>(((J1069/60)/60)/24)+DATE(1970,1,1)</f>
        <v>41599.855682870373</v>
      </c>
      <c r="T1069">
        <f>YEAR(S1069)</f>
        <v>2013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15000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6">
        <f>ROUND(E1070/D1070*100,0)</f>
        <v>0</v>
      </c>
      <c r="P1070" s="11">
        <f>IFERROR(ROUND(E1070/L1070,2),0)</f>
        <v>11.25</v>
      </c>
      <c r="Q1070" s="13" t="s">
        <v>8331</v>
      </c>
      <c r="R1070" t="s">
        <v>8332</v>
      </c>
      <c r="S1070" s="18">
        <f>(((J1070/60)/60)/24)+DATE(1970,1,1)</f>
        <v>42440.371111111104</v>
      </c>
      <c r="T1070">
        <f>YEAR(S1070)</f>
        <v>2016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15000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6">
        <f>ROUND(E1071/D1071*100,0)</f>
        <v>6</v>
      </c>
      <c r="P1071" s="11">
        <f>IFERROR(ROUND(E1071/L1071,2),0)</f>
        <v>40.479999999999997</v>
      </c>
      <c r="Q1071" s="13" t="s">
        <v>8331</v>
      </c>
      <c r="R1071" t="s">
        <v>8332</v>
      </c>
      <c r="S1071" s="18">
        <f>(((J1071/60)/60)/24)+DATE(1970,1,1)</f>
        <v>41572.229849537034</v>
      </c>
      <c r="T1071">
        <f>YEAR(S1071)</f>
        <v>2013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15000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6">
        <f>ROUND(E1072/D1072*100,0)</f>
        <v>0</v>
      </c>
      <c r="P1072" s="11">
        <f>IFERROR(ROUND(E1072/L1072,2),0)</f>
        <v>35</v>
      </c>
      <c r="Q1072" s="13" t="s">
        <v>8331</v>
      </c>
      <c r="R1072" t="s">
        <v>8332</v>
      </c>
      <c r="S1072" s="18">
        <f>(((J1072/60)/60)/24)+DATE(1970,1,1)</f>
        <v>41163.011828703704</v>
      </c>
      <c r="T1072">
        <f>YEAR(S1072)</f>
        <v>2012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15000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6">
        <f>ROUND(E1073/D1073*100,0)</f>
        <v>0</v>
      </c>
      <c r="P1073" s="11">
        <f>IFERROR(ROUND(E1073/L1073,2),0)</f>
        <v>0</v>
      </c>
      <c r="Q1073" s="13" t="s">
        <v>8331</v>
      </c>
      <c r="R1073" t="s">
        <v>8332</v>
      </c>
      <c r="S1073" s="18">
        <f>(((J1073/60)/60)/24)+DATE(1970,1,1)</f>
        <v>42295.753391203703</v>
      </c>
      <c r="T1073">
        <f>YEAR(S1073)</f>
        <v>2015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15000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6">
        <f>ROUND(E1074/D1074*100,0)</f>
        <v>0</v>
      </c>
      <c r="P1074" s="11">
        <f>IFERROR(ROUND(E1074/L1074,2),0)</f>
        <v>12.75</v>
      </c>
      <c r="Q1074" s="13" t="s">
        <v>8331</v>
      </c>
      <c r="R1074" t="s">
        <v>8332</v>
      </c>
      <c r="S1074" s="18">
        <f>(((J1074/60)/60)/24)+DATE(1970,1,1)</f>
        <v>41645.832141203704</v>
      </c>
      <c r="T1074">
        <f>YEAR(S1074)</f>
        <v>2014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15000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6">
        <f>ROUND(E1075/D1075*100,0)</f>
        <v>0</v>
      </c>
      <c r="P1075" s="11">
        <f>IFERROR(ROUND(E1075/L1075,2),0)</f>
        <v>10</v>
      </c>
      <c r="Q1075" s="13" t="s">
        <v>8331</v>
      </c>
      <c r="R1075" t="s">
        <v>8332</v>
      </c>
      <c r="S1075" s="18">
        <f>(((J1075/60)/60)/24)+DATE(1970,1,1)</f>
        <v>40802.964594907404</v>
      </c>
      <c r="T1075">
        <f>YEAR(S1075)</f>
        <v>2011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15000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6">
        <f>ROUND(E1076/D1076*100,0)</f>
        <v>23</v>
      </c>
      <c r="P1076" s="11">
        <f>IFERROR(ROUND(E1076/L1076,2),0)</f>
        <v>113.57</v>
      </c>
      <c r="Q1076" s="13" t="s">
        <v>8331</v>
      </c>
      <c r="R1076" t="s">
        <v>8332</v>
      </c>
      <c r="S1076" s="18">
        <f>(((J1076/60)/60)/24)+DATE(1970,1,1)</f>
        <v>41613.172974537039</v>
      </c>
      <c r="T1076">
        <f>YEAR(S1076)</f>
        <v>2013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15000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6">
        <f>ROUND(E1077/D1077*100,0)</f>
        <v>0</v>
      </c>
      <c r="P1077" s="11">
        <f>IFERROR(ROUND(E1077/L1077,2),0)</f>
        <v>15</v>
      </c>
      <c r="Q1077" s="13" t="s">
        <v>8331</v>
      </c>
      <c r="R1077" t="s">
        <v>8332</v>
      </c>
      <c r="S1077" s="18">
        <f>(((J1077/60)/60)/24)+DATE(1970,1,1)</f>
        <v>41005.904120370367</v>
      </c>
      <c r="T1077">
        <f>YEAR(S1077)</f>
        <v>2012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15000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6">
        <f>ROUND(E1078/D1078*100,0)</f>
        <v>314</v>
      </c>
      <c r="P1078" s="11">
        <f>IFERROR(ROUND(E1078/L1078,2),0)</f>
        <v>48.28</v>
      </c>
      <c r="Q1078" s="13" t="s">
        <v>8331</v>
      </c>
      <c r="R1078" t="s">
        <v>8332</v>
      </c>
      <c r="S1078" s="18">
        <f>(((J1078/60)/60)/24)+DATE(1970,1,1)</f>
        <v>41838.377893518518</v>
      </c>
      <c r="T1078">
        <f>YEAR(S1078)</f>
        <v>2014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15000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6">
        <f>ROUND(E1079/D1079*100,0)</f>
        <v>49</v>
      </c>
      <c r="P1079" s="11">
        <f>IFERROR(ROUND(E1079/L1079,2),0)</f>
        <v>43.98</v>
      </c>
      <c r="Q1079" s="13" t="s">
        <v>8331</v>
      </c>
      <c r="R1079" t="s">
        <v>8332</v>
      </c>
      <c r="S1079" s="18">
        <f>(((J1079/60)/60)/24)+DATE(1970,1,1)</f>
        <v>42353.16679398148</v>
      </c>
      <c r="T1079">
        <f>YEAR(S1079)</f>
        <v>2015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15000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6">
        <f>ROUND(E1080/D1080*100,0)</f>
        <v>0</v>
      </c>
      <c r="P1080" s="11">
        <f>IFERROR(ROUND(E1080/L1080,2),0)</f>
        <v>9</v>
      </c>
      <c r="Q1080" s="13" t="s">
        <v>8331</v>
      </c>
      <c r="R1080" t="s">
        <v>8332</v>
      </c>
      <c r="S1080" s="18">
        <f>(((J1080/60)/60)/24)+DATE(1970,1,1)</f>
        <v>40701.195844907408</v>
      </c>
      <c r="T1080">
        <f>YEAR(S1080)</f>
        <v>2011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15000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6">
        <f>ROUND(E1081/D1081*100,0)</f>
        <v>5</v>
      </c>
      <c r="P1081" s="11">
        <f>IFERROR(ROUND(E1081/L1081,2),0)</f>
        <v>37.67</v>
      </c>
      <c r="Q1081" s="13" t="s">
        <v>8331</v>
      </c>
      <c r="R1081" t="s">
        <v>8332</v>
      </c>
      <c r="S1081" s="18">
        <f>(((J1081/60)/60)/24)+DATE(1970,1,1)</f>
        <v>42479.566388888896</v>
      </c>
      <c r="T1081">
        <f>YEAR(S1081)</f>
        <v>2016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15000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6">
        <f>ROUND(E1082/D1082*100,0)</f>
        <v>12</v>
      </c>
      <c r="P1082" s="11">
        <f>IFERROR(ROUND(E1082/L1082,2),0)</f>
        <v>18.579999999999998</v>
      </c>
      <c r="Q1082" s="13" t="s">
        <v>8331</v>
      </c>
      <c r="R1082" t="s">
        <v>8332</v>
      </c>
      <c r="S1082" s="18">
        <f>(((J1082/60)/60)/24)+DATE(1970,1,1)</f>
        <v>41740.138113425928</v>
      </c>
      <c r="T1082">
        <f>YEAR(S1082)</f>
        <v>2014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15000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6">
        <f>ROUND(E1083/D1083*100,0)</f>
        <v>0</v>
      </c>
      <c r="P1083" s="11">
        <f>IFERROR(ROUND(E1083/L1083,2),0)</f>
        <v>3</v>
      </c>
      <c r="Q1083" s="13" t="s">
        <v>8331</v>
      </c>
      <c r="R1083" t="s">
        <v>8332</v>
      </c>
      <c r="S1083" s="18">
        <f>(((J1083/60)/60)/24)+DATE(1970,1,1)</f>
        <v>42002.926990740743</v>
      </c>
      <c r="T1083">
        <f>YEAR(S1083)</f>
        <v>2014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15000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6">
        <f>ROUND(E1084/D1084*100,0)</f>
        <v>0</v>
      </c>
      <c r="P1084" s="11">
        <f>IFERROR(ROUND(E1084/L1084,2),0)</f>
        <v>18.670000000000002</v>
      </c>
      <c r="Q1084" s="13" t="s">
        <v>8331</v>
      </c>
      <c r="R1084" t="s">
        <v>8332</v>
      </c>
      <c r="S1084" s="18">
        <f>(((J1084/60)/60)/24)+DATE(1970,1,1)</f>
        <v>41101.906111111115</v>
      </c>
      <c r="T1084">
        <f>YEAR(S1084)</f>
        <v>2012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15000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6">
        <f>ROUND(E1085/D1085*100,0)</f>
        <v>3</v>
      </c>
      <c r="P1085" s="11">
        <f>IFERROR(ROUND(E1085/L1085,2),0)</f>
        <v>410</v>
      </c>
      <c r="Q1085" s="13" t="s">
        <v>8331</v>
      </c>
      <c r="R1085" t="s">
        <v>8332</v>
      </c>
      <c r="S1085" s="18">
        <f>(((J1085/60)/60)/24)+DATE(1970,1,1)</f>
        <v>41793.659525462965</v>
      </c>
      <c r="T1085">
        <f>YEAR(S1085)</f>
        <v>2014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15000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6">
        <f>ROUND(E1086/D1086*100,0)</f>
        <v>0</v>
      </c>
      <c r="P1086" s="11">
        <f>IFERROR(ROUND(E1086/L1086,2),0)</f>
        <v>0</v>
      </c>
      <c r="Q1086" s="13" t="s">
        <v>8331</v>
      </c>
      <c r="R1086" t="s">
        <v>8332</v>
      </c>
      <c r="S1086" s="18">
        <f>(((J1086/60)/60)/24)+DATE(1970,1,1)</f>
        <v>41829.912083333329</v>
      </c>
      <c r="T1086">
        <f>YEAR(S1086)</f>
        <v>2014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15000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6">
        <f>ROUND(E1087/D1087*100,0)</f>
        <v>7</v>
      </c>
      <c r="P1087" s="11">
        <f>IFERROR(ROUND(E1087/L1087,2),0)</f>
        <v>114</v>
      </c>
      <c r="Q1087" s="13" t="s">
        <v>8331</v>
      </c>
      <c r="R1087" t="s">
        <v>8332</v>
      </c>
      <c r="S1087" s="18">
        <f>(((J1087/60)/60)/24)+DATE(1970,1,1)</f>
        <v>42413.671006944445</v>
      </c>
      <c r="T1087">
        <f>YEAR(S1087)</f>
        <v>2016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15000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6">
        <f>ROUND(E1088/D1088*100,0)</f>
        <v>0</v>
      </c>
      <c r="P1088" s="11">
        <f>IFERROR(ROUND(E1088/L1088,2),0)</f>
        <v>7.5</v>
      </c>
      <c r="Q1088" s="13" t="s">
        <v>8331</v>
      </c>
      <c r="R1088" t="s">
        <v>8332</v>
      </c>
      <c r="S1088" s="18">
        <f>(((J1088/60)/60)/24)+DATE(1970,1,1)</f>
        <v>41845.866793981484</v>
      </c>
      <c r="T1088">
        <f>YEAR(S1088)</f>
        <v>2014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15000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6">
        <f>ROUND(E1089/D1089*100,0)</f>
        <v>0</v>
      </c>
      <c r="P1089" s="11">
        <f>IFERROR(ROUND(E1089/L1089,2),0)</f>
        <v>0</v>
      </c>
      <c r="Q1089" s="13" t="s">
        <v>8331</v>
      </c>
      <c r="R1089" t="s">
        <v>8332</v>
      </c>
      <c r="S1089" s="18">
        <f>(((J1089/60)/60)/24)+DATE(1970,1,1)</f>
        <v>41775.713969907411</v>
      </c>
      <c r="T1089">
        <f>YEAR(S1089)</f>
        <v>2014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15000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6">
        <f>ROUND(E1090/D1090*100,0)</f>
        <v>43</v>
      </c>
      <c r="P1090" s="11">
        <f>IFERROR(ROUND(E1090/L1090,2),0)</f>
        <v>43.42</v>
      </c>
      <c r="Q1090" s="13" t="s">
        <v>8331</v>
      </c>
      <c r="R1090" t="s">
        <v>8332</v>
      </c>
      <c r="S1090" s="18">
        <f>(((J1090/60)/60)/24)+DATE(1970,1,1)</f>
        <v>41723.799386574072</v>
      </c>
      <c r="T1090">
        <f>YEAR(S1090)</f>
        <v>2014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6">
        <f>ROUND(E1091/D1091*100,0)</f>
        <v>8</v>
      </c>
      <c r="P1091" s="11">
        <f>IFERROR(ROUND(E1091/L1091,2),0)</f>
        <v>23.96</v>
      </c>
      <c r="Q1091" s="13" t="s">
        <v>8331</v>
      </c>
      <c r="R1091" t="s">
        <v>8332</v>
      </c>
      <c r="S1091" s="18">
        <f>(((J1091/60)/60)/24)+DATE(1970,1,1)</f>
        <v>42151.189525462964</v>
      </c>
      <c r="T1091">
        <f>YEAR(S1091)</f>
        <v>2015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15000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6">
        <f>ROUND(E1092/D1092*100,0)</f>
        <v>0</v>
      </c>
      <c r="P1092" s="11">
        <f>IFERROR(ROUND(E1092/L1092,2),0)</f>
        <v>5</v>
      </c>
      <c r="Q1092" s="13" t="s">
        <v>8331</v>
      </c>
      <c r="R1092" t="s">
        <v>8332</v>
      </c>
      <c r="S1092" s="18">
        <f>(((J1092/60)/60)/24)+DATE(1970,1,1)</f>
        <v>42123.185798611114</v>
      </c>
      <c r="T1092">
        <f>YEAR(S1092)</f>
        <v>2015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15000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6">
        <f>ROUND(E1093/D1093*100,0)</f>
        <v>0</v>
      </c>
      <c r="P1093" s="11">
        <f>IFERROR(ROUND(E1093/L1093,2),0)</f>
        <v>12.5</v>
      </c>
      <c r="Q1093" s="13" t="s">
        <v>8331</v>
      </c>
      <c r="R1093" t="s">
        <v>8332</v>
      </c>
      <c r="S1093" s="18">
        <f>(((J1093/60)/60)/24)+DATE(1970,1,1)</f>
        <v>42440.820277777777</v>
      </c>
      <c r="T1093">
        <f>YEAR(S1093)</f>
        <v>2016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15000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6">
        <f>ROUND(E1094/D1094*100,0)</f>
        <v>0</v>
      </c>
      <c r="P1094" s="11">
        <f>IFERROR(ROUND(E1094/L1094,2),0)</f>
        <v>3</v>
      </c>
      <c r="Q1094" s="13" t="s">
        <v>8331</v>
      </c>
      <c r="R1094" t="s">
        <v>8332</v>
      </c>
      <c r="S1094" s="18">
        <f>(((J1094/60)/60)/24)+DATE(1970,1,1)</f>
        <v>41250.025902777779</v>
      </c>
      <c r="T1094">
        <f>YEAR(S1094)</f>
        <v>2012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15000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6">
        <f>ROUND(E1095/D1095*100,0)</f>
        <v>0</v>
      </c>
      <c r="P1095" s="11">
        <f>IFERROR(ROUND(E1095/L1095,2),0)</f>
        <v>10.56</v>
      </c>
      <c r="Q1095" s="13" t="s">
        <v>8331</v>
      </c>
      <c r="R1095" t="s">
        <v>8332</v>
      </c>
      <c r="S1095" s="18">
        <f>(((J1095/60)/60)/24)+DATE(1970,1,1)</f>
        <v>42396.973807870367</v>
      </c>
      <c r="T1095">
        <f>YEAR(S1095)</f>
        <v>2016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15000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6">
        <f>ROUND(E1096/D1096*100,0)</f>
        <v>22</v>
      </c>
      <c r="P1096" s="11">
        <f>IFERROR(ROUND(E1096/L1096,2),0)</f>
        <v>122</v>
      </c>
      <c r="Q1096" s="13" t="s">
        <v>8331</v>
      </c>
      <c r="R1096" t="s">
        <v>8332</v>
      </c>
      <c r="S1096" s="18">
        <f>(((J1096/60)/60)/24)+DATE(1970,1,1)</f>
        <v>40795.713344907403</v>
      </c>
      <c r="T1096">
        <f>YEAR(S1096)</f>
        <v>2011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15000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6">
        <f>ROUND(E1097/D1097*100,0)</f>
        <v>168</v>
      </c>
      <c r="P1097" s="11">
        <f>IFERROR(ROUND(E1097/L1097,2),0)</f>
        <v>267.81</v>
      </c>
      <c r="Q1097" s="13" t="s">
        <v>8331</v>
      </c>
      <c r="R1097" t="s">
        <v>8332</v>
      </c>
      <c r="S1097" s="18">
        <f>(((J1097/60)/60)/24)+DATE(1970,1,1)</f>
        <v>41486.537268518521</v>
      </c>
      <c r="T1097">
        <f>YEAR(S1097)</f>
        <v>2013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15000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6">
        <f>ROUND(E1098/D1098*100,0)</f>
        <v>14</v>
      </c>
      <c r="P1098" s="11">
        <f>IFERROR(ROUND(E1098/L1098,2),0)</f>
        <v>74.209999999999994</v>
      </c>
      <c r="Q1098" s="13" t="s">
        <v>8331</v>
      </c>
      <c r="R1098" t="s">
        <v>8332</v>
      </c>
      <c r="S1098" s="18">
        <f>(((J1098/60)/60)/24)+DATE(1970,1,1)</f>
        <v>41885.51798611111</v>
      </c>
      <c r="T1098">
        <f>YEAR(S1098)</f>
        <v>2014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15000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6">
        <f>ROUND(E1099/D1099*100,0)</f>
        <v>0</v>
      </c>
      <c r="P1099" s="11">
        <f>IFERROR(ROUND(E1099/L1099,2),0)</f>
        <v>6.71</v>
      </c>
      <c r="Q1099" s="13" t="s">
        <v>8331</v>
      </c>
      <c r="R1099" t="s">
        <v>8332</v>
      </c>
      <c r="S1099" s="18">
        <f>(((J1099/60)/60)/24)+DATE(1970,1,1)</f>
        <v>41660.792557870373</v>
      </c>
      <c r="T1099">
        <f>YEAR(S1099)</f>
        <v>2014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15000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6">
        <f>ROUND(E1100/D1100*100,0)</f>
        <v>12</v>
      </c>
      <c r="P1100" s="11">
        <f>IFERROR(ROUND(E1100/L1100,2),0)</f>
        <v>81.95</v>
      </c>
      <c r="Q1100" s="13" t="s">
        <v>8331</v>
      </c>
      <c r="R1100" t="s">
        <v>8332</v>
      </c>
      <c r="S1100" s="18">
        <f>(((J1100/60)/60)/24)+DATE(1970,1,1)</f>
        <v>41712.762673611112</v>
      </c>
      <c r="T1100">
        <f>YEAR(S1100)</f>
        <v>2014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15000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6">
        <f>ROUND(E1101/D1101*100,0)</f>
        <v>0</v>
      </c>
      <c r="P1101" s="11">
        <f>IFERROR(ROUND(E1101/L1101,2),0)</f>
        <v>25</v>
      </c>
      <c r="Q1101" s="13" t="s">
        <v>8331</v>
      </c>
      <c r="R1101" t="s">
        <v>8332</v>
      </c>
      <c r="S1101" s="18">
        <f>(((J1101/60)/60)/24)+DATE(1970,1,1)</f>
        <v>42107.836435185185</v>
      </c>
      <c r="T1101">
        <f>YEAR(S1101)</f>
        <v>2015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15000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6">
        <f>ROUND(E1102/D1102*100,0)</f>
        <v>1</v>
      </c>
      <c r="P1102" s="11">
        <f>IFERROR(ROUND(E1102/L1102,2),0)</f>
        <v>10</v>
      </c>
      <c r="Q1102" s="13" t="s">
        <v>8331</v>
      </c>
      <c r="R1102" t="s">
        <v>8332</v>
      </c>
      <c r="S1102" s="18">
        <f>(((J1102/60)/60)/24)+DATE(1970,1,1)</f>
        <v>42384.110775462963</v>
      </c>
      <c r="T1102">
        <f>YEAR(S1102)</f>
        <v>2016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15000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6">
        <f>ROUND(E1103/D1103*100,0)</f>
        <v>0</v>
      </c>
      <c r="P1103" s="11">
        <f>IFERROR(ROUND(E1103/L1103,2),0)</f>
        <v>6.83</v>
      </c>
      <c r="Q1103" s="13" t="s">
        <v>8331</v>
      </c>
      <c r="R1103" t="s">
        <v>8332</v>
      </c>
      <c r="S1103" s="18">
        <f>(((J1103/60)/60)/24)+DATE(1970,1,1)</f>
        <v>42538.77243055556</v>
      </c>
      <c r="T1103">
        <f>YEAR(S1103)</f>
        <v>2016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15000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6">
        <f>ROUND(E1104/D1104*100,0)</f>
        <v>3</v>
      </c>
      <c r="P1104" s="11">
        <f>IFERROR(ROUND(E1104/L1104,2),0)</f>
        <v>17.71</v>
      </c>
      <c r="Q1104" s="13" t="s">
        <v>8331</v>
      </c>
      <c r="R1104" t="s">
        <v>8332</v>
      </c>
      <c r="S1104" s="18">
        <f>(((J1104/60)/60)/24)+DATE(1970,1,1)</f>
        <v>41577.045428240745</v>
      </c>
      <c r="T1104">
        <f>YEAR(S1104)</f>
        <v>2013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6">
        <f>ROUND(E1105/D1105*100,0)</f>
        <v>2</v>
      </c>
      <c r="P1105" s="11">
        <f>IFERROR(ROUND(E1105/L1105,2),0)</f>
        <v>16.2</v>
      </c>
      <c r="Q1105" s="13" t="s">
        <v>8331</v>
      </c>
      <c r="R1105" t="s">
        <v>8332</v>
      </c>
      <c r="S1105" s="18">
        <f>(((J1105/60)/60)/24)+DATE(1970,1,1)</f>
        <v>42479.22210648148</v>
      </c>
      <c r="T1105">
        <f>YEAR(S1105)</f>
        <v>2016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15000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6">
        <f>ROUND(E1106/D1106*100,0)</f>
        <v>20</v>
      </c>
      <c r="P1106" s="11">
        <f>IFERROR(ROUND(E1106/L1106,2),0)</f>
        <v>80.3</v>
      </c>
      <c r="Q1106" s="13" t="s">
        <v>8331</v>
      </c>
      <c r="R1106" t="s">
        <v>8332</v>
      </c>
      <c r="S1106" s="18">
        <f>(((J1106/60)/60)/24)+DATE(1970,1,1)</f>
        <v>41771.40996527778</v>
      </c>
      <c r="T1106">
        <f>YEAR(S1106)</f>
        <v>2014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15000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6">
        <f>ROUND(E1107/D1107*100,0)</f>
        <v>10</v>
      </c>
      <c r="P1107" s="11">
        <f>IFERROR(ROUND(E1107/L1107,2),0)</f>
        <v>71.55</v>
      </c>
      <c r="Q1107" s="13" t="s">
        <v>8331</v>
      </c>
      <c r="R1107" t="s">
        <v>8332</v>
      </c>
      <c r="S1107" s="18">
        <f>(((J1107/60)/60)/24)+DATE(1970,1,1)</f>
        <v>41692.135729166665</v>
      </c>
      <c r="T1107">
        <f>YEAR(S1107)</f>
        <v>2014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15000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6">
        <f>ROUND(E1108/D1108*100,0)</f>
        <v>1</v>
      </c>
      <c r="P1108" s="11">
        <f>IFERROR(ROUND(E1108/L1108,2),0)</f>
        <v>23.57</v>
      </c>
      <c r="Q1108" s="13" t="s">
        <v>8331</v>
      </c>
      <c r="R1108" t="s">
        <v>8332</v>
      </c>
      <c r="S1108" s="18">
        <f>(((J1108/60)/60)/24)+DATE(1970,1,1)</f>
        <v>40973.740451388891</v>
      </c>
      <c r="T1108">
        <f>YEAR(S1108)</f>
        <v>2012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15000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6">
        <f>ROUND(E1109/D1109*100,0)</f>
        <v>0</v>
      </c>
      <c r="P1109" s="11">
        <f>IFERROR(ROUND(E1109/L1109,2),0)</f>
        <v>0</v>
      </c>
      <c r="Q1109" s="13" t="s">
        <v>8331</v>
      </c>
      <c r="R1109" t="s">
        <v>8332</v>
      </c>
      <c r="S1109" s="18">
        <f>(((J1109/60)/60)/24)+DATE(1970,1,1)</f>
        <v>41813.861388888887</v>
      </c>
      <c r="T1109">
        <f>YEAR(S1109)</f>
        <v>2014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15000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6">
        <f>ROUND(E1110/D1110*100,0)</f>
        <v>5</v>
      </c>
      <c r="P1110" s="11">
        <f>IFERROR(ROUND(E1110/L1110,2),0)</f>
        <v>34.880000000000003</v>
      </c>
      <c r="Q1110" s="13" t="s">
        <v>8331</v>
      </c>
      <c r="R1110" t="s">
        <v>8332</v>
      </c>
      <c r="S1110" s="18">
        <f>(((J1110/60)/60)/24)+DATE(1970,1,1)</f>
        <v>40952.636979166666</v>
      </c>
      <c r="T1110">
        <f>YEAR(S1110)</f>
        <v>2012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15000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6">
        <f>ROUND(E1111/D1111*100,0)</f>
        <v>0</v>
      </c>
      <c r="P1111" s="11">
        <f>IFERROR(ROUND(E1111/L1111,2),0)</f>
        <v>15</v>
      </c>
      <c r="Q1111" s="13" t="s">
        <v>8331</v>
      </c>
      <c r="R1111" t="s">
        <v>8332</v>
      </c>
      <c r="S1111" s="18">
        <f>(((J1111/60)/60)/24)+DATE(1970,1,1)</f>
        <v>42662.752199074079</v>
      </c>
      <c r="T1111">
        <f>YEAR(S1111)</f>
        <v>2016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15000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6">
        <f>ROUND(E1112/D1112*100,0)</f>
        <v>2</v>
      </c>
      <c r="P1112" s="11">
        <f>IFERROR(ROUND(E1112/L1112,2),0)</f>
        <v>23.18</v>
      </c>
      <c r="Q1112" s="13" t="s">
        <v>8331</v>
      </c>
      <c r="R1112" t="s">
        <v>8332</v>
      </c>
      <c r="S1112" s="18">
        <f>(((J1112/60)/60)/24)+DATE(1970,1,1)</f>
        <v>41220.933124999996</v>
      </c>
      <c r="T1112">
        <f>YEAR(S1112)</f>
        <v>2012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15000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6">
        <f>ROUND(E1113/D1113*100,0)</f>
        <v>0</v>
      </c>
      <c r="P1113" s="11">
        <f>IFERROR(ROUND(E1113/L1113,2),0)</f>
        <v>1</v>
      </c>
      <c r="Q1113" s="13" t="s">
        <v>8331</v>
      </c>
      <c r="R1113" t="s">
        <v>8332</v>
      </c>
      <c r="S1113" s="18">
        <f>(((J1113/60)/60)/24)+DATE(1970,1,1)</f>
        <v>42347.203587962969</v>
      </c>
      <c r="T1113">
        <f>YEAR(S1113)</f>
        <v>2015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15000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6">
        <f>ROUND(E1114/D1114*100,0)</f>
        <v>208</v>
      </c>
      <c r="P1114" s="11">
        <f>IFERROR(ROUND(E1114/L1114,2),0)</f>
        <v>100.23</v>
      </c>
      <c r="Q1114" s="13" t="s">
        <v>8331</v>
      </c>
      <c r="R1114" t="s">
        <v>8332</v>
      </c>
      <c r="S1114" s="18">
        <f>(((J1114/60)/60)/24)+DATE(1970,1,1)</f>
        <v>41963.759386574078</v>
      </c>
      <c r="T1114">
        <f>YEAR(S1114)</f>
        <v>2014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15000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6">
        <f>ROUND(E1115/D1115*100,0)</f>
        <v>0</v>
      </c>
      <c r="P1115" s="11">
        <f>IFERROR(ROUND(E1115/L1115,2),0)</f>
        <v>5</v>
      </c>
      <c r="Q1115" s="13" t="s">
        <v>8331</v>
      </c>
      <c r="R1115" t="s">
        <v>8332</v>
      </c>
      <c r="S1115" s="18">
        <f>(((J1115/60)/60)/24)+DATE(1970,1,1)</f>
        <v>41835.977083333331</v>
      </c>
      <c r="T1115">
        <f>YEAR(S1115)</f>
        <v>2014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15000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6">
        <f>ROUND(E1116/D1116*100,0)</f>
        <v>0</v>
      </c>
      <c r="P1116" s="11">
        <f>IFERROR(ROUND(E1116/L1116,2),0)</f>
        <v>3.33</v>
      </c>
      <c r="Q1116" s="13" t="s">
        <v>8331</v>
      </c>
      <c r="R1116" t="s">
        <v>8332</v>
      </c>
      <c r="S1116" s="18">
        <f>(((J1116/60)/60)/24)+DATE(1970,1,1)</f>
        <v>41526.345914351856</v>
      </c>
      <c r="T1116">
        <f>YEAR(S1116)</f>
        <v>2013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15000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6">
        <f>ROUND(E1117/D1117*100,0)</f>
        <v>0</v>
      </c>
      <c r="P1117" s="11">
        <f>IFERROR(ROUND(E1117/L1117,2),0)</f>
        <v>13.25</v>
      </c>
      <c r="Q1117" s="13" t="s">
        <v>8331</v>
      </c>
      <c r="R1117" t="s">
        <v>8332</v>
      </c>
      <c r="S1117" s="18">
        <f>(((J1117/60)/60)/24)+DATE(1970,1,1)</f>
        <v>42429.695543981477</v>
      </c>
      <c r="T1117">
        <f>YEAR(S1117)</f>
        <v>2016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15000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6">
        <f>ROUND(E1118/D1118*100,0)</f>
        <v>1</v>
      </c>
      <c r="P1118" s="11">
        <f>IFERROR(ROUND(E1118/L1118,2),0)</f>
        <v>17.850000000000001</v>
      </c>
      <c r="Q1118" s="13" t="s">
        <v>8331</v>
      </c>
      <c r="R1118" t="s">
        <v>8332</v>
      </c>
      <c r="S1118" s="18">
        <f>(((J1118/60)/60)/24)+DATE(1970,1,1)</f>
        <v>41009.847314814811</v>
      </c>
      <c r="T1118">
        <f>YEAR(S1118)</f>
        <v>2012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15000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6">
        <f>ROUND(E1119/D1119*100,0)</f>
        <v>1</v>
      </c>
      <c r="P1119" s="11">
        <f>IFERROR(ROUND(E1119/L1119,2),0)</f>
        <v>10.38</v>
      </c>
      <c r="Q1119" s="13" t="s">
        <v>8331</v>
      </c>
      <c r="R1119" t="s">
        <v>8332</v>
      </c>
      <c r="S1119" s="18">
        <f>(((J1119/60)/60)/24)+DATE(1970,1,1)</f>
        <v>42333.598530092597</v>
      </c>
      <c r="T1119">
        <f>YEAR(S1119)</f>
        <v>2015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15000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6">
        <f>ROUND(E1120/D1120*100,0)</f>
        <v>1</v>
      </c>
      <c r="P1120" s="11">
        <f>IFERROR(ROUND(E1120/L1120,2),0)</f>
        <v>36.33</v>
      </c>
      <c r="Q1120" s="13" t="s">
        <v>8331</v>
      </c>
      <c r="R1120" t="s">
        <v>8332</v>
      </c>
      <c r="S1120" s="18">
        <f>(((J1120/60)/60)/24)+DATE(1970,1,1)</f>
        <v>41704.16642361111</v>
      </c>
      <c r="T1120">
        <f>YEAR(S1120)</f>
        <v>2014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15000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6">
        <f>ROUND(E1121/D1121*100,0)</f>
        <v>0</v>
      </c>
      <c r="P1121" s="11">
        <f>IFERROR(ROUND(E1121/L1121,2),0)</f>
        <v>5</v>
      </c>
      <c r="Q1121" s="13" t="s">
        <v>8331</v>
      </c>
      <c r="R1121" t="s">
        <v>8332</v>
      </c>
      <c r="S1121" s="18">
        <f>(((J1121/60)/60)/24)+DATE(1970,1,1)</f>
        <v>41722.792407407411</v>
      </c>
      <c r="T1121">
        <f>YEAR(S1121)</f>
        <v>2014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15000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6">
        <f>ROUND(E1122/D1122*100,0)</f>
        <v>0</v>
      </c>
      <c r="P1122" s="11">
        <f>IFERROR(ROUND(E1122/L1122,2),0)</f>
        <v>0</v>
      </c>
      <c r="Q1122" s="13" t="s">
        <v>8331</v>
      </c>
      <c r="R1122" t="s">
        <v>8332</v>
      </c>
      <c r="S1122" s="18">
        <f>(((J1122/60)/60)/24)+DATE(1970,1,1)</f>
        <v>40799.872685185182</v>
      </c>
      <c r="T1122">
        <f>YEAR(S1122)</f>
        <v>2011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15000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6">
        <f>ROUND(E1123/D1123*100,0)</f>
        <v>0</v>
      </c>
      <c r="P1123" s="11">
        <f>IFERROR(ROUND(E1123/L1123,2),0)</f>
        <v>5.8</v>
      </c>
      <c r="Q1123" s="13" t="s">
        <v>8331</v>
      </c>
      <c r="R1123" t="s">
        <v>8332</v>
      </c>
      <c r="S1123" s="18">
        <f>(((J1123/60)/60)/24)+DATE(1970,1,1)</f>
        <v>42412.934212962966</v>
      </c>
      <c r="T1123">
        <f>YEAR(S1123)</f>
        <v>2016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15000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6">
        <f>ROUND(E1124/D1124*100,0)</f>
        <v>0</v>
      </c>
      <c r="P1124" s="11">
        <f>IFERROR(ROUND(E1124/L1124,2),0)</f>
        <v>0</v>
      </c>
      <c r="Q1124" s="13" t="s">
        <v>8331</v>
      </c>
      <c r="R1124" t="s">
        <v>8332</v>
      </c>
      <c r="S1124" s="18">
        <f>(((J1124/60)/60)/24)+DATE(1970,1,1)</f>
        <v>41410.703993055555</v>
      </c>
      <c r="T1124">
        <f>YEAR(S1124)</f>
        <v>2013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15000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6">
        <f>ROUND(E1125/D1125*100,0)</f>
        <v>0</v>
      </c>
      <c r="P1125" s="11">
        <f>IFERROR(ROUND(E1125/L1125,2),0)</f>
        <v>3.67</v>
      </c>
      <c r="Q1125" s="13" t="s">
        <v>8331</v>
      </c>
      <c r="R1125" t="s">
        <v>8332</v>
      </c>
      <c r="S1125" s="18">
        <f>(((J1125/60)/60)/24)+DATE(1970,1,1)</f>
        <v>41718.5237037037</v>
      </c>
      <c r="T1125">
        <f>YEAR(S1125)</f>
        <v>2014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15000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6">
        <f>ROUND(E1126/D1126*100,0)</f>
        <v>3</v>
      </c>
      <c r="P1126" s="11">
        <f>IFERROR(ROUND(E1126/L1126,2),0)</f>
        <v>60.71</v>
      </c>
      <c r="Q1126" s="13" t="s">
        <v>8331</v>
      </c>
      <c r="R1126" t="s">
        <v>8333</v>
      </c>
      <c r="S1126" s="18">
        <f>(((J1126/60)/60)/24)+DATE(1970,1,1)</f>
        <v>42094.667256944449</v>
      </c>
      <c r="T1126">
        <f>YEAR(S1126)</f>
        <v>2015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15000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6">
        <f>ROUND(E1127/D1127*100,0)</f>
        <v>0</v>
      </c>
      <c r="P1127" s="11">
        <f>IFERROR(ROUND(E1127/L1127,2),0)</f>
        <v>0</v>
      </c>
      <c r="Q1127" s="13" t="s">
        <v>8331</v>
      </c>
      <c r="R1127" t="s">
        <v>8333</v>
      </c>
      <c r="S1127" s="18">
        <f>(((J1127/60)/60)/24)+DATE(1970,1,1)</f>
        <v>42212.624189814815</v>
      </c>
      <c r="T1127">
        <f>YEAR(S1127)</f>
        <v>2015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15000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6">
        <f>ROUND(E1128/D1128*100,0)</f>
        <v>0</v>
      </c>
      <c r="P1128" s="11">
        <f>IFERROR(ROUND(E1128/L1128,2),0)</f>
        <v>5</v>
      </c>
      <c r="Q1128" s="13" t="s">
        <v>8331</v>
      </c>
      <c r="R1128" t="s">
        <v>8333</v>
      </c>
      <c r="S1128" s="18">
        <f>(((J1128/60)/60)/24)+DATE(1970,1,1)</f>
        <v>42535.327476851846</v>
      </c>
      <c r="T1128">
        <f>YEAR(S1128)</f>
        <v>2016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15000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6">
        <f>ROUND(E1129/D1129*100,0)</f>
        <v>4</v>
      </c>
      <c r="P1129" s="11">
        <f>IFERROR(ROUND(E1129/L1129,2),0)</f>
        <v>25.43</v>
      </c>
      <c r="Q1129" s="13" t="s">
        <v>8331</v>
      </c>
      <c r="R1129" t="s">
        <v>8333</v>
      </c>
      <c r="S1129" s="18">
        <f>(((J1129/60)/60)/24)+DATE(1970,1,1)</f>
        <v>41926.854166666664</v>
      </c>
      <c r="T1129">
        <f>YEAR(S1129)</f>
        <v>2014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15000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6">
        <f>ROUND(E1130/D1130*100,0)</f>
        <v>0</v>
      </c>
      <c r="P1130" s="11">
        <f>IFERROR(ROUND(E1130/L1130,2),0)</f>
        <v>1</v>
      </c>
      <c r="Q1130" s="13" t="s">
        <v>8331</v>
      </c>
      <c r="R1130" t="s">
        <v>8333</v>
      </c>
      <c r="S1130" s="18">
        <f>(((J1130/60)/60)/24)+DATE(1970,1,1)</f>
        <v>41828.649502314816</v>
      </c>
      <c r="T1130">
        <f>YEAR(S1130)</f>
        <v>2014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15000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6">
        <f>ROUND(E1131/D1131*100,0)</f>
        <v>0</v>
      </c>
      <c r="P1131" s="11">
        <f>IFERROR(ROUND(E1131/L1131,2),0)</f>
        <v>10.5</v>
      </c>
      <c r="Q1131" s="13" t="s">
        <v>8331</v>
      </c>
      <c r="R1131" t="s">
        <v>8333</v>
      </c>
      <c r="S1131" s="18">
        <f>(((J1131/60)/60)/24)+DATE(1970,1,1)</f>
        <v>42496.264965277776</v>
      </c>
      <c r="T1131">
        <f>YEAR(S1131)</f>
        <v>2016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15000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6">
        <f>ROUND(E1132/D1132*100,0)</f>
        <v>0</v>
      </c>
      <c r="P1132" s="11">
        <f>IFERROR(ROUND(E1132/L1132,2),0)</f>
        <v>3.67</v>
      </c>
      <c r="Q1132" s="13" t="s">
        <v>8331</v>
      </c>
      <c r="R1132" t="s">
        <v>8333</v>
      </c>
      <c r="S1132" s="18">
        <f>(((J1132/60)/60)/24)+DATE(1970,1,1)</f>
        <v>41908.996527777781</v>
      </c>
      <c r="T1132">
        <f>YEAR(S1132)</f>
        <v>2014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15000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6">
        <f>ROUND(E1133/D1133*100,0)</f>
        <v>0</v>
      </c>
      <c r="P1133" s="11">
        <f>IFERROR(ROUND(E1133/L1133,2),0)</f>
        <v>0</v>
      </c>
      <c r="Q1133" s="13" t="s">
        <v>8331</v>
      </c>
      <c r="R1133" t="s">
        <v>8333</v>
      </c>
      <c r="S1133" s="18">
        <f>(((J1133/60)/60)/24)+DATE(1970,1,1)</f>
        <v>42332.908194444448</v>
      </c>
      <c r="T1133">
        <f>YEAR(S1133)</f>
        <v>2015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15000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6">
        <f>ROUND(E1134/D1134*100,0)</f>
        <v>10</v>
      </c>
      <c r="P1134" s="11">
        <f>IFERROR(ROUND(E1134/L1134,2),0)</f>
        <v>110.62</v>
      </c>
      <c r="Q1134" s="13" t="s">
        <v>8331</v>
      </c>
      <c r="R1134" t="s">
        <v>8333</v>
      </c>
      <c r="S1134" s="18">
        <f>(((J1134/60)/60)/24)+DATE(1970,1,1)</f>
        <v>42706.115405092598</v>
      </c>
      <c r="T1134">
        <f>YEAR(S1134)</f>
        <v>2016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15000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6">
        <f>ROUND(E1135/D1135*100,0)</f>
        <v>0</v>
      </c>
      <c r="P1135" s="11">
        <f>IFERROR(ROUND(E1135/L1135,2),0)</f>
        <v>20</v>
      </c>
      <c r="Q1135" s="13" t="s">
        <v>8331</v>
      </c>
      <c r="R1135" t="s">
        <v>8333</v>
      </c>
      <c r="S1135" s="18">
        <f>(((J1135/60)/60)/24)+DATE(1970,1,1)</f>
        <v>41821.407187500001</v>
      </c>
      <c r="T1135">
        <f>YEAR(S1135)</f>
        <v>2014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15000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6">
        <f>ROUND(E1136/D1136*100,0)</f>
        <v>0</v>
      </c>
      <c r="P1136" s="11">
        <f>IFERROR(ROUND(E1136/L1136,2),0)</f>
        <v>1</v>
      </c>
      <c r="Q1136" s="13" t="s">
        <v>8331</v>
      </c>
      <c r="R1136" t="s">
        <v>8333</v>
      </c>
      <c r="S1136" s="18">
        <f>(((J1136/60)/60)/24)+DATE(1970,1,1)</f>
        <v>41958.285046296296</v>
      </c>
      <c r="T1136">
        <f>YEAR(S1136)</f>
        <v>2014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15000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6">
        <f>ROUND(E1137/D1137*100,0)</f>
        <v>0</v>
      </c>
      <c r="P1137" s="11">
        <f>IFERROR(ROUND(E1137/L1137,2),0)</f>
        <v>50</v>
      </c>
      <c r="Q1137" s="13" t="s">
        <v>8331</v>
      </c>
      <c r="R1137" t="s">
        <v>8333</v>
      </c>
      <c r="S1137" s="18">
        <f>(((J1137/60)/60)/24)+DATE(1970,1,1)</f>
        <v>42558.989513888882</v>
      </c>
      <c r="T1137">
        <f>YEAR(S1137)</f>
        <v>2016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15000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6">
        <f>ROUND(E1138/D1138*100,0)</f>
        <v>2</v>
      </c>
      <c r="P1138" s="11">
        <f>IFERROR(ROUND(E1138/L1138,2),0)</f>
        <v>45</v>
      </c>
      <c r="Q1138" s="13" t="s">
        <v>8331</v>
      </c>
      <c r="R1138" t="s">
        <v>8333</v>
      </c>
      <c r="S1138" s="18">
        <f>(((J1138/60)/60)/24)+DATE(1970,1,1)</f>
        <v>42327.671631944439</v>
      </c>
      <c r="T1138">
        <f>YEAR(S1138)</f>
        <v>2015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15000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6">
        <f>ROUND(E1139/D1139*100,0)</f>
        <v>66</v>
      </c>
      <c r="P1139" s="11">
        <f>IFERROR(ROUND(E1139/L1139,2),0)</f>
        <v>253.21</v>
      </c>
      <c r="Q1139" s="13" t="s">
        <v>8331</v>
      </c>
      <c r="R1139" t="s">
        <v>8333</v>
      </c>
      <c r="S1139" s="18">
        <f>(((J1139/60)/60)/24)+DATE(1970,1,1)</f>
        <v>42453.819687499999</v>
      </c>
      <c r="T1139">
        <f>YEAR(S1139)</f>
        <v>2016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15000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6">
        <f>ROUND(E1140/D1140*100,0)</f>
        <v>1</v>
      </c>
      <c r="P1140" s="11">
        <f>IFERROR(ROUND(E1140/L1140,2),0)</f>
        <v>31.25</v>
      </c>
      <c r="Q1140" s="13" t="s">
        <v>8331</v>
      </c>
      <c r="R1140" t="s">
        <v>8333</v>
      </c>
      <c r="S1140" s="18">
        <f>(((J1140/60)/60)/24)+DATE(1970,1,1)</f>
        <v>42736.9066087963</v>
      </c>
      <c r="T1140">
        <f>YEAR(S1140)</f>
        <v>2017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15000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6">
        <f>ROUND(E1141/D1141*100,0)</f>
        <v>0</v>
      </c>
      <c r="P1141" s="11">
        <f>IFERROR(ROUND(E1141/L1141,2),0)</f>
        <v>5</v>
      </c>
      <c r="Q1141" s="13" t="s">
        <v>8331</v>
      </c>
      <c r="R1141" t="s">
        <v>8333</v>
      </c>
      <c r="S1141" s="18">
        <f>(((J1141/60)/60)/24)+DATE(1970,1,1)</f>
        <v>41975.347523148142</v>
      </c>
      <c r="T1141">
        <f>YEAR(S1141)</f>
        <v>2014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15000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6">
        <f>ROUND(E1142/D1142*100,0)</f>
        <v>0</v>
      </c>
      <c r="P1142" s="11">
        <f>IFERROR(ROUND(E1142/L1142,2),0)</f>
        <v>0</v>
      </c>
      <c r="Q1142" s="13" t="s">
        <v>8331</v>
      </c>
      <c r="R1142" t="s">
        <v>8333</v>
      </c>
      <c r="S1142" s="18">
        <f>(((J1142/60)/60)/24)+DATE(1970,1,1)</f>
        <v>42192.462048611109</v>
      </c>
      <c r="T1142">
        <f>YEAR(S1142)</f>
        <v>2015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15000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6">
        <f>ROUND(E1143/D1143*100,0)</f>
        <v>0</v>
      </c>
      <c r="P1143" s="11">
        <f>IFERROR(ROUND(E1143/L1143,2),0)</f>
        <v>0</v>
      </c>
      <c r="Q1143" s="13" t="s">
        <v>8331</v>
      </c>
      <c r="R1143" t="s">
        <v>8333</v>
      </c>
      <c r="S1143" s="18">
        <f>(((J1143/60)/60)/24)+DATE(1970,1,1)</f>
        <v>42164.699652777781</v>
      </c>
      <c r="T1143">
        <f>YEAR(S1143)</f>
        <v>2015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15000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6">
        <f>ROUND(E1144/D1144*100,0)</f>
        <v>0</v>
      </c>
      <c r="P1144" s="11">
        <f>IFERROR(ROUND(E1144/L1144,2),0)</f>
        <v>0</v>
      </c>
      <c r="Q1144" s="13" t="s">
        <v>8331</v>
      </c>
      <c r="R1144" t="s">
        <v>8333</v>
      </c>
      <c r="S1144" s="18">
        <f>(((J1144/60)/60)/24)+DATE(1970,1,1)</f>
        <v>42022.006099537044</v>
      </c>
      <c r="T1144">
        <f>YEAR(S1144)</f>
        <v>2015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15000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6">
        <f>ROUND(E1145/D1145*100,0)</f>
        <v>1</v>
      </c>
      <c r="P1145" s="11">
        <f>IFERROR(ROUND(E1145/L1145,2),0)</f>
        <v>23.25</v>
      </c>
      <c r="Q1145" s="13" t="s">
        <v>8331</v>
      </c>
      <c r="R1145" t="s">
        <v>8333</v>
      </c>
      <c r="S1145" s="18">
        <f>(((J1145/60)/60)/24)+DATE(1970,1,1)</f>
        <v>42325.19358796296</v>
      </c>
      <c r="T1145">
        <f>YEAR(S1145)</f>
        <v>2015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15000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6">
        <f>ROUND(E1146/D1146*100,0)</f>
        <v>0</v>
      </c>
      <c r="P1146" s="11">
        <f>IFERROR(ROUND(E1146/L1146,2),0)</f>
        <v>0</v>
      </c>
      <c r="Q1146" s="13" t="s">
        <v>8334</v>
      </c>
      <c r="R1146" t="s">
        <v>8335</v>
      </c>
      <c r="S1146" s="18">
        <f>(((J1146/60)/60)/24)+DATE(1970,1,1)</f>
        <v>42093.181944444441</v>
      </c>
      <c r="T1146">
        <f>YEAR(S1146)</f>
        <v>2015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14920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6">
        <f>ROUND(E1147/D1147*100,0)</f>
        <v>1</v>
      </c>
      <c r="P1147" s="11">
        <f>IFERROR(ROUND(E1147/L1147,2),0)</f>
        <v>100</v>
      </c>
      <c r="Q1147" s="13" t="s">
        <v>8334</v>
      </c>
      <c r="R1147" t="s">
        <v>8335</v>
      </c>
      <c r="S1147" s="18">
        <f>(((J1147/60)/60)/24)+DATE(1970,1,1)</f>
        <v>41854.747592592597</v>
      </c>
      <c r="T1147">
        <f>YEAR(S1147)</f>
        <v>2014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14500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6">
        <f>ROUND(E1148/D1148*100,0)</f>
        <v>4</v>
      </c>
      <c r="P1148" s="11">
        <f>IFERROR(ROUND(E1148/L1148,2),0)</f>
        <v>44.17</v>
      </c>
      <c r="Q1148" s="13" t="s">
        <v>8334</v>
      </c>
      <c r="R1148" t="s">
        <v>8335</v>
      </c>
      <c r="S1148" s="18">
        <f>(((J1148/60)/60)/24)+DATE(1970,1,1)</f>
        <v>41723.9533912037</v>
      </c>
      <c r="T1148">
        <f>YEAR(S1148)</f>
        <v>2014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14500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6">
        <f>ROUND(E1149/D1149*100,0)</f>
        <v>0</v>
      </c>
      <c r="P1149" s="11">
        <f>IFERROR(ROUND(E1149/L1149,2),0)</f>
        <v>0</v>
      </c>
      <c r="Q1149" s="13" t="s">
        <v>8334</v>
      </c>
      <c r="R1149" t="s">
        <v>8335</v>
      </c>
      <c r="S1149" s="18">
        <f>(((J1149/60)/60)/24)+DATE(1970,1,1)</f>
        <v>41871.972025462965</v>
      </c>
      <c r="T1149">
        <f>YEAR(S1149)</f>
        <v>2014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14500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6">
        <f>ROUND(E1150/D1150*100,0)</f>
        <v>1</v>
      </c>
      <c r="P1150" s="11">
        <f>IFERROR(ROUND(E1150/L1150,2),0)</f>
        <v>24.33</v>
      </c>
      <c r="Q1150" s="13" t="s">
        <v>8334</v>
      </c>
      <c r="R1150" t="s">
        <v>8335</v>
      </c>
      <c r="S1150" s="18">
        <f>(((J1150/60)/60)/24)+DATE(1970,1,1)</f>
        <v>42675.171076388884</v>
      </c>
      <c r="T1150">
        <f>YEAR(S1150)</f>
        <v>2016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14500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6">
        <f>ROUND(E1151/D1151*100,0)</f>
        <v>1</v>
      </c>
      <c r="P1151" s="11">
        <f>IFERROR(ROUND(E1151/L1151,2),0)</f>
        <v>37.5</v>
      </c>
      <c r="Q1151" s="13" t="s">
        <v>8334</v>
      </c>
      <c r="R1151" t="s">
        <v>8335</v>
      </c>
      <c r="S1151" s="18">
        <f>(((J1151/60)/60)/24)+DATE(1970,1,1)</f>
        <v>42507.71025462963</v>
      </c>
      <c r="T1151">
        <f>YEAR(S1151)</f>
        <v>2016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14440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6">
        <f>ROUND(E1152/D1152*100,0)</f>
        <v>2</v>
      </c>
      <c r="P1152" s="11">
        <f>IFERROR(ROUND(E1152/L1152,2),0)</f>
        <v>42</v>
      </c>
      <c r="Q1152" s="13" t="s">
        <v>8334</v>
      </c>
      <c r="R1152" t="s">
        <v>8335</v>
      </c>
      <c r="S1152" s="18">
        <f>(((J1152/60)/60)/24)+DATE(1970,1,1)</f>
        <v>42317.954571759255</v>
      </c>
      <c r="T1152">
        <f>YEAR(S1152)</f>
        <v>2015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14000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6">
        <f>ROUND(E1153/D1153*100,0)</f>
        <v>0</v>
      </c>
      <c r="P1153" s="11">
        <f>IFERROR(ROUND(E1153/L1153,2),0)</f>
        <v>0</v>
      </c>
      <c r="Q1153" s="13" t="s">
        <v>8334</v>
      </c>
      <c r="R1153" t="s">
        <v>8335</v>
      </c>
      <c r="S1153" s="18">
        <f>(((J1153/60)/60)/24)+DATE(1970,1,1)</f>
        <v>42224.102581018517</v>
      </c>
      <c r="T1153">
        <f>YEAR(S1153)</f>
        <v>2015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14000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6">
        <f>ROUND(E1154/D1154*100,0)</f>
        <v>7</v>
      </c>
      <c r="P1154" s="11">
        <f>IFERROR(ROUND(E1154/L1154,2),0)</f>
        <v>60.73</v>
      </c>
      <c r="Q1154" s="13" t="s">
        <v>8334</v>
      </c>
      <c r="R1154" t="s">
        <v>8335</v>
      </c>
      <c r="S1154" s="18">
        <f>(((J1154/60)/60)/24)+DATE(1970,1,1)</f>
        <v>42109.709629629629</v>
      </c>
      <c r="T1154">
        <f>YEAR(S1154)</f>
        <v>2015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14000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6">
        <f>ROUND(E1155/D1155*100,0)</f>
        <v>0</v>
      </c>
      <c r="P1155" s="11">
        <f>IFERROR(ROUND(E1155/L1155,2),0)</f>
        <v>50</v>
      </c>
      <c r="Q1155" s="13" t="s">
        <v>8334</v>
      </c>
      <c r="R1155" t="s">
        <v>8335</v>
      </c>
      <c r="S1155" s="18">
        <f>(((J1155/60)/60)/24)+DATE(1970,1,1)</f>
        <v>42143.714178240742</v>
      </c>
      <c r="T1155">
        <f>YEAR(S1155)</f>
        <v>2015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14000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6">
        <f>ROUND(E1156/D1156*100,0)</f>
        <v>2</v>
      </c>
      <c r="P1156" s="11">
        <f>IFERROR(ROUND(E1156/L1156,2),0)</f>
        <v>108.33</v>
      </c>
      <c r="Q1156" s="13" t="s">
        <v>8334</v>
      </c>
      <c r="R1156" t="s">
        <v>8335</v>
      </c>
      <c r="S1156" s="18">
        <f>(((J1156/60)/60)/24)+DATE(1970,1,1)</f>
        <v>42223.108865740738</v>
      </c>
      <c r="T1156">
        <f>YEAR(S1156)</f>
        <v>2015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14000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6">
        <f>ROUND(E1157/D1157*100,0)</f>
        <v>1</v>
      </c>
      <c r="P1157" s="11">
        <f>IFERROR(ROUND(E1157/L1157,2),0)</f>
        <v>23.5</v>
      </c>
      <c r="Q1157" s="13" t="s">
        <v>8334</v>
      </c>
      <c r="R1157" t="s">
        <v>8335</v>
      </c>
      <c r="S1157" s="18">
        <f>(((J1157/60)/60)/24)+DATE(1970,1,1)</f>
        <v>41835.763981481483</v>
      </c>
      <c r="T1157">
        <f>YEAR(S1157)</f>
        <v>2014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14000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6">
        <f>ROUND(E1158/D1158*100,0)</f>
        <v>0</v>
      </c>
      <c r="P1158" s="11">
        <f>IFERROR(ROUND(E1158/L1158,2),0)</f>
        <v>0</v>
      </c>
      <c r="Q1158" s="13" t="s">
        <v>8334</v>
      </c>
      <c r="R1158" t="s">
        <v>8335</v>
      </c>
      <c r="S1158" s="18">
        <f>(((J1158/60)/60)/24)+DATE(1970,1,1)</f>
        <v>42029.07131944444</v>
      </c>
      <c r="T1158">
        <f>YEAR(S1158)</f>
        <v>2015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14000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6">
        <f>ROUND(E1159/D1159*100,0)</f>
        <v>1</v>
      </c>
      <c r="P1159" s="11">
        <f>IFERROR(ROUND(E1159/L1159,2),0)</f>
        <v>50.33</v>
      </c>
      <c r="Q1159" s="13" t="s">
        <v>8334</v>
      </c>
      <c r="R1159" t="s">
        <v>8335</v>
      </c>
      <c r="S1159" s="18">
        <f>(((J1159/60)/60)/24)+DATE(1970,1,1)</f>
        <v>41918.628240740742</v>
      </c>
      <c r="T1159">
        <f>YEAR(S1159)</f>
        <v>2014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14000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6">
        <f>ROUND(E1160/D1160*100,0)</f>
        <v>0</v>
      </c>
      <c r="P1160" s="11">
        <f>IFERROR(ROUND(E1160/L1160,2),0)</f>
        <v>11.67</v>
      </c>
      <c r="Q1160" s="13" t="s">
        <v>8334</v>
      </c>
      <c r="R1160" t="s">
        <v>8335</v>
      </c>
      <c r="S1160" s="18">
        <f>(((J1160/60)/60)/24)+DATE(1970,1,1)</f>
        <v>41952.09175925926</v>
      </c>
      <c r="T1160">
        <f>YEAR(S1160)</f>
        <v>2014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14000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6">
        <f>ROUND(E1161/D1161*100,0)</f>
        <v>0</v>
      </c>
      <c r="P1161" s="11">
        <f>IFERROR(ROUND(E1161/L1161,2),0)</f>
        <v>0</v>
      </c>
      <c r="Q1161" s="13" t="s">
        <v>8334</v>
      </c>
      <c r="R1161" t="s">
        <v>8335</v>
      </c>
      <c r="S1161" s="18">
        <f>(((J1161/60)/60)/24)+DATE(1970,1,1)</f>
        <v>42154.726446759261</v>
      </c>
      <c r="T1161">
        <f>YEAR(S1161)</f>
        <v>2015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14000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6">
        <f>ROUND(E1162/D1162*100,0)</f>
        <v>8</v>
      </c>
      <c r="P1162" s="11">
        <f>IFERROR(ROUND(E1162/L1162,2),0)</f>
        <v>60.79</v>
      </c>
      <c r="Q1162" s="13" t="s">
        <v>8334</v>
      </c>
      <c r="R1162" t="s">
        <v>8335</v>
      </c>
      <c r="S1162" s="18">
        <f>(((J1162/60)/60)/24)+DATE(1970,1,1)</f>
        <v>42061.154930555553</v>
      </c>
      <c r="T1162">
        <f>YEAR(S1162)</f>
        <v>2015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14000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6">
        <f>ROUND(E1163/D1163*100,0)</f>
        <v>0</v>
      </c>
      <c r="P1163" s="11">
        <f>IFERROR(ROUND(E1163/L1163,2),0)</f>
        <v>0</v>
      </c>
      <c r="Q1163" s="13" t="s">
        <v>8334</v>
      </c>
      <c r="R1163" t="s">
        <v>8335</v>
      </c>
      <c r="S1163" s="18">
        <f>(((J1163/60)/60)/24)+DATE(1970,1,1)</f>
        <v>42122.629502314812</v>
      </c>
      <c r="T1163">
        <f>YEAR(S1163)</f>
        <v>2015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14000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6">
        <f>ROUND(E1164/D1164*100,0)</f>
        <v>0</v>
      </c>
      <c r="P1164" s="11">
        <f>IFERROR(ROUND(E1164/L1164,2),0)</f>
        <v>17.5</v>
      </c>
      <c r="Q1164" s="13" t="s">
        <v>8334</v>
      </c>
      <c r="R1164" t="s">
        <v>8335</v>
      </c>
      <c r="S1164" s="18">
        <f>(((J1164/60)/60)/24)+DATE(1970,1,1)</f>
        <v>41876.683611111112</v>
      </c>
      <c r="T1164">
        <f>YEAR(S1164)</f>
        <v>2014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14000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6">
        <f>ROUND(E1165/D1165*100,0)</f>
        <v>0</v>
      </c>
      <c r="P1165" s="11">
        <f>IFERROR(ROUND(E1165/L1165,2),0)</f>
        <v>0</v>
      </c>
      <c r="Q1165" s="13" t="s">
        <v>8334</v>
      </c>
      <c r="R1165" t="s">
        <v>8335</v>
      </c>
      <c r="S1165" s="18">
        <f>(((J1165/60)/60)/24)+DATE(1970,1,1)</f>
        <v>41830.723611111112</v>
      </c>
      <c r="T1165">
        <f>YEAR(S1165)</f>
        <v>2014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13803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6">
        <f>ROUND(E1166/D1166*100,0)</f>
        <v>0</v>
      </c>
      <c r="P1166" s="11">
        <f>IFERROR(ROUND(E1166/L1166,2),0)</f>
        <v>0</v>
      </c>
      <c r="Q1166" s="13" t="s">
        <v>8334</v>
      </c>
      <c r="R1166" t="s">
        <v>8335</v>
      </c>
      <c r="S1166" s="18">
        <f>(((J1166/60)/60)/24)+DATE(1970,1,1)</f>
        <v>42509.724328703705</v>
      </c>
      <c r="T1166">
        <f>YEAR(S1166)</f>
        <v>2016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13500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6">
        <f>ROUND(E1167/D1167*100,0)</f>
        <v>15</v>
      </c>
      <c r="P1167" s="11">
        <f>IFERROR(ROUND(E1167/L1167,2),0)</f>
        <v>82.82</v>
      </c>
      <c r="Q1167" s="13" t="s">
        <v>8334</v>
      </c>
      <c r="R1167" t="s">
        <v>8335</v>
      </c>
      <c r="S1167" s="18">
        <f>(((J1167/60)/60)/24)+DATE(1970,1,1)</f>
        <v>41792.214467592588</v>
      </c>
      <c r="T1167">
        <f>YEAR(S1167)</f>
        <v>2014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13111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6">
        <f>ROUND(E1168/D1168*100,0)</f>
        <v>22</v>
      </c>
      <c r="P1168" s="11">
        <f>IFERROR(ROUND(E1168/L1168,2),0)</f>
        <v>358.88</v>
      </c>
      <c r="Q1168" s="13" t="s">
        <v>8334</v>
      </c>
      <c r="R1168" t="s">
        <v>8335</v>
      </c>
      <c r="S1168" s="18">
        <f>(((J1168/60)/60)/24)+DATE(1970,1,1)</f>
        <v>42150.485439814816</v>
      </c>
      <c r="T1168">
        <f>YEAR(S1168)</f>
        <v>2015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13000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6">
        <f>ROUND(E1169/D1169*100,0)</f>
        <v>8</v>
      </c>
      <c r="P1169" s="11">
        <f>IFERROR(ROUND(E1169/L1169,2),0)</f>
        <v>61.19</v>
      </c>
      <c r="Q1169" s="13" t="s">
        <v>8334</v>
      </c>
      <c r="R1169" t="s">
        <v>8335</v>
      </c>
      <c r="S1169" s="18">
        <f>(((J1169/60)/60)/24)+DATE(1970,1,1)</f>
        <v>41863.734895833331</v>
      </c>
      <c r="T1169">
        <f>YEAR(S1169)</f>
        <v>2014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13000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6">
        <f>ROUND(E1170/D1170*100,0)</f>
        <v>8</v>
      </c>
      <c r="P1170" s="11">
        <f>IFERROR(ROUND(E1170/L1170,2),0)</f>
        <v>340</v>
      </c>
      <c r="Q1170" s="13" t="s">
        <v>8334</v>
      </c>
      <c r="R1170" t="s">
        <v>8335</v>
      </c>
      <c r="S1170" s="18">
        <f>(((J1170/60)/60)/24)+DATE(1970,1,1)</f>
        <v>42605.053993055553</v>
      </c>
      <c r="T1170">
        <f>YEAR(S1170)</f>
        <v>2016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13000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6">
        <f>ROUND(E1171/D1171*100,0)</f>
        <v>0</v>
      </c>
      <c r="P1171" s="11">
        <f>IFERROR(ROUND(E1171/L1171,2),0)</f>
        <v>5.67</v>
      </c>
      <c r="Q1171" s="13" t="s">
        <v>8334</v>
      </c>
      <c r="R1171" t="s">
        <v>8335</v>
      </c>
      <c r="S1171" s="18">
        <f>(((J1171/60)/60)/24)+DATE(1970,1,1)</f>
        <v>42027.353738425925</v>
      </c>
      <c r="T1171">
        <f>YEAR(S1171)</f>
        <v>2015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13000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6">
        <f>ROUND(E1172/D1172*100,0)</f>
        <v>1</v>
      </c>
      <c r="P1172" s="11">
        <f>IFERROR(ROUND(E1172/L1172,2),0)</f>
        <v>50</v>
      </c>
      <c r="Q1172" s="13" t="s">
        <v>8334</v>
      </c>
      <c r="R1172" t="s">
        <v>8335</v>
      </c>
      <c r="S1172" s="18">
        <f>(((J1172/60)/60)/24)+DATE(1970,1,1)</f>
        <v>42124.893182870372</v>
      </c>
      <c r="T1172">
        <f>YEAR(S1172)</f>
        <v>2015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13000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6">
        <f>ROUND(E1173/D1173*100,0)</f>
        <v>0</v>
      </c>
      <c r="P1173" s="11">
        <f>IFERROR(ROUND(E1173/L1173,2),0)</f>
        <v>25</v>
      </c>
      <c r="Q1173" s="13" t="s">
        <v>8334</v>
      </c>
      <c r="R1173" t="s">
        <v>8335</v>
      </c>
      <c r="S1173" s="18">
        <f>(((J1173/60)/60)/24)+DATE(1970,1,1)</f>
        <v>41938.804710648146</v>
      </c>
      <c r="T1173">
        <f>YEAR(S1173)</f>
        <v>2014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13000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6">
        <f>ROUND(E1174/D1174*100,0)</f>
        <v>0</v>
      </c>
      <c r="P1174" s="11">
        <f>IFERROR(ROUND(E1174/L1174,2),0)</f>
        <v>0</v>
      </c>
      <c r="Q1174" s="13" t="s">
        <v>8334</v>
      </c>
      <c r="R1174" t="s">
        <v>8335</v>
      </c>
      <c r="S1174" s="18">
        <f>(((J1174/60)/60)/24)+DATE(1970,1,1)</f>
        <v>41841.682314814818</v>
      </c>
      <c r="T1174">
        <f>YEAR(S1174)</f>
        <v>2014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13000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6">
        <f>ROUND(E1175/D1175*100,0)</f>
        <v>0</v>
      </c>
      <c r="P1175" s="11">
        <f>IFERROR(ROUND(E1175/L1175,2),0)</f>
        <v>30</v>
      </c>
      <c r="Q1175" s="13" t="s">
        <v>8334</v>
      </c>
      <c r="R1175" t="s">
        <v>8335</v>
      </c>
      <c r="S1175" s="18">
        <f>(((J1175/60)/60)/24)+DATE(1970,1,1)</f>
        <v>42184.185844907406</v>
      </c>
      <c r="T1175">
        <f>YEAR(S1175)</f>
        <v>2015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13000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6">
        <f>ROUND(E1176/D1176*100,0)</f>
        <v>7</v>
      </c>
      <c r="P1176" s="11">
        <f>IFERROR(ROUND(E1176/L1176,2),0)</f>
        <v>46.63</v>
      </c>
      <c r="Q1176" s="13" t="s">
        <v>8334</v>
      </c>
      <c r="R1176" t="s">
        <v>8335</v>
      </c>
      <c r="S1176" s="18">
        <f>(((J1176/60)/60)/24)+DATE(1970,1,1)</f>
        <v>42468.84174768519</v>
      </c>
      <c r="T1176">
        <f>YEAR(S1176)</f>
        <v>2016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13000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6">
        <f>ROUND(E1177/D1177*100,0)</f>
        <v>5</v>
      </c>
      <c r="P1177" s="11">
        <f>IFERROR(ROUND(E1177/L1177,2),0)</f>
        <v>65</v>
      </c>
      <c r="Q1177" s="13" t="s">
        <v>8334</v>
      </c>
      <c r="R1177" t="s">
        <v>8335</v>
      </c>
      <c r="S1177" s="18">
        <f>(((J1177/60)/60)/24)+DATE(1970,1,1)</f>
        <v>42170.728460648148</v>
      </c>
      <c r="T1177">
        <f>YEAR(S1177)</f>
        <v>2015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13000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6">
        <f>ROUND(E1178/D1178*100,0)</f>
        <v>0</v>
      </c>
      <c r="P1178" s="11">
        <f>IFERROR(ROUND(E1178/L1178,2),0)</f>
        <v>10</v>
      </c>
      <c r="Q1178" s="13" t="s">
        <v>8334</v>
      </c>
      <c r="R1178" t="s">
        <v>8335</v>
      </c>
      <c r="S1178" s="18">
        <f>(((J1178/60)/60)/24)+DATE(1970,1,1)</f>
        <v>42746.019652777773</v>
      </c>
      <c r="T1178">
        <f>YEAR(S1178)</f>
        <v>2017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13000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6">
        <f>ROUND(E1179/D1179*100,0)</f>
        <v>0</v>
      </c>
      <c r="P1179" s="11">
        <f>IFERROR(ROUND(E1179/L1179,2),0)</f>
        <v>0</v>
      </c>
      <c r="Q1179" s="13" t="s">
        <v>8334</v>
      </c>
      <c r="R1179" t="s">
        <v>8335</v>
      </c>
      <c r="S1179" s="18">
        <f>(((J1179/60)/60)/24)+DATE(1970,1,1)</f>
        <v>41897.660833333335</v>
      </c>
      <c r="T1179">
        <f>YEAR(S1179)</f>
        <v>2014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13000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6">
        <f>ROUND(E1180/D1180*100,0)</f>
        <v>0</v>
      </c>
      <c r="P1180" s="11">
        <f>IFERROR(ROUND(E1180/L1180,2),0)</f>
        <v>5</v>
      </c>
      <c r="Q1180" s="13" t="s">
        <v>8334</v>
      </c>
      <c r="R1180" t="s">
        <v>8335</v>
      </c>
      <c r="S1180" s="18">
        <f>(((J1180/60)/60)/24)+DATE(1970,1,1)</f>
        <v>41837.905694444446</v>
      </c>
      <c r="T1180">
        <f>YEAR(S1180)</f>
        <v>2014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13000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6">
        <f>ROUND(E1181/D1181*100,0)</f>
        <v>25</v>
      </c>
      <c r="P1181" s="11">
        <f>IFERROR(ROUND(E1181/L1181,2),0)</f>
        <v>640</v>
      </c>
      <c r="Q1181" s="13" t="s">
        <v>8334</v>
      </c>
      <c r="R1181" t="s">
        <v>8335</v>
      </c>
      <c r="S1181" s="18">
        <f>(((J1181/60)/60)/24)+DATE(1970,1,1)</f>
        <v>42275.720219907409</v>
      </c>
      <c r="T1181">
        <f>YEAR(S1181)</f>
        <v>2015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13000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6">
        <f>ROUND(E1182/D1182*100,0)</f>
        <v>45</v>
      </c>
      <c r="P1182" s="11">
        <f>IFERROR(ROUND(E1182/L1182,2),0)</f>
        <v>69.12</v>
      </c>
      <c r="Q1182" s="13" t="s">
        <v>8334</v>
      </c>
      <c r="R1182" t="s">
        <v>8335</v>
      </c>
      <c r="S1182" s="18">
        <f>(((J1182/60)/60)/24)+DATE(1970,1,1)</f>
        <v>41781.806875000002</v>
      </c>
      <c r="T1182">
        <f>YEAR(S1182)</f>
        <v>2014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13000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6">
        <f>ROUND(E1183/D1183*100,0)</f>
        <v>0</v>
      </c>
      <c r="P1183" s="11">
        <f>IFERROR(ROUND(E1183/L1183,2),0)</f>
        <v>1.33</v>
      </c>
      <c r="Q1183" s="13" t="s">
        <v>8334</v>
      </c>
      <c r="R1183" t="s">
        <v>8335</v>
      </c>
      <c r="S1183" s="18">
        <f>(((J1183/60)/60)/24)+DATE(1970,1,1)</f>
        <v>42034.339363425926</v>
      </c>
      <c r="T1183">
        <f>YEAR(S1183)</f>
        <v>2015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12999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6">
        <f>ROUND(E1184/D1184*100,0)</f>
        <v>0</v>
      </c>
      <c r="P1184" s="11">
        <f>IFERROR(ROUND(E1184/L1184,2),0)</f>
        <v>10.5</v>
      </c>
      <c r="Q1184" s="13" t="s">
        <v>8334</v>
      </c>
      <c r="R1184" t="s">
        <v>8335</v>
      </c>
      <c r="S1184" s="18">
        <f>(((J1184/60)/60)/24)+DATE(1970,1,1)</f>
        <v>42728.827407407407</v>
      </c>
      <c r="T1184">
        <f>YEAR(S1184)</f>
        <v>2016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12800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6">
        <f>ROUND(E1185/D1185*100,0)</f>
        <v>1</v>
      </c>
      <c r="P1185" s="11">
        <f>IFERROR(ROUND(E1185/L1185,2),0)</f>
        <v>33.33</v>
      </c>
      <c r="Q1185" s="13" t="s">
        <v>8334</v>
      </c>
      <c r="R1185" t="s">
        <v>8335</v>
      </c>
      <c r="S1185" s="18">
        <f>(((J1185/60)/60)/24)+DATE(1970,1,1)</f>
        <v>42656.86137731481</v>
      </c>
      <c r="T1185">
        <f>YEAR(S1185)</f>
        <v>2016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12700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6">
        <f>ROUND(E1186/D1186*100,0)</f>
        <v>182</v>
      </c>
      <c r="P1186" s="11">
        <f>IFERROR(ROUND(E1186/L1186,2),0)</f>
        <v>61.56</v>
      </c>
      <c r="Q1186" s="13" t="s">
        <v>8336</v>
      </c>
      <c r="R1186" t="s">
        <v>8337</v>
      </c>
      <c r="S1186" s="18">
        <f>(((J1186/60)/60)/24)+DATE(1970,1,1)</f>
        <v>42741.599664351852</v>
      </c>
      <c r="T1186">
        <f>YEAR(S1186)</f>
        <v>2017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12700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6">
        <f>ROUND(E1187/D1187*100,0)</f>
        <v>104</v>
      </c>
      <c r="P1187" s="11">
        <f>IFERROR(ROUND(E1187/L1187,2),0)</f>
        <v>118.74</v>
      </c>
      <c r="Q1187" s="13" t="s">
        <v>8336</v>
      </c>
      <c r="R1187" t="s">
        <v>8337</v>
      </c>
      <c r="S1187" s="18">
        <f>(((J1187/60)/60)/24)+DATE(1970,1,1)</f>
        <v>42130.865150462967</v>
      </c>
      <c r="T1187">
        <f>YEAR(S1187)</f>
        <v>2015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12516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6">
        <f>ROUND(E1188/D1188*100,0)</f>
        <v>64</v>
      </c>
      <c r="P1188" s="11">
        <f>IFERROR(ROUND(E1188/L1188,2),0)</f>
        <v>65.08</v>
      </c>
      <c r="Q1188" s="13" t="s">
        <v>8336</v>
      </c>
      <c r="R1188" t="s">
        <v>8337</v>
      </c>
      <c r="S1188" s="18">
        <f>(((J1188/60)/60)/24)+DATE(1970,1,1)</f>
        <v>42123.86336805555</v>
      </c>
      <c r="T1188">
        <f>YEAR(S1188)</f>
        <v>2015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12500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6">
        <f>ROUND(E1189/D1189*100,0)</f>
        <v>73</v>
      </c>
      <c r="P1189" s="11">
        <f>IFERROR(ROUND(E1189/L1189,2),0)</f>
        <v>130.16</v>
      </c>
      <c r="Q1189" s="13" t="s">
        <v>8336</v>
      </c>
      <c r="R1189" t="s">
        <v>8337</v>
      </c>
      <c r="S1189" s="18">
        <f>(((J1189/60)/60)/24)+DATE(1970,1,1)</f>
        <v>42109.894942129627</v>
      </c>
      <c r="T1189">
        <f>YEAR(S1189)</f>
        <v>2015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12500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6">
        <f>ROUND(E1190/D1190*100,0)</f>
        <v>26</v>
      </c>
      <c r="P1190" s="11">
        <f>IFERROR(ROUND(E1190/L1190,2),0)</f>
        <v>37.78</v>
      </c>
      <c r="Q1190" s="13" t="s">
        <v>8336</v>
      </c>
      <c r="R1190" t="s">
        <v>8337</v>
      </c>
      <c r="S1190" s="18">
        <f>(((J1190/60)/60)/24)+DATE(1970,1,1)</f>
        <v>42711.700694444444</v>
      </c>
      <c r="T1190">
        <f>YEAR(S1190)</f>
        <v>2016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12500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6">
        <f>ROUND(E1191/D1191*100,0)</f>
        <v>78</v>
      </c>
      <c r="P1191" s="11">
        <f>IFERROR(ROUND(E1191/L1191,2),0)</f>
        <v>112.79</v>
      </c>
      <c r="Q1191" s="13" t="s">
        <v>8336</v>
      </c>
      <c r="R1191" t="s">
        <v>8337</v>
      </c>
      <c r="S1191" s="18">
        <f>(((J1191/60)/60)/24)+DATE(1970,1,1)</f>
        <v>42529.979108796295</v>
      </c>
      <c r="T1191">
        <f>YEAR(S1191)</f>
        <v>2016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12500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6">
        <f>ROUND(E1192/D1192*100,0)</f>
        <v>5</v>
      </c>
      <c r="P1192" s="11">
        <f>IFERROR(ROUND(E1192/L1192,2),0)</f>
        <v>51.92</v>
      </c>
      <c r="Q1192" s="13" t="s">
        <v>8336</v>
      </c>
      <c r="R1192" t="s">
        <v>8337</v>
      </c>
      <c r="S1192" s="18">
        <f>(((J1192/60)/60)/24)+DATE(1970,1,1)</f>
        <v>41852.665798611109</v>
      </c>
      <c r="T1192">
        <f>YEAR(S1192)</f>
        <v>2014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12500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6">
        <f>ROUND(E1193/D1193*100,0)</f>
        <v>24</v>
      </c>
      <c r="P1193" s="11">
        <f>IFERROR(ROUND(E1193/L1193,2),0)</f>
        <v>89.24</v>
      </c>
      <c r="Q1193" s="13" t="s">
        <v>8336</v>
      </c>
      <c r="R1193" t="s">
        <v>8337</v>
      </c>
      <c r="S1193" s="18">
        <f>(((J1193/60)/60)/24)+DATE(1970,1,1)</f>
        <v>42419.603703703702</v>
      </c>
      <c r="T1193">
        <f>YEAR(S1193)</f>
        <v>2016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12500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6">
        <f>ROUND(E1194/D1194*100,0)</f>
        <v>2</v>
      </c>
      <c r="P1194" s="11">
        <f>IFERROR(ROUND(E1194/L1194,2),0)</f>
        <v>19.329999999999998</v>
      </c>
      <c r="Q1194" s="13" t="s">
        <v>8336</v>
      </c>
      <c r="R1194" t="s">
        <v>8337</v>
      </c>
      <c r="S1194" s="18">
        <f>(((J1194/60)/60)/24)+DATE(1970,1,1)</f>
        <v>42747.506689814814</v>
      </c>
      <c r="T1194">
        <f>YEAR(S1194)</f>
        <v>2017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12500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6">
        <f>ROUND(E1195/D1195*100,0)</f>
        <v>175</v>
      </c>
      <c r="P1195" s="11">
        <f>IFERROR(ROUND(E1195/L1195,2),0)</f>
        <v>79.97</v>
      </c>
      <c r="Q1195" s="13" t="s">
        <v>8336</v>
      </c>
      <c r="R1195" t="s">
        <v>8337</v>
      </c>
      <c r="S1195" s="18">
        <f>(((J1195/60)/60)/24)+DATE(1970,1,1)</f>
        <v>42409.776076388895</v>
      </c>
      <c r="T1195">
        <f>YEAR(S1195)</f>
        <v>2016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6">
        <f>ROUND(E1196/D1196*100,0)</f>
        <v>322</v>
      </c>
      <c r="P1196" s="11">
        <f>IFERROR(ROUND(E1196/L1196,2),0)</f>
        <v>56.41</v>
      </c>
      <c r="Q1196" s="13" t="s">
        <v>8336</v>
      </c>
      <c r="R1196" t="s">
        <v>8337</v>
      </c>
      <c r="S1196" s="18">
        <f>(((J1196/60)/60)/24)+DATE(1970,1,1)</f>
        <v>42072.488182870366</v>
      </c>
      <c r="T1196">
        <f>YEAR(S1196)</f>
        <v>2015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12500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6">
        <f>ROUND(E1197/D1197*100,0)</f>
        <v>108</v>
      </c>
      <c r="P1197" s="11">
        <f>IFERROR(ROUND(E1197/L1197,2),0)</f>
        <v>79.41</v>
      </c>
      <c r="Q1197" s="13" t="s">
        <v>8336</v>
      </c>
      <c r="R1197" t="s">
        <v>8337</v>
      </c>
      <c r="S1197" s="18">
        <f>(((J1197/60)/60)/24)+DATE(1970,1,1)</f>
        <v>42298.34783564815</v>
      </c>
      <c r="T1197">
        <f>YEAR(S1197)</f>
        <v>2015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12500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6">
        <f>ROUND(E1198/D1198*100,0)</f>
        <v>313</v>
      </c>
      <c r="P1198" s="11">
        <f>IFERROR(ROUND(E1198/L1198,2),0)</f>
        <v>76.44</v>
      </c>
      <c r="Q1198" s="13" t="s">
        <v>8336</v>
      </c>
      <c r="R1198" t="s">
        <v>8337</v>
      </c>
      <c r="S1198" s="18">
        <f>(((J1198/60)/60)/24)+DATE(1970,1,1)</f>
        <v>42326.818738425922</v>
      </c>
      <c r="T1198">
        <f>YEAR(S1198)</f>
        <v>2015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12444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6">
        <f>ROUND(E1199/D1199*100,0)</f>
        <v>305</v>
      </c>
      <c r="P1199" s="11">
        <f>IFERROR(ROUND(E1199/L1199,2),0)</f>
        <v>121</v>
      </c>
      <c r="Q1199" s="13" t="s">
        <v>8336</v>
      </c>
      <c r="R1199" t="s">
        <v>8337</v>
      </c>
      <c r="S1199" s="18">
        <f>(((J1199/60)/60)/24)+DATE(1970,1,1)</f>
        <v>42503.66474537037</v>
      </c>
      <c r="T1199">
        <f>YEAR(S1199)</f>
        <v>2016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12200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6">
        <f>ROUND(E1200/D1200*100,0)</f>
        <v>75</v>
      </c>
      <c r="P1200" s="11">
        <f>IFERROR(ROUND(E1200/L1200,2),0)</f>
        <v>54.62</v>
      </c>
      <c r="Q1200" s="13" t="s">
        <v>8336</v>
      </c>
      <c r="R1200" t="s">
        <v>8337</v>
      </c>
      <c r="S1200" s="18">
        <f>(((J1200/60)/60)/24)+DATE(1970,1,1)</f>
        <v>42333.619050925925</v>
      </c>
      <c r="T1200">
        <f>YEAR(S1200)</f>
        <v>2015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12100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6">
        <f>ROUND(E1201/D1201*100,0)</f>
        <v>22</v>
      </c>
      <c r="P1201" s="11">
        <f>IFERROR(ROUND(E1201/L1201,2),0)</f>
        <v>299.22000000000003</v>
      </c>
      <c r="Q1201" s="13" t="s">
        <v>8336</v>
      </c>
      <c r="R1201" t="s">
        <v>8337</v>
      </c>
      <c r="S1201" s="18">
        <f>(((J1201/60)/60)/24)+DATE(1970,1,1)</f>
        <v>42161.770833333328</v>
      </c>
      <c r="T1201">
        <f>YEAR(S1201)</f>
        <v>2015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12001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6">
        <f>ROUND(E1202/D1202*100,0)</f>
        <v>50</v>
      </c>
      <c r="P1202" s="11">
        <f>IFERROR(ROUND(E1202/L1202,2),0)</f>
        <v>58.53</v>
      </c>
      <c r="Q1202" s="13" t="s">
        <v>8336</v>
      </c>
      <c r="R1202" t="s">
        <v>8337</v>
      </c>
      <c r="S1202" s="18">
        <f>(((J1202/60)/60)/24)+DATE(1970,1,1)</f>
        <v>42089.477500000001</v>
      </c>
      <c r="T1202">
        <f>YEAR(S1202)</f>
        <v>2015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12000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6">
        <f>ROUND(E1203/D1203*100,0)</f>
        <v>51</v>
      </c>
      <c r="P1203" s="11">
        <f>IFERROR(ROUND(E1203/L1203,2),0)</f>
        <v>55.37</v>
      </c>
      <c r="Q1203" s="13" t="s">
        <v>8336</v>
      </c>
      <c r="R1203" t="s">
        <v>8337</v>
      </c>
      <c r="S1203" s="18">
        <f>(((J1203/60)/60)/24)+DATE(1970,1,1)</f>
        <v>42536.60701388889</v>
      </c>
      <c r="T1203">
        <f>YEAR(S1203)</f>
        <v>2016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12000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6">
        <f>ROUND(E1204/D1204*100,0)</f>
        <v>415</v>
      </c>
      <c r="P1204" s="11">
        <f>IFERROR(ROUND(E1204/L1204,2),0)</f>
        <v>183.8</v>
      </c>
      <c r="Q1204" s="13" t="s">
        <v>8336</v>
      </c>
      <c r="R1204" t="s">
        <v>8337</v>
      </c>
      <c r="S1204" s="18">
        <f>(((J1204/60)/60)/24)+DATE(1970,1,1)</f>
        <v>42152.288819444439</v>
      </c>
      <c r="T1204">
        <f>YEAR(S1204)</f>
        <v>2015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12000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6">
        <f>ROUND(E1205/D1205*100,0)</f>
        <v>139</v>
      </c>
      <c r="P1205" s="11">
        <f>IFERROR(ROUND(E1205/L1205,2),0)</f>
        <v>165.35</v>
      </c>
      <c r="Q1205" s="13" t="s">
        <v>8336</v>
      </c>
      <c r="R1205" t="s">
        <v>8337</v>
      </c>
      <c r="S1205" s="18">
        <f>(((J1205/60)/60)/24)+DATE(1970,1,1)</f>
        <v>42125.614895833336</v>
      </c>
      <c r="T1205">
        <f>YEAR(S1205)</f>
        <v>2015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12000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6">
        <f>ROUND(E1206/D1206*100,0)</f>
        <v>112</v>
      </c>
      <c r="P1206" s="11">
        <f>IFERROR(ROUND(E1206/L1206,2),0)</f>
        <v>234.79</v>
      </c>
      <c r="Q1206" s="13" t="s">
        <v>8336</v>
      </c>
      <c r="R1206" t="s">
        <v>8337</v>
      </c>
      <c r="S1206" s="18">
        <f>(((J1206/60)/60)/24)+DATE(1970,1,1)</f>
        <v>42297.748067129629</v>
      </c>
      <c r="T1206">
        <f>YEAR(S1206)</f>
        <v>2015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12000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6">
        <f>ROUND(E1207/D1207*100,0)</f>
        <v>109</v>
      </c>
      <c r="P1207" s="11">
        <f>IFERROR(ROUND(E1207/L1207,2),0)</f>
        <v>211.48</v>
      </c>
      <c r="Q1207" s="13" t="s">
        <v>8336</v>
      </c>
      <c r="R1207" t="s">
        <v>8337</v>
      </c>
      <c r="S1207" s="18">
        <f>(((J1207/60)/60)/24)+DATE(1970,1,1)</f>
        <v>42138.506377314814</v>
      </c>
      <c r="T1207">
        <f>YEAR(S1207)</f>
        <v>2015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12000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6">
        <f>ROUND(E1208/D1208*100,0)</f>
        <v>9</v>
      </c>
      <c r="P1208" s="11">
        <f>IFERROR(ROUND(E1208/L1208,2),0)</f>
        <v>32.340000000000003</v>
      </c>
      <c r="Q1208" s="13" t="s">
        <v>8336</v>
      </c>
      <c r="R1208" t="s">
        <v>8337</v>
      </c>
      <c r="S1208" s="18">
        <f>(((J1208/60)/60)/24)+DATE(1970,1,1)</f>
        <v>42772.776076388895</v>
      </c>
      <c r="T1208">
        <f>YEAR(S1208)</f>
        <v>2017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12000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6">
        <f>ROUND(E1209/D1209*100,0)</f>
        <v>145</v>
      </c>
      <c r="P1209" s="11">
        <f>IFERROR(ROUND(E1209/L1209,2),0)</f>
        <v>123.38</v>
      </c>
      <c r="Q1209" s="13" t="s">
        <v>8336</v>
      </c>
      <c r="R1209" t="s">
        <v>8337</v>
      </c>
      <c r="S1209" s="18">
        <f>(((J1209/60)/60)/24)+DATE(1970,1,1)</f>
        <v>42430.430243055554</v>
      </c>
      <c r="T1209">
        <f>YEAR(S1209)</f>
        <v>2016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12000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6">
        <f>ROUND(E1210/D1210*100,0)</f>
        <v>129</v>
      </c>
      <c r="P1210" s="11">
        <f>IFERROR(ROUND(E1210/L1210,2),0)</f>
        <v>207.07</v>
      </c>
      <c r="Q1210" s="13" t="s">
        <v>8336</v>
      </c>
      <c r="R1210" t="s">
        <v>8337</v>
      </c>
      <c r="S1210" s="18">
        <f>(((J1210/60)/60)/24)+DATE(1970,1,1)</f>
        <v>42423.709074074075</v>
      </c>
      <c r="T1210">
        <f>YEAR(S1210)</f>
        <v>2016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12000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6">
        <f>ROUND(E1211/D1211*100,0)</f>
        <v>53</v>
      </c>
      <c r="P1211" s="11">
        <f>IFERROR(ROUND(E1211/L1211,2),0)</f>
        <v>138.26</v>
      </c>
      <c r="Q1211" s="13" t="s">
        <v>8336</v>
      </c>
      <c r="R1211" t="s">
        <v>8337</v>
      </c>
      <c r="S1211" s="18">
        <f>(((J1211/60)/60)/24)+DATE(1970,1,1)</f>
        <v>42761.846122685187</v>
      </c>
      <c r="T1211">
        <f>YEAR(S1211)</f>
        <v>2017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12000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6">
        <f>ROUND(E1212/D1212*100,0)</f>
        <v>424</v>
      </c>
      <c r="P1212" s="11">
        <f>IFERROR(ROUND(E1212/L1212,2),0)</f>
        <v>493.82</v>
      </c>
      <c r="Q1212" s="13" t="s">
        <v>8336</v>
      </c>
      <c r="R1212" t="s">
        <v>8337</v>
      </c>
      <c r="S1212" s="18">
        <f>(((J1212/60)/60)/24)+DATE(1970,1,1)</f>
        <v>42132.941805555558</v>
      </c>
      <c r="T1212">
        <f>YEAR(S1212)</f>
        <v>2015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12000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6">
        <f>ROUND(E1213/D1213*100,0)</f>
        <v>8</v>
      </c>
      <c r="P1213" s="11">
        <f>IFERROR(ROUND(E1213/L1213,2),0)</f>
        <v>168.5</v>
      </c>
      <c r="Q1213" s="13" t="s">
        <v>8336</v>
      </c>
      <c r="R1213" t="s">
        <v>8337</v>
      </c>
      <c r="S1213" s="18">
        <f>(((J1213/60)/60)/24)+DATE(1970,1,1)</f>
        <v>42515.866446759261</v>
      </c>
      <c r="T1213">
        <f>YEAR(S1213)</f>
        <v>2016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12000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6">
        <f>ROUND(E1214/D1214*100,0)</f>
        <v>27</v>
      </c>
      <c r="P1214" s="11">
        <f>IFERROR(ROUND(E1214/L1214,2),0)</f>
        <v>38.869999999999997</v>
      </c>
      <c r="Q1214" s="13" t="s">
        <v>8336</v>
      </c>
      <c r="R1214" t="s">
        <v>8337</v>
      </c>
      <c r="S1214" s="18">
        <f>(((J1214/60)/60)/24)+DATE(1970,1,1)</f>
        <v>42318.950173611112</v>
      </c>
      <c r="T1214">
        <f>YEAR(S1214)</f>
        <v>2015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12000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6">
        <f>ROUND(E1215/D1215*100,0)</f>
        <v>55</v>
      </c>
      <c r="P1215" s="11">
        <f>IFERROR(ROUND(E1215/L1215,2),0)</f>
        <v>61.53</v>
      </c>
      <c r="Q1215" s="13" t="s">
        <v>8336</v>
      </c>
      <c r="R1215" t="s">
        <v>8337</v>
      </c>
      <c r="S1215" s="18">
        <f>(((J1215/60)/60)/24)+DATE(1970,1,1)</f>
        <v>42731.755787037036</v>
      </c>
      <c r="T1215">
        <f>YEAR(S1215)</f>
        <v>2016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12000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6">
        <f>ROUND(E1216/D1216*100,0)</f>
        <v>22</v>
      </c>
      <c r="P1216" s="11">
        <f>IFERROR(ROUND(E1216/L1216,2),0)</f>
        <v>105.44</v>
      </c>
      <c r="Q1216" s="13" t="s">
        <v>8336</v>
      </c>
      <c r="R1216" t="s">
        <v>8337</v>
      </c>
      <c r="S1216" s="18">
        <f>(((J1216/60)/60)/24)+DATE(1970,1,1)</f>
        <v>42104.840335648143</v>
      </c>
      <c r="T1216">
        <f>YEAR(S1216)</f>
        <v>2015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12000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6">
        <f>ROUND(E1217/D1217*100,0)</f>
        <v>328</v>
      </c>
      <c r="P1217" s="11">
        <f>IFERROR(ROUND(E1217/L1217,2),0)</f>
        <v>71.59</v>
      </c>
      <c r="Q1217" s="13" t="s">
        <v>8336</v>
      </c>
      <c r="R1217" t="s">
        <v>8337</v>
      </c>
      <c r="S1217" s="18">
        <f>(((J1217/60)/60)/24)+DATE(1970,1,1)</f>
        <v>41759.923101851848</v>
      </c>
      <c r="T1217">
        <f>YEAR(S1217)</f>
        <v>2014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12000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6">
        <f>ROUND(E1218/D1218*100,0)</f>
        <v>170</v>
      </c>
      <c r="P1218" s="11">
        <f>IFERROR(ROUND(E1218/L1218,2),0)</f>
        <v>91.88</v>
      </c>
      <c r="Q1218" s="13" t="s">
        <v>8336</v>
      </c>
      <c r="R1218" t="s">
        <v>8337</v>
      </c>
      <c r="S1218" s="18">
        <f>(((J1218/60)/60)/24)+DATE(1970,1,1)</f>
        <v>42247.616400462968</v>
      </c>
      <c r="T1218">
        <f>YEAR(S1218)</f>
        <v>2015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12000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6">
        <f>ROUND(E1219/D1219*100,0)</f>
        <v>227</v>
      </c>
      <c r="P1219" s="11">
        <f>IFERROR(ROUND(E1219/L1219,2),0)</f>
        <v>148.57</v>
      </c>
      <c r="Q1219" s="13" t="s">
        <v>8336</v>
      </c>
      <c r="R1219" t="s">
        <v>8337</v>
      </c>
      <c r="S1219" s="18">
        <f>(((J1219/60)/60)/24)+DATE(1970,1,1)</f>
        <v>42535.809490740736</v>
      </c>
      <c r="T1219">
        <f>YEAR(S1219)</f>
        <v>2016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12000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6">
        <f>ROUND(E1220/D1220*100,0)</f>
        <v>129</v>
      </c>
      <c r="P1220" s="11">
        <f>IFERROR(ROUND(E1220/L1220,2),0)</f>
        <v>174.21</v>
      </c>
      <c r="Q1220" s="13" t="s">
        <v>8336</v>
      </c>
      <c r="R1220" t="s">
        <v>8337</v>
      </c>
      <c r="S1220" s="18">
        <f>(((J1220/60)/60)/24)+DATE(1970,1,1)</f>
        <v>42278.662037037036</v>
      </c>
      <c r="T1220">
        <f>YEAR(S1220)</f>
        <v>2015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12000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6">
        <f>ROUND(E1221/D1221*100,0)</f>
        <v>217</v>
      </c>
      <c r="P1221" s="11">
        <f>IFERROR(ROUND(E1221/L1221,2),0)</f>
        <v>102.86</v>
      </c>
      <c r="Q1221" s="13" t="s">
        <v>8336</v>
      </c>
      <c r="R1221" t="s">
        <v>8337</v>
      </c>
      <c r="S1221" s="18">
        <f>(((J1221/60)/60)/24)+DATE(1970,1,1)</f>
        <v>42633.461956018517</v>
      </c>
      <c r="T1221">
        <f>YEAR(S1221)</f>
        <v>2016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12000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6">
        <f>ROUND(E1222/D1222*100,0)</f>
        <v>130</v>
      </c>
      <c r="P1222" s="11">
        <f>IFERROR(ROUND(E1222/L1222,2),0)</f>
        <v>111.18</v>
      </c>
      <c r="Q1222" s="13" t="s">
        <v>8336</v>
      </c>
      <c r="R1222" t="s">
        <v>8337</v>
      </c>
      <c r="S1222" s="18">
        <f>(((J1222/60)/60)/24)+DATE(1970,1,1)</f>
        <v>42211.628611111111</v>
      </c>
      <c r="T1222">
        <f>YEAR(S1222)</f>
        <v>2015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12000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6">
        <f>ROUND(E1223/D1223*100,0)</f>
        <v>20</v>
      </c>
      <c r="P1223" s="11">
        <f>IFERROR(ROUND(E1223/L1223,2),0)</f>
        <v>23.8</v>
      </c>
      <c r="Q1223" s="13" t="s">
        <v>8336</v>
      </c>
      <c r="R1223" t="s">
        <v>8337</v>
      </c>
      <c r="S1223" s="18">
        <f>(((J1223/60)/60)/24)+DATE(1970,1,1)</f>
        <v>42680.47555555556</v>
      </c>
      <c r="T1223">
        <f>YEAR(S1223)</f>
        <v>2016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12000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6">
        <f>ROUND(E1224/D1224*100,0)</f>
        <v>93</v>
      </c>
      <c r="P1224" s="11">
        <f>IFERROR(ROUND(E1224/L1224,2),0)</f>
        <v>81.27</v>
      </c>
      <c r="Q1224" s="13" t="s">
        <v>8336</v>
      </c>
      <c r="R1224" t="s">
        <v>8337</v>
      </c>
      <c r="S1224" s="18">
        <f>(((J1224/60)/60)/24)+DATE(1970,1,1)</f>
        <v>42430.720451388886</v>
      </c>
      <c r="T1224">
        <f>YEAR(S1224)</f>
        <v>2016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12000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6">
        <f>ROUND(E1225/D1225*100,0)</f>
        <v>185</v>
      </c>
      <c r="P1225" s="11">
        <f>IFERROR(ROUND(E1225/L1225,2),0)</f>
        <v>116.21</v>
      </c>
      <c r="Q1225" s="13" t="s">
        <v>8336</v>
      </c>
      <c r="R1225" t="s">
        <v>8337</v>
      </c>
      <c r="S1225" s="18">
        <f>(((J1225/60)/60)/24)+DATE(1970,1,1)</f>
        <v>42654.177187499998</v>
      </c>
      <c r="T1225">
        <f>YEAR(S1225)</f>
        <v>2016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12000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6">
        <f>ROUND(E1226/D1226*100,0)</f>
        <v>9</v>
      </c>
      <c r="P1226" s="11">
        <f>IFERROR(ROUND(E1226/L1226,2),0)</f>
        <v>58.89</v>
      </c>
      <c r="Q1226" s="13" t="s">
        <v>8323</v>
      </c>
      <c r="R1226" t="s">
        <v>8338</v>
      </c>
      <c r="S1226" s="18">
        <f>(((J1226/60)/60)/24)+DATE(1970,1,1)</f>
        <v>41736.549791666665</v>
      </c>
      <c r="T1226">
        <f>YEAR(S1226)</f>
        <v>2014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12000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6">
        <f>ROUND(E1227/D1227*100,0)</f>
        <v>1</v>
      </c>
      <c r="P1227" s="11">
        <f>IFERROR(ROUND(E1227/L1227,2),0)</f>
        <v>44</v>
      </c>
      <c r="Q1227" s="13" t="s">
        <v>8323</v>
      </c>
      <c r="R1227" t="s">
        <v>8338</v>
      </c>
      <c r="S1227" s="18">
        <f>(((J1227/60)/60)/24)+DATE(1970,1,1)</f>
        <v>41509.905995370369</v>
      </c>
      <c r="T1227">
        <f>YEAR(S1227)</f>
        <v>2013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12000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6">
        <f>ROUND(E1228/D1228*100,0)</f>
        <v>16</v>
      </c>
      <c r="P1228" s="11">
        <f>IFERROR(ROUND(E1228/L1228,2),0)</f>
        <v>48.43</v>
      </c>
      <c r="Q1228" s="13" t="s">
        <v>8323</v>
      </c>
      <c r="R1228" t="s">
        <v>8338</v>
      </c>
      <c r="S1228" s="18">
        <f>(((J1228/60)/60)/24)+DATE(1970,1,1)</f>
        <v>41715.874780092592</v>
      </c>
      <c r="T1228">
        <f>YEAR(S1228)</f>
        <v>2014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12000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6">
        <f>ROUND(E1229/D1229*100,0)</f>
        <v>0</v>
      </c>
      <c r="P1229" s="11">
        <f>IFERROR(ROUND(E1229/L1229,2),0)</f>
        <v>0</v>
      </c>
      <c r="Q1229" s="13" t="s">
        <v>8323</v>
      </c>
      <c r="R1229" t="s">
        <v>8338</v>
      </c>
      <c r="S1229" s="18">
        <f>(((J1229/60)/60)/24)+DATE(1970,1,1)</f>
        <v>41827.919166666667</v>
      </c>
      <c r="T1229">
        <f>YEAR(S1229)</f>
        <v>2014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12000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6">
        <f>ROUND(E1230/D1230*100,0)</f>
        <v>12</v>
      </c>
      <c r="P1230" s="11">
        <f>IFERROR(ROUND(E1230/L1230,2),0)</f>
        <v>61.04</v>
      </c>
      <c r="Q1230" s="13" t="s">
        <v>8323</v>
      </c>
      <c r="R1230" t="s">
        <v>8338</v>
      </c>
      <c r="S1230" s="18">
        <f>(((J1230/60)/60)/24)+DATE(1970,1,1)</f>
        <v>40754.729259259257</v>
      </c>
      <c r="T1230">
        <f>YEAR(S1230)</f>
        <v>2011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12000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6">
        <f>ROUND(E1231/D1231*100,0)</f>
        <v>0</v>
      </c>
      <c r="P1231" s="11">
        <f>IFERROR(ROUND(E1231/L1231,2),0)</f>
        <v>25</v>
      </c>
      <c r="Q1231" s="13" t="s">
        <v>8323</v>
      </c>
      <c r="R1231" t="s">
        <v>8338</v>
      </c>
      <c r="S1231" s="18">
        <f>(((J1231/60)/60)/24)+DATE(1970,1,1)</f>
        <v>40985.459803240738</v>
      </c>
      <c r="T1231">
        <f>YEAR(S1231)</f>
        <v>2012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12000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6">
        <f>ROUND(E1232/D1232*100,0)</f>
        <v>0</v>
      </c>
      <c r="P1232" s="11">
        <f>IFERROR(ROUND(E1232/L1232,2),0)</f>
        <v>0</v>
      </c>
      <c r="Q1232" s="13" t="s">
        <v>8323</v>
      </c>
      <c r="R1232" t="s">
        <v>8338</v>
      </c>
      <c r="S1232" s="18">
        <f>(((J1232/60)/60)/24)+DATE(1970,1,1)</f>
        <v>40568.972569444442</v>
      </c>
      <c r="T1232">
        <f>YEAR(S1232)</f>
        <v>2011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12000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6">
        <f>ROUND(E1233/D1233*100,0)</f>
        <v>0</v>
      </c>
      <c r="P1233" s="11">
        <f>IFERROR(ROUND(E1233/L1233,2),0)</f>
        <v>0</v>
      </c>
      <c r="Q1233" s="13" t="s">
        <v>8323</v>
      </c>
      <c r="R1233" t="s">
        <v>8338</v>
      </c>
      <c r="S1233" s="18">
        <f>(((J1233/60)/60)/24)+DATE(1970,1,1)</f>
        <v>42193.941759259258</v>
      </c>
      <c r="T1233">
        <f>YEAR(S1233)</f>
        <v>2015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12000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6">
        <f>ROUND(E1234/D1234*100,0)</f>
        <v>0</v>
      </c>
      <c r="P1234" s="11">
        <f>IFERROR(ROUND(E1234/L1234,2),0)</f>
        <v>40</v>
      </c>
      <c r="Q1234" s="13" t="s">
        <v>8323</v>
      </c>
      <c r="R1234" t="s">
        <v>8338</v>
      </c>
      <c r="S1234" s="18">
        <f>(((J1234/60)/60)/24)+DATE(1970,1,1)</f>
        <v>41506.848032407412</v>
      </c>
      <c r="T1234">
        <f>YEAR(S1234)</f>
        <v>2013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12000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6">
        <f>ROUND(E1235/D1235*100,0)</f>
        <v>1</v>
      </c>
      <c r="P1235" s="11">
        <f>IFERROR(ROUND(E1235/L1235,2),0)</f>
        <v>19.329999999999998</v>
      </c>
      <c r="Q1235" s="13" t="s">
        <v>8323</v>
      </c>
      <c r="R1235" t="s">
        <v>8338</v>
      </c>
      <c r="S1235" s="18">
        <f>(((J1235/60)/60)/24)+DATE(1970,1,1)</f>
        <v>40939.948773148149</v>
      </c>
      <c r="T1235">
        <f>YEAR(S1235)</f>
        <v>2012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12000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6">
        <f>ROUND(E1236/D1236*100,0)</f>
        <v>0</v>
      </c>
      <c r="P1236" s="11">
        <f>IFERROR(ROUND(E1236/L1236,2),0)</f>
        <v>0</v>
      </c>
      <c r="Q1236" s="13" t="s">
        <v>8323</v>
      </c>
      <c r="R1236" t="s">
        <v>8338</v>
      </c>
      <c r="S1236" s="18">
        <f>(((J1236/60)/60)/24)+DATE(1970,1,1)</f>
        <v>42007.788680555561</v>
      </c>
      <c r="T1236">
        <f>YEAR(S1236)</f>
        <v>2015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12000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6">
        <f>ROUND(E1237/D1237*100,0)</f>
        <v>2</v>
      </c>
      <c r="P1237" s="11">
        <f>IFERROR(ROUND(E1237/L1237,2),0)</f>
        <v>35</v>
      </c>
      <c r="Q1237" s="13" t="s">
        <v>8323</v>
      </c>
      <c r="R1237" t="s">
        <v>8338</v>
      </c>
      <c r="S1237" s="18">
        <f>(((J1237/60)/60)/24)+DATE(1970,1,1)</f>
        <v>41583.135405092595</v>
      </c>
      <c r="T1237">
        <f>YEAR(S1237)</f>
        <v>2013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12000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6">
        <f>ROUND(E1238/D1238*100,0)</f>
        <v>0</v>
      </c>
      <c r="P1238" s="11">
        <f>IFERROR(ROUND(E1238/L1238,2),0)</f>
        <v>0</v>
      </c>
      <c r="Q1238" s="13" t="s">
        <v>8323</v>
      </c>
      <c r="R1238" t="s">
        <v>8338</v>
      </c>
      <c r="S1238" s="18">
        <f>(((J1238/60)/60)/24)+DATE(1970,1,1)</f>
        <v>41110.680138888885</v>
      </c>
      <c r="T1238">
        <f>YEAR(S1238)</f>
        <v>2012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12000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6">
        <f>ROUND(E1239/D1239*100,0)</f>
        <v>0</v>
      </c>
      <c r="P1239" s="11">
        <f>IFERROR(ROUND(E1239/L1239,2),0)</f>
        <v>0</v>
      </c>
      <c r="Q1239" s="13" t="s">
        <v>8323</v>
      </c>
      <c r="R1239" t="s">
        <v>8338</v>
      </c>
      <c r="S1239" s="18">
        <f>(((J1239/60)/60)/24)+DATE(1970,1,1)</f>
        <v>41125.283159722225</v>
      </c>
      <c r="T1239">
        <f>YEAR(S1239)</f>
        <v>2012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12000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6">
        <f>ROUND(E1240/D1240*100,0)</f>
        <v>1</v>
      </c>
      <c r="P1240" s="11">
        <f>IFERROR(ROUND(E1240/L1240,2),0)</f>
        <v>59.33</v>
      </c>
      <c r="Q1240" s="13" t="s">
        <v>8323</v>
      </c>
      <c r="R1240" t="s">
        <v>8338</v>
      </c>
      <c r="S1240" s="18">
        <f>(((J1240/60)/60)/24)+DATE(1970,1,1)</f>
        <v>40731.61037037037</v>
      </c>
      <c r="T1240">
        <f>YEAR(S1240)</f>
        <v>2011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12000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6">
        <f>ROUND(E1241/D1241*100,0)</f>
        <v>0</v>
      </c>
      <c r="P1241" s="11">
        <f>IFERROR(ROUND(E1241/L1241,2),0)</f>
        <v>0</v>
      </c>
      <c r="Q1241" s="13" t="s">
        <v>8323</v>
      </c>
      <c r="R1241" t="s">
        <v>8338</v>
      </c>
      <c r="S1241" s="18">
        <f>(((J1241/60)/60)/24)+DATE(1970,1,1)</f>
        <v>40883.962581018517</v>
      </c>
      <c r="T1241">
        <f>YEAR(S1241)</f>
        <v>2011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12000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6">
        <f>ROUND(E1242/D1242*100,0)</f>
        <v>2</v>
      </c>
      <c r="P1242" s="11">
        <f>IFERROR(ROUND(E1242/L1242,2),0)</f>
        <v>30.13</v>
      </c>
      <c r="Q1242" s="13" t="s">
        <v>8323</v>
      </c>
      <c r="R1242" t="s">
        <v>8338</v>
      </c>
      <c r="S1242" s="18">
        <f>(((J1242/60)/60)/24)+DATE(1970,1,1)</f>
        <v>41409.040011574078</v>
      </c>
      <c r="T1242">
        <f>YEAR(S1242)</f>
        <v>2013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12000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6">
        <f>ROUND(E1243/D1243*100,0)</f>
        <v>21</v>
      </c>
      <c r="P1243" s="11">
        <f>IFERROR(ROUND(E1243/L1243,2),0)</f>
        <v>74.62</v>
      </c>
      <c r="Q1243" s="13" t="s">
        <v>8323</v>
      </c>
      <c r="R1243" t="s">
        <v>8338</v>
      </c>
      <c r="S1243" s="18">
        <f>(((J1243/60)/60)/24)+DATE(1970,1,1)</f>
        <v>41923.837731481479</v>
      </c>
      <c r="T1243">
        <f>YEAR(S1243)</f>
        <v>2014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12000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6">
        <f>ROUND(E1244/D1244*100,0)</f>
        <v>0</v>
      </c>
      <c r="P1244" s="11">
        <f>IFERROR(ROUND(E1244/L1244,2),0)</f>
        <v>5</v>
      </c>
      <c r="Q1244" s="13" t="s">
        <v>8323</v>
      </c>
      <c r="R1244" t="s">
        <v>8338</v>
      </c>
      <c r="S1244" s="18">
        <f>(((J1244/60)/60)/24)+DATE(1970,1,1)</f>
        <v>40782.165532407409</v>
      </c>
      <c r="T1244">
        <f>YEAR(S1244)</f>
        <v>2011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6">
        <f>ROUND(E1245/D1245*100,0)</f>
        <v>14</v>
      </c>
      <c r="P1245" s="11">
        <f>IFERROR(ROUND(E1245/L1245,2),0)</f>
        <v>44.5</v>
      </c>
      <c r="Q1245" s="13" t="s">
        <v>8323</v>
      </c>
      <c r="R1245" t="s">
        <v>8338</v>
      </c>
      <c r="S1245" s="18">
        <f>(((J1245/60)/60)/24)+DATE(1970,1,1)</f>
        <v>40671.879293981481</v>
      </c>
      <c r="T1245">
        <f>YEAR(S1245)</f>
        <v>2011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12000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6">
        <f>ROUND(E1246/D1246*100,0)</f>
        <v>17</v>
      </c>
      <c r="P1246" s="11">
        <f>IFERROR(ROUND(E1246/L1246,2),0)</f>
        <v>46.13</v>
      </c>
      <c r="Q1246" s="13" t="s">
        <v>8323</v>
      </c>
      <c r="R1246" t="s">
        <v>8324</v>
      </c>
      <c r="S1246" s="18">
        <f>(((J1246/60)/60)/24)+DATE(1970,1,1)</f>
        <v>41355.825497685182</v>
      </c>
      <c r="T1246">
        <f>YEAR(S1246)</f>
        <v>2013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12000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6">
        <f>ROUND(E1247/D1247*100,0)</f>
        <v>20</v>
      </c>
      <c r="P1247" s="11">
        <f>IFERROR(ROUND(E1247/L1247,2),0)</f>
        <v>141.47</v>
      </c>
      <c r="Q1247" s="13" t="s">
        <v>8323</v>
      </c>
      <c r="R1247" t="s">
        <v>8324</v>
      </c>
      <c r="S1247" s="18">
        <f>(((J1247/60)/60)/24)+DATE(1970,1,1)</f>
        <v>41774.599930555552</v>
      </c>
      <c r="T1247">
        <f>YEAR(S1247)</f>
        <v>2014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12000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6">
        <f>ROUND(E1248/D1248*100,0)</f>
        <v>20</v>
      </c>
      <c r="P1248" s="11">
        <f>IFERROR(ROUND(E1248/L1248,2),0)</f>
        <v>75.48</v>
      </c>
      <c r="Q1248" s="13" t="s">
        <v>8323</v>
      </c>
      <c r="R1248" t="s">
        <v>8324</v>
      </c>
      <c r="S1248" s="18">
        <f>(((J1248/60)/60)/24)+DATE(1970,1,1)</f>
        <v>40838.043391203704</v>
      </c>
      <c r="T1248">
        <f>YEAR(S1248)</f>
        <v>2011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12000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6">
        <f>ROUND(E1249/D1249*100,0)</f>
        <v>36</v>
      </c>
      <c r="P1249" s="11">
        <f>IFERROR(ROUND(E1249/L1249,2),0)</f>
        <v>85.5</v>
      </c>
      <c r="Q1249" s="13" t="s">
        <v>8323</v>
      </c>
      <c r="R1249" t="s">
        <v>8324</v>
      </c>
      <c r="S1249" s="18">
        <f>(((J1249/60)/60)/24)+DATE(1970,1,1)</f>
        <v>41370.292303240742</v>
      </c>
      <c r="T1249">
        <f>YEAR(S1249)</f>
        <v>2013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12000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6">
        <f>ROUND(E1250/D1250*100,0)</f>
        <v>32</v>
      </c>
      <c r="P1250" s="11">
        <f>IFERROR(ROUND(E1250/L1250,2),0)</f>
        <v>64.25</v>
      </c>
      <c r="Q1250" s="13" t="s">
        <v>8323</v>
      </c>
      <c r="R1250" t="s">
        <v>8324</v>
      </c>
      <c r="S1250" s="18">
        <f>(((J1250/60)/60)/24)+DATE(1970,1,1)</f>
        <v>41767.656863425924</v>
      </c>
      <c r="T1250">
        <f>YEAR(S1250)</f>
        <v>2014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12000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6">
        <f>ROUND(E1251/D1251*100,0)</f>
        <v>44</v>
      </c>
      <c r="P1251" s="11">
        <f>IFERROR(ROUND(E1251/L1251,2),0)</f>
        <v>64.47</v>
      </c>
      <c r="Q1251" s="13" t="s">
        <v>8323</v>
      </c>
      <c r="R1251" t="s">
        <v>8324</v>
      </c>
      <c r="S1251" s="18">
        <f>(((J1251/60)/60)/24)+DATE(1970,1,1)</f>
        <v>41067.74086805556</v>
      </c>
      <c r="T1251">
        <f>YEAR(S1251)</f>
        <v>2012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12000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6">
        <f>ROUND(E1252/D1252*100,0)</f>
        <v>500</v>
      </c>
      <c r="P1252" s="11">
        <f>IFERROR(ROUND(E1252/L1252,2),0)</f>
        <v>118.2</v>
      </c>
      <c r="Q1252" s="13" t="s">
        <v>8323</v>
      </c>
      <c r="R1252" t="s">
        <v>8324</v>
      </c>
      <c r="S1252" s="18">
        <f>(((J1252/60)/60)/24)+DATE(1970,1,1)</f>
        <v>41843.64271990741</v>
      </c>
      <c r="T1252">
        <f>YEAR(S1252)</f>
        <v>2014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12000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6">
        <f>ROUND(E1253/D1253*100,0)</f>
        <v>51</v>
      </c>
      <c r="P1253" s="11">
        <f>IFERROR(ROUND(E1253/L1253,2),0)</f>
        <v>82.54</v>
      </c>
      <c r="Q1253" s="13" t="s">
        <v>8323</v>
      </c>
      <c r="R1253" t="s">
        <v>8324</v>
      </c>
      <c r="S1253" s="18">
        <f>(((J1253/60)/60)/24)+DATE(1970,1,1)</f>
        <v>40751.814432870371</v>
      </c>
      <c r="T1253">
        <f>YEAR(S1253)</f>
        <v>2011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12000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6">
        <f>ROUND(E1254/D1254*100,0)</f>
        <v>40</v>
      </c>
      <c r="P1254" s="11">
        <f>IFERROR(ROUND(E1254/L1254,2),0)</f>
        <v>34.17</v>
      </c>
      <c r="Q1254" s="13" t="s">
        <v>8323</v>
      </c>
      <c r="R1254" t="s">
        <v>8324</v>
      </c>
      <c r="S1254" s="18">
        <f>(((J1254/60)/60)/24)+DATE(1970,1,1)</f>
        <v>41543.988067129627</v>
      </c>
      <c r="T1254">
        <f>YEAR(S1254)</f>
        <v>2013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12000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6">
        <f>ROUND(E1255/D1255*100,0)</f>
        <v>253</v>
      </c>
      <c r="P1255" s="11">
        <f>IFERROR(ROUND(E1255/L1255,2),0)</f>
        <v>42.73</v>
      </c>
      <c r="Q1255" s="13" t="s">
        <v>8323</v>
      </c>
      <c r="R1255" t="s">
        <v>8324</v>
      </c>
      <c r="S1255" s="18">
        <f>(((J1255/60)/60)/24)+DATE(1970,1,1)</f>
        <v>41855.783645833333</v>
      </c>
      <c r="T1255">
        <f>YEAR(S1255)</f>
        <v>2014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12000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6">
        <f>ROUND(E1256/D1256*100,0)</f>
        <v>111</v>
      </c>
      <c r="P1256" s="11">
        <f>IFERROR(ROUND(E1256/L1256,2),0)</f>
        <v>94.49</v>
      </c>
      <c r="Q1256" s="13" t="s">
        <v>8323</v>
      </c>
      <c r="R1256" t="s">
        <v>8324</v>
      </c>
      <c r="S1256" s="18">
        <f>(((J1256/60)/60)/24)+DATE(1970,1,1)</f>
        <v>40487.621365740742</v>
      </c>
      <c r="T1256">
        <f>YEAR(S1256)</f>
        <v>2010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11999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6">
        <f>ROUND(E1257/D1257*100,0)</f>
        <v>51</v>
      </c>
      <c r="P1257" s="11">
        <f>IFERROR(ROUND(E1257/L1257,2),0)</f>
        <v>55.7</v>
      </c>
      <c r="Q1257" s="13" t="s">
        <v>8323</v>
      </c>
      <c r="R1257" t="s">
        <v>8324</v>
      </c>
      <c r="S1257" s="18">
        <f>(((J1257/60)/60)/24)+DATE(1970,1,1)</f>
        <v>41579.845509259263</v>
      </c>
      <c r="T1257">
        <f>YEAR(S1257)</f>
        <v>2013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11737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6">
        <f>ROUND(E1258/D1258*100,0)</f>
        <v>302</v>
      </c>
      <c r="P1258" s="11">
        <f>IFERROR(ROUND(E1258/L1258,2),0)</f>
        <v>98.03</v>
      </c>
      <c r="Q1258" s="13" t="s">
        <v>8323</v>
      </c>
      <c r="R1258" t="s">
        <v>8324</v>
      </c>
      <c r="S1258" s="18">
        <f>(((J1258/60)/60)/24)+DATE(1970,1,1)</f>
        <v>40921.919340277782</v>
      </c>
      <c r="T1258">
        <f>YEAR(S1258)</f>
        <v>2012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11500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6">
        <f>ROUND(E1259/D1259*100,0)</f>
        <v>141</v>
      </c>
      <c r="P1259" s="11">
        <f>IFERROR(ROUND(E1259/L1259,2),0)</f>
        <v>92.1</v>
      </c>
      <c r="Q1259" s="13" t="s">
        <v>8323</v>
      </c>
      <c r="R1259" t="s">
        <v>8324</v>
      </c>
      <c r="S1259" s="18">
        <f>(((J1259/60)/60)/24)+DATE(1970,1,1)</f>
        <v>40587.085532407407</v>
      </c>
      <c r="T1259">
        <f>YEAR(S1259)</f>
        <v>2011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11500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6">
        <f>ROUND(E1260/D1260*100,0)</f>
        <v>222</v>
      </c>
      <c r="P1260" s="11">
        <f>IFERROR(ROUND(E1260/L1260,2),0)</f>
        <v>38.18</v>
      </c>
      <c r="Q1260" s="13" t="s">
        <v>8323</v>
      </c>
      <c r="R1260" t="s">
        <v>8324</v>
      </c>
      <c r="S1260" s="18">
        <f>(((J1260/60)/60)/24)+DATE(1970,1,1)</f>
        <v>41487.611250000002</v>
      </c>
      <c r="T1260">
        <f>YEAR(S1260)</f>
        <v>2013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11500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6">
        <f>ROUND(E1261/D1261*100,0)</f>
        <v>23</v>
      </c>
      <c r="P1261" s="11">
        <f>IFERROR(ROUND(E1261/L1261,2),0)</f>
        <v>27.15</v>
      </c>
      <c r="Q1261" s="13" t="s">
        <v>8323</v>
      </c>
      <c r="R1261" t="s">
        <v>8324</v>
      </c>
      <c r="S1261" s="18">
        <f>(((J1261/60)/60)/24)+DATE(1970,1,1)</f>
        <v>41766.970648148148</v>
      </c>
      <c r="T1261">
        <f>YEAR(S1261)</f>
        <v>2014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11260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6">
        <f>ROUND(E1262/D1262*100,0)</f>
        <v>33</v>
      </c>
      <c r="P1262" s="11">
        <f>IFERROR(ROUND(E1262/L1262,2),0)</f>
        <v>50.69</v>
      </c>
      <c r="Q1262" s="13" t="s">
        <v>8323</v>
      </c>
      <c r="R1262" t="s">
        <v>8324</v>
      </c>
      <c r="S1262" s="18">
        <f>(((J1262/60)/60)/24)+DATE(1970,1,1)</f>
        <v>41666.842824074076</v>
      </c>
      <c r="T1262">
        <f>YEAR(S1262)</f>
        <v>2014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11200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6">
        <f>ROUND(E1263/D1263*100,0)</f>
        <v>18</v>
      </c>
      <c r="P1263" s="11">
        <f>IFERROR(ROUND(E1263/L1263,2),0)</f>
        <v>38.94</v>
      </c>
      <c r="Q1263" s="13" t="s">
        <v>8323</v>
      </c>
      <c r="R1263" t="s">
        <v>8324</v>
      </c>
      <c r="S1263" s="18">
        <f>(((J1263/60)/60)/24)+DATE(1970,1,1)</f>
        <v>41638.342905092592</v>
      </c>
      <c r="T1263">
        <f>YEAR(S1263)</f>
        <v>2013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11180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6">
        <f>ROUND(E1264/D1264*100,0)</f>
        <v>73</v>
      </c>
      <c r="P1264" s="11">
        <f>IFERROR(ROUND(E1264/L1264,2),0)</f>
        <v>77.64</v>
      </c>
      <c r="Q1264" s="13" t="s">
        <v>8323</v>
      </c>
      <c r="R1264" t="s">
        <v>8324</v>
      </c>
      <c r="S1264" s="18">
        <f>(((J1264/60)/60)/24)+DATE(1970,1,1)</f>
        <v>41656.762638888889</v>
      </c>
      <c r="T1264">
        <f>YEAR(S1264)</f>
        <v>2014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11140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6">
        <f>ROUND(E1265/D1265*100,0)</f>
        <v>16</v>
      </c>
      <c r="P1265" s="11">
        <f>IFERROR(ROUND(E1265/L1265,2),0)</f>
        <v>43.54</v>
      </c>
      <c r="Q1265" s="13" t="s">
        <v>8323</v>
      </c>
      <c r="R1265" t="s">
        <v>8324</v>
      </c>
      <c r="S1265" s="18">
        <f>(((J1265/60)/60)/24)+DATE(1970,1,1)</f>
        <v>41692.084143518521</v>
      </c>
      <c r="T1265">
        <f>YEAR(S1265)</f>
        <v>2014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11000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6">
        <f>ROUND(E1266/D1266*100,0)</f>
        <v>10</v>
      </c>
      <c r="P1266" s="11">
        <f>IFERROR(ROUND(E1266/L1266,2),0)</f>
        <v>31.82</v>
      </c>
      <c r="Q1266" s="13" t="s">
        <v>8323</v>
      </c>
      <c r="R1266" t="s">
        <v>8324</v>
      </c>
      <c r="S1266" s="18">
        <f>(((J1266/60)/60)/24)+DATE(1970,1,1)</f>
        <v>41547.662997685184</v>
      </c>
      <c r="T1266">
        <f>YEAR(S1266)</f>
        <v>2013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11000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6">
        <f>ROUND(E1267/D1267*100,0)</f>
        <v>38</v>
      </c>
      <c r="P1267" s="11">
        <f>IFERROR(ROUND(E1267/L1267,2),0)</f>
        <v>63.18</v>
      </c>
      <c r="Q1267" s="13" t="s">
        <v>8323</v>
      </c>
      <c r="R1267" t="s">
        <v>8324</v>
      </c>
      <c r="S1267" s="18">
        <f>(((J1267/60)/60)/24)+DATE(1970,1,1)</f>
        <v>40465.655266203699</v>
      </c>
      <c r="T1267">
        <f>YEAR(S1267)</f>
        <v>2010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11000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6">
        <f>ROUND(E1268/D1268*100,0)</f>
        <v>87</v>
      </c>
      <c r="P1268" s="11">
        <f>IFERROR(ROUND(E1268/L1268,2),0)</f>
        <v>190.9</v>
      </c>
      <c r="Q1268" s="13" t="s">
        <v>8323</v>
      </c>
      <c r="R1268" t="s">
        <v>8324</v>
      </c>
      <c r="S1268" s="18">
        <f>(((J1268/60)/60)/24)+DATE(1970,1,1)</f>
        <v>41620.87667824074</v>
      </c>
      <c r="T1268">
        <f>YEAR(S1268)</f>
        <v>2013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11000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6">
        <f>ROUND(E1269/D1269*100,0)</f>
        <v>204</v>
      </c>
      <c r="P1269" s="11">
        <f>IFERROR(ROUND(E1269/L1269,2),0)</f>
        <v>140.86000000000001</v>
      </c>
      <c r="Q1269" s="13" t="s">
        <v>8323</v>
      </c>
      <c r="R1269" t="s">
        <v>8324</v>
      </c>
      <c r="S1269" s="18">
        <f>(((J1269/60)/60)/24)+DATE(1970,1,1)</f>
        <v>41449.585162037038</v>
      </c>
      <c r="T1269">
        <f>YEAR(S1269)</f>
        <v>2013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11000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6">
        <f>ROUND(E1270/D1270*100,0)</f>
        <v>127</v>
      </c>
      <c r="P1270" s="11">
        <f>IFERROR(ROUND(E1270/L1270,2),0)</f>
        <v>76.92</v>
      </c>
      <c r="Q1270" s="13" t="s">
        <v>8323</v>
      </c>
      <c r="R1270" t="s">
        <v>8324</v>
      </c>
      <c r="S1270" s="18">
        <f>(((J1270/60)/60)/24)+DATE(1970,1,1)</f>
        <v>41507.845451388886</v>
      </c>
      <c r="T1270">
        <f>YEAR(S1270)</f>
        <v>2013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11000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6">
        <f>ROUND(E1271/D1271*100,0)</f>
        <v>186</v>
      </c>
      <c r="P1271" s="11">
        <f>IFERROR(ROUND(E1271/L1271,2),0)</f>
        <v>99.16</v>
      </c>
      <c r="Q1271" s="13" t="s">
        <v>8323</v>
      </c>
      <c r="R1271" t="s">
        <v>8324</v>
      </c>
      <c r="S1271" s="18">
        <f>(((J1271/60)/60)/24)+DATE(1970,1,1)</f>
        <v>42445.823055555549</v>
      </c>
      <c r="T1271">
        <f>YEAR(S1271)</f>
        <v>2016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11000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6">
        <f>ROUND(E1272/D1272*100,0)</f>
        <v>104</v>
      </c>
      <c r="P1272" s="11">
        <f>IFERROR(ROUND(E1272/L1272,2),0)</f>
        <v>67.88</v>
      </c>
      <c r="Q1272" s="13" t="s">
        <v>8323</v>
      </c>
      <c r="R1272" t="s">
        <v>8324</v>
      </c>
      <c r="S1272" s="18">
        <f>(((J1272/60)/60)/24)+DATE(1970,1,1)</f>
        <v>40933.856967592597</v>
      </c>
      <c r="T1272">
        <f>YEAR(S1272)</f>
        <v>2012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11000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6">
        <f>ROUND(E1273/D1273*100,0)</f>
        <v>69</v>
      </c>
      <c r="P1273" s="11">
        <f>IFERROR(ROUND(E1273/L1273,2),0)</f>
        <v>246.29</v>
      </c>
      <c r="Q1273" s="13" t="s">
        <v>8323</v>
      </c>
      <c r="R1273" t="s">
        <v>8324</v>
      </c>
      <c r="S1273" s="18">
        <f>(((J1273/60)/60)/24)+DATE(1970,1,1)</f>
        <v>41561.683553240742</v>
      </c>
      <c r="T1273">
        <f>YEAR(S1273)</f>
        <v>2013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11000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6">
        <f>ROUND(E1274/D1274*100,0)</f>
        <v>48</v>
      </c>
      <c r="P1274" s="11">
        <f>IFERROR(ROUND(E1274/L1274,2),0)</f>
        <v>189.29</v>
      </c>
      <c r="Q1274" s="13" t="s">
        <v>8323</v>
      </c>
      <c r="R1274" t="s">
        <v>8324</v>
      </c>
      <c r="S1274" s="18">
        <f>(((J1274/60)/60)/24)+DATE(1970,1,1)</f>
        <v>40274.745127314818</v>
      </c>
      <c r="T1274">
        <f>YEAR(S1274)</f>
        <v>2010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10600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6">
        <f>ROUND(E1275/D1275*100,0)</f>
        <v>39</v>
      </c>
      <c r="P1275" s="11">
        <f>IFERROR(ROUND(E1275/L1275,2),0)</f>
        <v>76.67</v>
      </c>
      <c r="Q1275" s="13" t="s">
        <v>8323</v>
      </c>
      <c r="R1275" t="s">
        <v>8324</v>
      </c>
      <c r="S1275" s="18">
        <f>(((J1275/60)/60)/24)+DATE(1970,1,1)</f>
        <v>41852.730219907404</v>
      </c>
      <c r="T1275">
        <f>YEAR(S1275)</f>
        <v>2014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10557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6">
        <f>ROUND(E1276/D1276*100,0)</f>
        <v>367</v>
      </c>
      <c r="P1276" s="11">
        <f>IFERROR(ROUND(E1276/L1276,2),0)</f>
        <v>82.96</v>
      </c>
      <c r="Q1276" s="13" t="s">
        <v>8323</v>
      </c>
      <c r="R1276" t="s">
        <v>8324</v>
      </c>
      <c r="S1276" s="18">
        <f>(((J1276/60)/60)/24)+DATE(1970,1,1)</f>
        <v>41116.690104166664</v>
      </c>
      <c r="T1276">
        <f>YEAR(S1276)</f>
        <v>2012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10500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6">
        <f>ROUND(E1277/D1277*100,0)</f>
        <v>232</v>
      </c>
      <c r="P1277" s="11">
        <f>IFERROR(ROUND(E1277/L1277,2),0)</f>
        <v>62.52</v>
      </c>
      <c r="Q1277" s="13" t="s">
        <v>8323</v>
      </c>
      <c r="R1277" t="s">
        <v>8324</v>
      </c>
      <c r="S1277" s="18">
        <f>(((J1277/60)/60)/24)+DATE(1970,1,1)</f>
        <v>41458.867905092593</v>
      </c>
      <c r="T1277">
        <f>YEAR(S1277)</f>
        <v>2013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10500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6">
        <f>ROUND(E1278/D1278*100,0)</f>
        <v>30</v>
      </c>
      <c r="P1278" s="11">
        <f>IFERROR(ROUND(E1278/L1278,2),0)</f>
        <v>46.07</v>
      </c>
      <c r="Q1278" s="13" t="s">
        <v>8323</v>
      </c>
      <c r="R1278" t="s">
        <v>8324</v>
      </c>
      <c r="S1278" s="18">
        <f>(((J1278/60)/60)/24)+DATE(1970,1,1)</f>
        <v>40007.704247685186</v>
      </c>
      <c r="T1278">
        <f>YEAR(S1278)</f>
        <v>2009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10500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6">
        <f>ROUND(E1279/D1279*100,0)</f>
        <v>152</v>
      </c>
      <c r="P1279" s="11">
        <f>IFERROR(ROUND(E1279/L1279,2),0)</f>
        <v>38.54</v>
      </c>
      <c r="Q1279" s="13" t="s">
        <v>8323</v>
      </c>
      <c r="R1279" t="s">
        <v>8324</v>
      </c>
      <c r="S1279" s="18">
        <f>(((J1279/60)/60)/24)+DATE(1970,1,1)</f>
        <v>41121.561886574076</v>
      </c>
      <c r="T1279">
        <f>YEAR(S1279)</f>
        <v>2012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10500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6">
        <f>ROUND(E1280/D1280*100,0)</f>
        <v>96</v>
      </c>
      <c r="P1280" s="11">
        <f>IFERROR(ROUND(E1280/L1280,2),0)</f>
        <v>53.01</v>
      </c>
      <c r="Q1280" s="13" t="s">
        <v>8323</v>
      </c>
      <c r="R1280" t="s">
        <v>8324</v>
      </c>
      <c r="S1280" s="18">
        <f>(((J1280/60)/60)/24)+DATE(1970,1,1)</f>
        <v>41786.555162037039</v>
      </c>
      <c r="T1280">
        <f>YEAR(S1280)</f>
        <v>2014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10500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6">
        <f>ROUND(E1281/D1281*100,0)</f>
        <v>132</v>
      </c>
      <c r="P1281" s="11">
        <f>IFERROR(ROUND(E1281/L1281,2),0)</f>
        <v>73.36</v>
      </c>
      <c r="Q1281" s="13" t="s">
        <v>8323</v>
      </c>
      <c r="R1281" t="s">
        <v>8324</v>
      </c>
      <c r="S1281" s="18">
        <f>(((J1281/60)/60)/24)+DATE(1970,1,1)</f>
        <v>41682.099189814813</v>
      </c>
      <c r="T1281">
        <f>YEAR(S1281)</f>
        <v>2014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10500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6">
        <f>ROUND(E1282/D1282*100,0)</f>
        <v>158</v>
      </c>
      <c r="P1282" s="11">
        <f>IFERROR(ROUND(E1282/L1282,2),0)</f>
        <v>127.98</v>
      </c>
      <c r="Q1282" s="13" t="s">
        <v>8323</v>
      </c>
      <c r="R1282" t="s">
        <v>8324</v>
      </c>
      <c r="S1282" s="18">
        <f>(((J1282/60)/60)/24)+DATE(1970,1,1)</f>
        <v>40513.757569444446</v>
      </c>
      <c r="T1282">
        <f>YEAR(S1282)</f>
        <v>2010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10275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6">
        <f>ROUND(E1283/D1283*100,0)</f>
        <v>75</v>
      </c>
      <c r="P1283" s="11">
        <f>IFERROR(ROUND(E1283/L1283,2),0)</f>
        <v>104.73</v>
      </c>
      <c r="Q1283" s="13" t="s">
        <v>8323</v>
      </c>
      <c r="R1283" t="s">
        <v>8324</v>
      </c>
      <c r="S1283" s="18">
        <f>(((J1283/60)/60)/24)+DATE(1970,1,1)</f>
        <v>41463.743472222224</v>
      </c>
      <c r="T1283">
        <f>YEAR(S1283)</f>
        <v>2013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10115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6">
        <f>ROUND(E1284/D1284*100,0)</f>
        <v>183</v>
      </c>
      <c r="P1284" s="11">
        <f>IFERROR(ROUND(E1284/L1284,2),0)</f>
        <v>67.67</v>
      </c>
      <c r="Q1284" s="13" t="s">
        <v>8323</v>
      </c>
      <c r="R1284" t="s">
        <v>8324</v>
      </c>
      <c r="S1284" s="18">
        <f>(((J1284/60)/60)/24)+DATE(1970,1,1)</f>
        <v>41586.475173611114</v>
      </c>
      <c r="T1284">
        <f>YEAR(S1284)</f>
        <v>2013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10050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6">
        <f>ROUND(E1285/D1285*100,0)</f>
        <v>21</v>
      </c>
      <c r="P1285" s="11">
        <f>IFERROR(ROUND(E1285/L1285,2),0)</f>
        <v>95.93</v>
      </c>
      <c r="Q1285" s="13" t="s">
        <v>8323</v>
      </c>
      <c r="R1285" t="s">
        <v>8324</v>
      </c>
      <c r="S1285" s="18">
        <f>(((J1285/60)/60)/24)+DATE(1970,1,1)</f>
        <v>41320.717465277776</v>
      </c>
      <c r="T1285">
        <f>YEAR(S1285)</f>
        <v>2013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10000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6">
        <f>ROUND(E1286/D1286*100,0)</f>
        <v>20</v>
      </c>
      <c r="P1286" s="11">
        <f>IFERROR(ROUND(E1286/L1286,2),0)</f>
        <v>65.16</v>
      </c>
      <c r="Q1286" s="13" t="s">
        <v>8315</v>
      </c>
      <c r="R1286" t="s">
        <v>8316</v>
      </c>
      <c r="S1286" s="18">
        <f>(((J1286/60)/60)/24)+DATE(1970,1,1)</f>
        <v>42712.23474537037</v>
      </c>
      <c r="T1286">
        <f>YEAR(S1286)</f>
        <v>2016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10000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6">
        <f>ROUND(E1287/D1287*100,0)</f>
        <v>20</v>
      </c>
      <c r="P1287" s="11">
        <f>IFERROR(ROUND(E1287/L1287,2),0)</f>
        <v>32.270000000000003</v>
      </c>
      <c r="Q1287" s="13" t="s">
        <v>8315</v>
      </c>
      <c r="R1287" t="s">
        <v>8316</v>
      </c>
      <c r="S1287" s="18">
        <f>(((J1287/60)/60)/24)+DATE(1970,1,1)</f>
        <v>42160.583043981482</v>
      </c>
      <c r="T1287">
        <f>YEAR(S1287)</f>
        <v>2015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10000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6">
        <f>ROUND(E1288/D1288*100,0)</f>
        <v>16</v>
      </c>
      <c r="P1288" s="11">
        <f>IFERROR(ROUND(E1288/L1288,2),0)</f>
        <v>81.25</v>
      </c>
      <c r="Q1288" s="13" t="s">
        <v>8315</v>
      </c>
      <c r="R1288" t="s">
        <v>8316</v>
      </c>
      <c r="S1288" s="18">
        <f>(((J1288/60)/60)/24)+DATE(1970,1,1)</f>
        <v>42039.384571759263</v>
      </c>
      <c r="T1288">
        <f>YEAR(S1288)</f>
        <v>2015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10000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6">
        <f>ROUND(E1289/D1289*100,0)</f>
        <v>6</v>
      </c>
      <c r="P1289" s="11">
        <f>IFERROR(ROUND(E1289/L1289,2),0)</f>
        <v>24.2</v>
      </c>
      <c r="Q1289" s="13" t="s">
        <v>8315</v>
      </c>
      <c r="R1289" t="s">
        <v>8316</v>
      </c>
      <c r="S1289" s="18">
        <f>(((J1289/60)/60)/24)+DATE(1970,1,1)</f>
        <v>42107.621018518519</v>
      </c>
      <c r="T1289">
        <f>YEAR(S1289)</f>
        <v>2015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10000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6">
        <f>ROUND(E1290/D1290*100,0)</f>
        <v>40</v>
      </c>
      <c r="P1290" s="11">
        <f>IFERROR(ROUND(E1290/L1290,2),0)</f>
        <v>65.87</v>
      </c>
      <c r="Q1290" s="13" t="s">
        <v>8315</v>
      </c>
      <c r="R1290" t="s">
        <v>8316</v>
      </c>
      <c r="S1290" s="18">
        <f>(((J1290/60)/60)/24)+DATE(1970,1,1)</f>
        <v>42561.154664351852</v>
      </c>
      <c r="T1290">
        <f>YEAR(S1290)</f>
        <v>2016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10000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6">
        <f>ROUND(E1291/D1291*100,0)</f>
        <v>19</v>
      </c>
      <c r="P1291" s="11">
        <f>IFERROR(ROUND(E1291/L1291,2),0)</f>
        <v>36.08</v>
      </c>
      <c r="Q1291" s="13" t="s">
        <v>8315</v>
      </c>
      <c r="R1291" t="s">
        <v>8316</v>
      </c>
      <c r="S1291" s="18">
        <f>(((J1291/60)/60)/24)+DATE(1970,1,1)</f>
        <v>42709.134780092587</v>
      </c>
      <c r="T1291">
        <f>YEAR(S1291)</f>
        <v>2016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10000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6">
        <f>ROUND(E1292/D1292*100,0)</f>
        <v>38</v>
      </c>
      <c r="P1292" s="11">
        <f>IFERROR(ROUND(E1292/L1292,2),0)</f>
        <v>44.19</v>
      </c>
      <c r="Q1292" s="13" t="s">
        <v>8315</v>
      </c>
      <c r="R1292" t="s">
        <v>8316</v>
      </c>
      <c r="S1292" s="18">
        <f>(((J1292/60)/60)/24)+DATE(1970,1,1)</f>
        <v>42086.614942129629</v>
      </c>
      <c r="T1292">
        <f>YEAR(S1292)</f>
        <v>2015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10000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6">
        <f>ROUND(E1293/D1293*100,0)</f>
        <v>44</v>
      </c>
      <c r="P1293" s="11">
        <f>IFERROR(ROUND(E1293/L1293,2),0)</f>
        <v>104.07</v>
      </c>
      <c r="Q1293" s="13" t="s">
        <v>8315</v>
      </c>
      <c r="R1293" t="s">
        <v>8316</v>
      </c>
      <c r="S1293" s="18">
        <f>(((J1293/60)/60)/24)+DATE(1970,1,1)</f>
        <v>42064.652673611112</v>
      </c>
      <c r="T1293">
        <f>YEAR(S1293)</f>
        <v>2015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10000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6">
        <f>ROUND(E1294/D1294*100,0)</f>
        <v>19</v>
      </c>
      <c r="P1294" s="11">
        <f>IFERROR(ROUND(E1294/L1294,2),0)</f>
        <v>35.96</v>
      </c>
      <c r="Q1294" s="13" t="s">
        <v>8315</v>
      </c>
      <c r="R1294" t="s">
        <v>8316</v>
      </c>
      <c r="S1294" s="18">
        <f>(((J1294/60)/60)/24)+DATE(1970,1,1)</f>
        <v>42256.764212962968</v>
      </c>
      <c r="T1294">
        <f>YEAR(S1294)</f>
        <v>2015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10000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6">
        <f>ROUND(E1295/D1295*100,0)</f>
        <v>153</v>
      </c>
      <c r="P1295" s="11">
        <f>IFERROR(ROUND(E1295/L1295,2),0)</f>
        <v>127.79</v>
      </c>
      <c r="Q1295" s="13" t="s">
        <v>8315</v>
      </c>
      <c r="R1295" t="s">
        <v>8316</v>
      </c>
      <c r="S1295" s="18">
        <f>(((J1295/60)/60)/24)+DATE(1970,1,1)</f>
        <v>42292.701053240744</v>
      </c>
      <c r="T1295">
        <f>YEAR(S1295)</f>
        <v>2015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10000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6">
        <f>ROUND(E1296/D1296*100,0)</f>
        <v>6</v>
      </c>
      <c r="P1296" s="11">
        <f>IFERROR(ROUND(E1296/L1296,2),0)</f>
        <v>27.73</v>
      </c>
      <c r="Q1296" s="13" t="s">
        <v>8315</v>
      </c>
      <c r="R1296" t="s">
        <v>8316</v>
      </c>
      <c r="S1296" s="18">
        <f>(((J1296/60)/60)/24)+DATE(1970,1,1)</f>
        <v>42278.453668981485</v>
      </c>
      <c r="T1296">
        <f>YEAR(S1296)</f>
        <v>2015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10000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6">
        <f>ROUND(E1297/D1297*100,0)</f>
        <v>25</v>
      </c>
      <c r="P1297" s="11">
        <f>IFERROR(ROUND(E1297/L1297,2),0)</f>
        <v>39.83</v>
      </c>
      <c r="Q1297" s="13" t="s">
        <v>8315</v>
      </c>
      <c r="R1297" t="s">
        <v>8316</v>
      </c>
      <c r="S1297" s="18">
        <f>(((J1297/60)/60)/24)+DATE(1970,1,1)</f>
        <v>42184.572881944448</v>
      </c>
      <c r="T1297">
        <f>YEAR(S1297)</f>
        <v>2015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10000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6">
        <f>ROUND(E1298/D1298*100,0)</f>
        <v>12</v>
      </c>
      <c r="P1298" s="11">
        <f>IFERROR(ROUND(E1298/L1298,2),0)</f>
        <v>52.17</v>
      </c>
      <c r="Q1298" s="13" t="s">
        <v>8315</v>
      </c>
      <c r="R1298" t="s">
        <v>8316</v>
      </c>
      <c r="S1298" s="18">
        <f>(((J1298/60)/60)/24)+DATE(1970,1,1)</f>
        <v>42423.050613425927</v>
      </c>
      <c r="T1298">
        <f>YEAR(S1298)</f>
        <v>2016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10000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6">
        <f>ROUND(E1299/D1299*100,0)</f>
        <v>219</v>
      </c>
      <c r="P1299" s="11">
        <f>IFERROR(ROUND(E1299/L1299,2),0)</f>
        <v>92.04</v>
      </c>
      <c r="Q1299" s="13" t="s">
        <v>8315</v>
      </c>
      <c r="R1299" t="s">
        <v>8316</v>
      </c>
      <c r="S1299" s="18">
        <f>(((J1299/60)/60)/24)+DATE(1970,1,1)</f>
        <v>42461.747199074074</v>
      </c>
      <c r="T1299">
        <f>YEAR(S1299)</f>
        <v>2016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10000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6">
        <f>ROUND(E1300/D1300*100,0)</f>
        <v>21</v>
      </c>
      <c r="P1300" s="11">
        <f>IFERROR(ROUND(E1300/L1300,2),0)</f>
        <v>63.42</v>
      </c>
      <c r="Q1300" s="13" t="s">
        <v>8315</v>
      </c>
      <c r="R1300" t="s">
        <v>8316</v>
      </c>
      <c r="S1300" s="18">
        <f>(((J1300/60)/60)/24)+DATE(1970,1,1)</f>
        <v>42458.680925925932</v>
      </c>
      <c r="T1300">
        <f>YEAR(S1300)</f>
        <v>2016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10000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6">
        <f>ROUND(E1301/D1301*100,0)</f>
        <v>43</v>
      </c>
      <c r="P1301" s="11">
        <f>IFERROR(ROUND(E1301/L1301,2),0)</f>
        <v>135.63</v>
      </c>
      <c r="Q1301" s="13" t="s">
        <v>8315</v>
      </c>
      <c r="R1301" t="s">
        <v>8316</v>
      </c>
      <c r="S1301" s="18">
        <f>(((J1301/60)/60)/24)+DATE(1970,1,1)</f>
        <v>42169.814340277779</v>
      </c>
      <c r="T1301">
        <f>YEAR(S1301)</f>
        <v>2015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10000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6">
        <f>ROUND(E1302/D1302*100,0)</f>
        <v>41</v>
      </c>
      <c r="P1302" s="11">
        <f>IFERROR(ROUND(E1302/L1302,2),0)</f>
        <v>168.75</v>
      </c>
      <c r="Q1302" s="13" t="s">
        <v>8315</v>
      </c>
      <c r="R1302" t="s">
        <v>8316</v>
      </c>
      <c r="S1302" s="18">
        <f>(((J1302/60)/60)/24)+DATE(1970,1,1)</f>
        <v>42483.675208333334</v>
      </c>
      <c r="T1302">
        <f>YEAR(S1302)</f>
        <v>2016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10000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6">
        <f>ROUND(E1303/D1303*100,0)</f>
        <v>21</v>
      </c>
      <c r="P1303" s="11">
        <f>IFERROR(ROUND(E1303/L1303,2),0)</f>
        <v>70.86</v>
      </c>
      <c r="Q1303" s="13" t="s">
        <v>8315</v>
      </c>
      <c r="R1303" t="s">
        <v>8316</v>
      </c>
      <c r="S1303" s="18">
        <f>(((J1303/60)/60)/24)+DATE(1970,1,1)</f>
        <v>42195.749745370369</v>
      </c>
      <c r="T1303">
        <f>YEAR(S1303)</f>
        <v>2015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10000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6">
        <f>ROUND(E1304/D1304*100,0)</f>
        <v>25</v>
      </c>
      <c r="P1304" s="11">
        <f>IFERROR(ROUND(E1304/L1304,2),0)</f>
        <v>50</v>
      </c>
      <c r="Q1304" s="13" t="s">
        <v>8315</v>
      </c>
      <c r="R1304" t="s">
        <v>8316</v>
      </c>
      <c r="S1304" s="18">
        <f>(((J1304/60)/60)/24)+DATE(1970,1,1)</f>
        <v>42675.057997685188</v>
      </c>
      <c r="T1304">
        <f>YEAR(S1304)</f>
        <v>2016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10000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6">
        <f>ROUND(E1305/D1305*100,0)</f>
        <v>46</v>
      </c>
      <c r="P1305" s="11">
        <f>IFERROR(ROUND(E1305/L1305,2),0)</f>
        <v>42.21</v>
      </c>
      <c r="Q1305" s="13" t="s">
        <v>8315</v>
      </c>
      <c r="R1305" t="s">
        <v>8316</v>
      </c>
      <c r="S1305" s="18">
        <f>(((J1305/60)/60)/24)+DATE(1970,1,1)</f>
        <v>42566.441203703704</v>
      </c>
      <c r="T1305">
        <f>YEAR(S1305)</f>
        <v>2016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10000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6">
        <f>ROUND(E1306/D1306*100,0)</f>
        <v>159</v>
      </c>
      <c r="P1306" s="11">
        <f>IFERROR(ROUND(E1306/L1306,2),0)</f>
        <v>152.41</v>
      </c>
      <c r="Q1306" s="13" t="s">
        <v>8317</v>
      </c>
      <c r="R1306" t="s">
        <v>8319</v>
      </c>
      <c r="S1306" s="18">
        <f>(((J1306/60)/60)/24)+DATE(1970,1,1)</f>
        <v>42747.194502314815</v>
      </c>
      <c r="T1306">
        <f>YEAR(S1306)</f>
        <v>2017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10000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6">
        <f>ROUND(E1307/D1307*100,0)</f>
        <v>78</v>
      </c>
      <c r="P1307" s="11">
        <f>IFERROR(ROUND(E1307/L1307,2),0)</f>
        <v>90.62</v>
      </c>
      <c r="Q1307" s="13" t="s">
        <v>8317</v>
      </c>
      <c r="R1307" t="s">
        <v>8319</v>
      </c>
      <c r="S1307" s="18">
        <f>(((J1307/60)/60)/24)+DATE(1970,1,1)</f>
        <v>42543.665601851855</v>
      </c>
      <c r="T1307">
        <f>YEAR(S1307)</f>
        <v>2016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6">
        <f>ROUND(E1308/D1308*100,0)</f>
        <v>718</v>
      </c>
      <c r="P1308" s="11">
        <f>IFERROR(ROUND(E1308/L1308,2),0)</f>
        <v>201.6</v>
      </c>
      <c r="Q1308" s="13" t="s">
        <v>8317</v>
      </c>
      <c r="R1308" t="s">
        <v>8319</v>
      </c>
      <c r="S1308" s="18">
        <f>(((J1308/60)/60)/24)+DATE(1970,1,1)</f>
        <v>41947.457569444443</v>
      </c>
      <c r="T1308">
        <f>YEAR(S1308)</f>
        <v>2014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10000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6">
        <f>ROUND(E1309/D1309*100,0)</f>
        <v>58</v>
      </c>
      <c r="P1309" s="11">
        <f>IFERROR(ROUND(E1309/L1309,2),0)</f>
        <v>127.93</v>
      </c>
      <c r="Q1309" s="13" t="s">
        <v>8317</v>
      </c>
      <c r="R1309" t="s">
        <v>8319</v>
      </c>
      <c r="S1309" s="18">
        <f>(((J1309/60)/60)/24)+DATE(1970,1,1)</f>
        <v>42387.503229166665</v>
      </c>
      <c r="T1309">
        <f>YEAR(S1309)</f>
        <v>2016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6">
        <f>ROUND(E1310/D1310*100,0)</f>
        <v>11</v>
      </c>
      <c r="P1310" s="11">
        <f>IFERROR(ROUND(E1310/L1310,2),0)</f>
        <v>29.89</v>
      </c>
      <c r="Q1310" s="13" t="s">
        <v>8317</v>
      </c>
      <c r="R1310" t="s">
        <v>8319</v>
      </c>
      <c r="S1310" s="18">
        <f>(((J1310/60)/60)/24)+DATE(1970,1,1)</f>
        <v>42611.613564814819</v>
      </c>
      <c r="T1310">
        <f>YEAR(S1310)</f>
        <v>2016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10000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6">
        <f>ROUND(E1311/D1311*100,0)</f>
        <v>129</v>
      </c>
      <c r="P1311" s="11">
        <f>IFERROR(ROUND(E1311/L1311,2),0)</f>
        <v>367.97</v>
      </c>
      <c r="Q1311" s="13" t="s">
        <v>8317</v>
      </c>
      <c r="R1311" t="s">
        <v>8319</v>
      </c>
      <c r="S1311" s="18">
        <f>(((J1311/60)/60)/24)+DATE(1970,1,1)</f>
        <v>42257.882731481484</v>
      </c>
      <c r="T1311">
        <f>YEAR(S1311)</f>
        <v>2015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10000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6">
        <f>ROUND(E1312/D1312*100,0)</f>
        <v>31</v>
      </c>
      <c r="P1312" s="11">
        <f>IFERROR(ROUND(E1312/L1312,2),0)</f>
        <v>129.16999999999999</v>
      </c>
      <c r="Q1312" s="13" t="s">
        <v>8317</v>
      </c>
      <c r="R1312" t="s">
        <v>8319</v>
      </c>
      <c r="S1312" s="18">
        <f>(((J1312/60)/60)/24)+DATE(1970,1,1)</f>
        <v>42556.667245370365</v>
      </c>
      <c r="T1312">
        <f>YEAR(S1312)</f>
        <v>2016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10000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6">
        <f>ROUND(E1313/D1313*100,0)</f>
        <v>801</v>
      </c>
      <c r="P1313" s="11">
        <f>IFERROR(ROUND(E1313/L1313,2),0)</f>
        <v>800.7</v>
      </c>
      <c r="Q1313" s="13" t="s">
        <v>8317</v>
      </c>
      <c r="R1313" t="s">
        <v>8319</v>
      </c>
      <c r="S1313" s="18">
        <f>(((J1313/60)/60)/24)+DATE(1970,1,1)</f>
        <v>42669.802303240736</v>
      </c>
      <c r="T1313">
        <f>YEAR(S1313)</f>
        <v>2016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10000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6">
        <f>ROUND(E1314/D1314*100,0)</f>
        <v>0</v>
      </c>
      <c r="P1314" s="11">
        <f>IFERROR(ROUND(E1314/L1314,2),0)</f>
        <v>28</v>
      </c>
      <c r="Q1314" s="13" t="s">
        <v>8317</v>
      </c>
      <c r="R1314" t="s">
        <v>8319</v>
      </c>
      <c r="S1314" s="18">
        <f>(((J1314/60)/60)/24)+DATE(1970,1,1)</f>
        <v>42082.702800925923</v>
      </c>
      <c r="T1314">
        <f>YEAR(S1314)</f>
        <v>2015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10000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6">
        <f>ROUND(E1315/D1315*100,0)</f>
        <v>124</v>
      </c>
      <c r="P1315" s="11">
        <f>IFERROR(ROUND(E1315/L1315,2),0)</f>
        <v>102.02</v>
      </c>
      <c r="Q1315" s="13" t="s">
        <v>8317</v>
      </c>
      <c r="R1315" t="s">
        <v>8319</v>
      </c>
      <c r="S1315" s="18">
        <f>(((J1315/60)/60)/24)+DATE(1970,1,1)</f>
        <v>42402.709652777776</v>
      </c>
      <c r="T1315">
        <f>YEAR(S1315)</f>
        <v>2016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6">
        <f>ROUND(E1316/D1316*100,0)</f>
        <v>20</v>
      </c>
      <c r="P1316" s="11">
        <f>IFERROR(ROUND(E1316/L1316,2),0)</f>
        <v>184.36</v>
      </c>
      <c r="Q1316" s="13" t="s">
        <v>8317</v>
      </c>
      <c r="R1316" t="s">
        <v>8319</v>
      </c>
      <c r="S1316" s="18">
        <f>(((J1316/60)/60)/24)+DATE(1970,1,1)</f>
        <v>42604.669675925921</v>
      </c>
      <c r="T1316">
        <f>YEAR(S1316)</f>
        <v>2016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6">
        <f>ROUND(E1317/D1317*100,0)</f>
        <v>404</v>
      </c>
      <c r="P1317" s="11">
        <f>IFERROR(ROUND(E1317/L1317,2),0)</f>
        <v>162.91999999999999</v>
      </c>
      <c r="Q1317" s="13" t="s">
        <v>8317</v>
      </c>
      <c r="R1317" t="s">
        <v>8319</v>
      </c>
      <c r="S1317" s="18">
        <f>(((J1317/60)/60)/24)+DATE(1970,1,1)</f>
        <v>42278.498240740737</v>
      </c>
      <c r="T1317">
        <f>YEAR(S1317)</f>
        <v>2015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10000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6">
        <f>ROUND(E1318/D1318*100,0)</f>
        <v>0</v>
      </c>
      <c r="P1318" s="11">
        <f>IFERROR(ROUND(E1318/L1318,2),0)</f>
        <v>1</v>
      </c>
      <c r="Q1318" s="13" t="s">
        <v>8317</v>
      </c>
      <c r="R1318" t="s">
        <v>8319</v>
      </c>
      <c r="S1318" s="18">
        <f>(((J1318/60)/60)/24)+DATE(1970,1,1)</f>
        <v>42393.961909722217</v>
      </c>
      <c r="T1318">
        <f>YEAR(S1318)</f>
        <v>2016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10000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6">
        <f>ROUND(E1319/D1319*100,0)</f>
        <v>115</v>
      </c>
      <c r="P1319" s="11">
        <f>IFERROR(ROUND(E1319/L1319,2),0)</f>
        <v>603.53</v>
      </c>
      <c r="Q1319" s="13" t="s">
        <v>8317</v>
      </c>
      <c r="R1319" t="s">
        <v>8319</v>
      </c>
      <c r="S1319" s="18">
        <f>(((J1319/60)/60)/24)+DATE(1970,1,1)</f>
        <v>42520.235486111109</v>
      </c>
      <c r="T1319">
        <f>YEAR(S1319)</f>
        <v>2016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10000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6">
        <f>ROUND(E1320/D1320*100,0)</f>
        <v>61</v>
      </c>
      <c r="P1320" s="11">
        <f>IFERROR(ROUND(E1320/L1320,2),0)</f>
        <v>45.41</v>
      </c>
      <c r="Q1320" s="13" t="s">
        <v>8317</v>
      </c>
      <c r="R1320" t="s">
        <v>8319</v>
      </c>
      <c r="S1320" s="18">
        <f>(((J1320/60)/60)/24)+DATE(1970,1,1)</f>
        <v>41985.043657407412</v>
      </c>
      <c r="T1320">
        <f>YEAR(S1320)</f>
        <v>2014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10000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6">
        <f>ROUND(E1321/D1321*100,0)</f>
        <v>9</v>
      </c>
      <c r="P1321" s="11">
        <f>IFERROR(ROUND(E1321/L1321,2),0)</f>
        <v>97.33</v>
      </c>
      <c r="Q1321" s="13" t="s">
        <v>8317</v>
      </c>
      <c r="R1321" t="s">
        <v>8319</v>
      </c>
      <c r="S1321" s="18">
        <f>(((J1321/60)/60)/24)+DATE(1970,1,1)</f>
        <v>41816.812094907407</v>
      </c>
      <c r="T1321">
        <f>YEAR(S1321)</f>
        <v>2014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6">
        <f>ROUND(E1322/D1322*100,0)</f>
        <v>5</v>
      </c>
      <c r="P1322" s="11">
        <f>IFERROR(ROUND(E1322/L1322,2),0)</f>
        <v>167.67</v>
      </c>
      <c r="Q1322" s="13" t="s">
        <v>8317</v>
      </c>
      <c r="R1322" t="s">
        <v>8319</v>
      </c>
      <c r="S1322" s="18">
        <f>(((J1322/60)/60)/24)+DATE(1970,1,1)</f>
        <v>42705.690347222218</v>
      </c>
      <c r="T1322">
        <f>YEAR(S1322)</f>
        <v>2016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10000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6">
        <f>ROUND(E1323/D1323*100,0)</f>
        <v>60</v>
      </c>
      <c r="P1323" s="11">
        <f>IFERROR(ROUND(E1323/L1323,2),0)</f>
        <v>859.86</v>
      </c>
      <c r="Q1323" s="13" t="s">
        <v>8317</v>
      </c>
      <c r="R1323" t="s">
        <v>8319</v>
      </c>
      <c r="S1323" s="18">
        <f>(((J1323/60)/60)/24)+DATE(1970,1,1)</f>
        <v>42697.74927083333</v>
      </c>
      <c r="T1323">
        <f>YEAR(S1323)</f>
        <v>2016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10000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6">
        <f>ROUND(E1324/D1324*100,0)</f>
        <v>1</v>
      </c>
      <c r="P1324" s="11">
        <f>IFERROR(ROUND(E1324/L1324,2),0)</f>
        <v>26.5</v>
      </c>
      <c r="Q1324" s="13" t="s">
        <v>8317</v>
      </c>
      <c r="R1324" t="s">
        <v>8319</v>
      </c>
      <c r="S1324" s="18">
        <f>(((J1324/60)/60)/24)+DATE(1970,1,1)</f>
        <v>42115.656539351854</v>
      </c>
      <c r="T1324">
        <f>YEAR(S1324)</f>
        <v>2015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10000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6">
        <f>ROUND(E1325/D1325*100,0)</f>
        <v>13</v>
      </c>
      <c r="P1325" s="11">
        <f>IFERROR(ROUND(E1325/L1325,2),0)</f>
        <v>30.27</v>
      </c>
      <c r="Q1325" s="13" t="s">
        <v>8317</v>
      </c>
      <c r="R1325" t="s">
        <v>8319</v>
      </c>
      <c r="S1325" s="18">
        <f>(((J1325/60)/60)/24)+DATE(1970,1,1)</f>
        <v>42451.698449074072</v>
      </c>
      <c r="T1325">
        <f>YEAR(S1325)</f>
        <v>2016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10000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6">
        <f>ROUND(E1326/D1326*100,0)</f>
        <v>49</v>
      </c>
      <c r="P1326" s="11">
        <f>IFERROR(ROUND(E1326/L1326,2),0)</f>
        <v>54.67</v>
      </c>
      <c r="Q1326" s="13" t="s">
        <v>8317</v>
      </c>
      <c r="R1326" t="s">
        <v>8319</v>
      </c>
      <c r="S1326" s="18">
        <f>(((J1326/60)/60)/24)+DATE(1970,1,1)</f>
        <v>42626.633703703701</v>
      </c>
      <c r="T1326">
        <f>YEAR(S1326)</f>
        <v>2016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10000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6">
        <f>ROUND(E1327/D1327*100,0)</f>
        <v>5</v>
      </c>
      <c r="P1327" s="11">
        <f>IFERROR(ROUND(E1327/L1327,2),0)</f>
        <v>60.75</v>
      </c>
      <c r="Q1327" s="13" t="s">
        <v>8317</v>
      </c>
      <c r="R1327" t="s">
        <v>8319</v>
      </c>
      <c r="S1327" s="18">
        <f>(((J1327/60)/60)/24)+DATE(1970,1,1)</f>
        <v>42704.086053240739</v>
      </c>
      <c r="T1327">
        <f>YEAR(S1327)</f>
        <v>2016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6">
        <f>ROUND(E1328/D1328*100,0)</f>
        <v>11</v>
      </c>
      <c r="P1328" s="11">
        <f>IFERROR(ROUND(E1328/L1328,2),0)</f>
        <v>102.73</v>
      </c>
      <c r="Q1328" s="13" t="s">
        <v>8317</v>
      </c>
      <c r="R1328" t="s">
        <v>8319</v>
      </c>
      <c r="S1328" s="18">
        <f>(((J1328/60)/60)/24)+DATE(1970,1,1)</f>
        <v>41974.791990740734</v>
      </c>
      <c r="T1328">
        <f>YEAR(S1328)</f>
        <v>2014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10000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6">
        <f>ROUND(E1329/D1329*100,0)</f>
        <v>17</v>
      </c>
      <c r="P1329" s="11">
        <f>IFERROR(ROUND(E1329/L1329,2),0)</f>
        <v>41.59</v>
      </c>
      <c r="Q1329" s="13" t="s">
        <v>8317</v>
      </c>
      <c r="R1329" t="s">
        <v>8319</v>
      </c>
      <c r="S1329" s="18">
        <f>(((J1329/60)/60)/24)+DATE(1970,1,1)</f>
        <v>42123.678645833337</v>
      </c>
      <c r="T1329">
        <f>YEAR(S1329)</f>
        <v>2015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10000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6">
        <f>ROUND(E1330/D1330*100,0)</f>
        <v>17</v>
      </c>
      <c r="P1330" s="11">
        <f>IFERROR(ROUND(E1330/L1330,2),0)</f>
        <v>116.53</v>
      </c>
      <c r="Q1330" s="13" t="s">
        <v>8317</v>
      </c>
      <c r="R1330" t="s">
        <v>8319</v>
      </c>
      <c r="S1330" s="18">
        <f>(((J1330/60)/60)/24)+DATE(1970,1,1)</f>
        <v>42612.642754629633</v>
      </c>
      <c r="T1330">
        <f>YEAR(S1330)</f>
        <v>2016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10000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6">
        <f>ROUND(E1331/D1331*100,0)</f>
        <v>4</v>
      </c>
      <c r="P1331" s="11">
        <f>IFERROR(ROUND(E1331/L1331,2),0)</f>
        <v>45.33</v>
      </c>
      <c r="Q1331" s="13" t="s">
        <v>8317</v>
      </c>
      <c r="R1331" t="s">
        <v>8319</v>
      </c>
      <c r="S1331" s="18">
        <f>(((J1331/60)/60)/24)+DATE(1970,1,1)</f>
        <v>41935.221585648149</v>
      </c>
      <c r="T1331">
        <f>YEAR(S1331)</f>
        <v>2014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10000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6">
        <f>ROUND(E1332/D1332*100,0)</f>
        <v>79</v>
      </c>
      <c r="P1332" s="11">
        <f>IFERROR(ROUND(E1332/L1332,2),0)</f>
        <v>157.46</v>
      </c>
      <c r="Q1332" s="13" t="s">
        <v>8317</v>
      </c>
      <c r="R1332" t="s">
        <v>8319</v>
      </c>
      <c r="S1332" s="18">
        <f>(((J1332/60)/60)/24)+DATE(1970,1,1)</f>
        <v>42522.276724537034</v>
      </c>
      <c r="T1332">
        <f>YEAR(S1332)</f>
        <v>2016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10000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6">
        <f>ROUND(E1333/D1333*100,0)</f>
        <v>34</v>
      </c>
      <c r="P1333" s="11">
        <f>IFERROR(ROUND(E1333/L1333,2),0)</f>
        <v>100.5</v>
      </c>
      <c r="Q1333" s="13" t="s">
        <v>8317</v>
      </c>
      <c r="R1333" t="s">
        <v>8319</v>
      </c>
      <c r="S1333" s="18">
        <f>(((J1333/60)/60)/24)+DATE(1970,1,1)</f>
        <v>42569.50409722222</v>
      </c>
      <c r="T1333">
        <f>YEAR(S1333)</f>
        <v>2016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10000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6">
        <f>ROUND(E1334/D1334*100,0)</f>
        <v>0</v>
      </c>
      <c r="P1334" s="11">
        <f>IFERROR(ROUND(E1334/L1334,2),0)</f>
        <v>0</v>
      </c>
      <c r="Q1334" s="13" t="s">
        <v>8317</v>
      </c>
      <c r="R1334" t="s">
        <v>8319</v>
      </c>
      <c r="S1334" s="18">
        <f>(((J1334/60)/60)/24)+DATE(1970,1,1)</f>
        <v>42732.060277777782</v>
      </c>
      <c r="T1334">
        <f>YEAR(S1334)</f>
        <v>2016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10000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6">
        <f>ROUND(E1335/D1335*100,0)</f>
        <v>0</v>
      </c>
      <c r="P1335" s="11">
        <f>IFERROR(ROUND(E1335/L1335,2),0)</f>
        <v>0</v>
      </c>
      <c r="Q1335" s="13" t="s">
        <v>8317</v>
      </c>
      <c r="R1335" t="s">
        <v>8319</v>
      </c>
      <c r="S1335" s="18">
        <f>(((J1335/60)/60)/24)+DATE(1970,1,1)</f>
        <v>41806.106770833336</v>
      </c>
      <c r="T1335">
        <f>YEAR(S1335)</f>
        <v>2014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10000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6">
        <f>ROUND(E1336/D1336*100,0)</f>
        <v>143</v>
      </c>
      <c r="P1336" s="11">
        <f>IFERROR(ROUND(E1336/L1336,2),0)</f>
        <v>51.82</v>
      </c>
      <c r="Q1336" s="13" t="s">
        <v>8317</v>
      </c>
      <c r="R1336" t="s">
        <v>8319</v>
      </c>
      <c r="S1336" s="18">
        <f>(((J1336/60)/60)/24)+DATE(1970,1,1)</f>
        <v>42410.774155092593</v>
      </c>
      <c r="T1336">
        <f>YEAR(S1336)</f>
        <v>2016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10000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6">
        <f>ROUND(E1337/D1337*100,0)</f>
        <v>49</v>
      </c>
      <c r="P1337" s="11">
        <f>IFERROR(ROUND(E1337/L1337,2),0)</f>
        <v>308.75</v>
      </c>
      <c r="Q1337" s="13" t="s">
        <v>8317</v>
      </c>
      <c r="R1337" t="s">
        <v>8319</v>
      </c>
      <c r="S1337" s="18">
        <f>(((J1337/60)/60)/24)+DATE(1970,1,1)</f>
        <v>42313.936365740738</v>
      </c>
      <c r="T1337">
        <f>YEAR(S1337)</f>
        <v>2015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6">
        <f>ROUND(E1338/D1338*100,0)</f>
        <v>849</v>
      </c>
      <c r="P1338" s="11">
        <f>IFERROR(ROUND(E1338/L1338,2),0)</f>
        <v>379.23</v>
      </c>
      <c r="Q1338" s="13" t="s">
        <v>8317</v>
      </c>
      <c r="R1338" t="s">
        <v>8319</v>
      </c>
      <c r="S1338" s="18">
        <f>(((J1338/60)/60)/24)+DATE(1970,1,1)</f>
        <v>41955.863750000004</v>
      </c>
      <c r="T1338">
        <f>YEAR(S1338)</f>
        <v>2014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10000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6">
        <f>ROUND(E1339/D1339*100,0)</f>
        <v>247</v>
      </c>
      <c r="P1339" s="11">
        <f>IFERROR(ROUND(E1339/L1339,2),0)</f>
        <v>176.36</v>
      </c>
      <c r="Q1339" s="13" t="s">
        <v>8317</v>
      </c>
      <c r="R1339" t="s">
        <v>8319</v>
      </c>
      <c r="S1339" s="18">
        <f>(((J1339/60)/60)/24)+DATE(1970,1,1)</f>
        <v>42767.577303240745</v>
      </c>
      <c r="T1339">
        <f>YEAR(S1339)</f>
        <v>2017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10000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6">
        <f>ROUND(E1340/D1340*100,0)</f>
        <v>10</v>
      </c>
      <c r="P1340" s="11">
        <f>IFERROR(ROUND(E1340/L1340,2),0)</f>
        <v>66.069999999999993</v>
      </c>
      <c r="Q1340" s="13" t="s">
        <v>8317</v>
      </c>
      <c r="R1340" t="s">
        <v>8319</v>
      </c>
      <c r="S1340" s="18">
        <f>(((J1340/60)/60)/24)+DATE(1970,1,1)</f>
        <v>42188.803622685184</v>
      </c>
      <c r="T1340">
        <f>YEAR(S1340)</f>
        <v>2015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10000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6">
        <f>ROUND(E1341/D1341*100,0)</f>
        <v>33</v>
      </c>
      <c r="P1341" s="11">
        <f>IFERROR(ROUND(E1341/L1341,2),0)</f>
        <v>89.65</v>
      </c>
      <c r="Q1341" s="13" t="s">
        <v>8317</v>
      </c>
      <c r="R1341" t="s">
        <v>8319</v>
      </c>
      <c r="S1341" s="18">
        <f>(((J1341/60)/60)/24)+DATE(1970,1,1)</f>
        <v>41936.647164351853</v>
      </c>
      <c r="T1341">
        <f>YEAR(S1341)</f>
        <v>2014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10000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6">
        <f>ROUND(E1342/D1342*100,0)</f>
        <v>0</v>
      </c>
      <c r="P1342" s="11">
        <f>IFERROR(ROUND(E1342/L1342,2),0)</f>
        <v>0</v>
      </c>
      <c r="Q1342" s="13" t="s">
        <v>8317</v>
      </c>
      <c r="R1342" t="s">
        <v>8319</v>
      </c>
      <c r="S1342" s="18">
        <f>(((J1342/60)/60)/24)+DATE(1970,1,1)</f>
        <v>41836.595520833333</v>
      </c>
      <c r="T1342">
        <f>YEAR(S1342)</f>
        <v>2014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10000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6">
        <f>ROUND(E1343/D1343*100,0)</f>
        <v>176</v>
      </c>
      <c r="P1343" s="11">
        <f>IFERROR(ROUND(E1343/L1343,2),0)</f>
        <v>382.39</v>
      </c>
      <c r="Q1343" s="13" t="s">
        <v>8317</v>
      </c>
      <c r="R1343" t="s">
        <v>8319</v>
      </c>
      <c r="S1343" s="18">
        <f>(((J1343/60)/60)/24)+DATE(1970,1,1)</f>
        <v>42612.624039351853</v>
      </c>
      <c r="T1343">
        <f>YEAR(S1343)</f>
        <v>2016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10000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6">
        <f>ROUND(E1344/D1344*100,0)</f>
        <v>1</v>
      </c>
      <c r="P1344" s="11">
        <f>IFERROR(ROUND(E1344/L1344,2),0)</f>
        <v>100</v>
      </c>
      <c r="Q1344" s="13" t="s">
        <v>8317</v>
      </c>
      <c r="R1344" t="s">
        <v>8319</v>
      </c>
      <c r="S1344" s="18">
        <f>(((J1344/60)/60)/24)+DATE(1970,1,1)</f>
        <v>42172.816423611104</v>
      </c>
      <c r="T1344">
        <f>YEAR(S1344)</f>
        <v>2015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10000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6">
        <f>ROUND(E1345/D1345*100,0)</f>
        <v>511</v>
      </c>
      <c r="P1345" s="11">
        <f>IFERROR(ROUND(E1345/L1345,2),0)</f>
        <v>158.36000000000001</v>
      </c>
      <c r="Q1345" s="13" t="s">
        <v>8317</v>
      </c>
      <c r="R1345" t="s">
        <v>8319</v>
      </c>
      <c r="S1345" s="18">
        <f>(((J1345/60)/60)/24)+DATE(1970,1,1)</f>
        <v>42542.526423611111</v>
      </c>
      <c r="T1345">
        <f>YEAR(S1345)</f>
        <v>2016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10000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6">
        <f>ROUND(E1346/D1346*100,0)</f>
        <v>57</v>
      </c>
      <c r="P1346" s="11">
        <f>IFERROR(ROUND(E1346/L1346,2),0)</f>
        <v>40.76</v>
      </c>
      <c r="Q1346" s="13" t="s">
        <v>8320</v>
      </c>
      <c r="R1346" t="s">
        <v>8321</v>
      </c>
      <c r="S1346" s="18">
        <f>(((J1346/60)/60)/24)+DATE(1970,1,1)</f>
        <v>42522.789803240739</v>
      </c>
      <c r="T1346">
        <f>YEAR(S1346)</f>
        <v>2016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10000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6">
        <f>ROUND(E1347/D1347*100,0)</f>
        <v>4</v>
      </c>
      <c r="P1347" s="11">
        <f>IFERROR(ROUND(E1347/L1347,2),0)</f>
        <v>53.57</v>
      </c>
      <c r="Q1347" s="13" t="s">
        <v>8320</v>
      </c>
      <c r="R1347" t="s">
        <v>8321</v>
      </c>
      <c r="S1347" s="18">
        <f>(((J1347/60)/60)/24)+DATE(1970,1,1)</f>
        <v>41799.814340277779</v>
      </c>
      <c r="T1347">
        <f>YEAR(S1347)</f>
        <v>2014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10000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6">
        <f>ROUND(E1348/D1348*100,0)</f>
        <v>72</v>
      </c>
      <c r="P1348" s="11">
        <f>IFERROR(ROUND(E1348/L1348,2),0)</f>
        <v>48.45</v>
      </c>
      <c r="Q1348" s="13" t="s">
        <v>8320</v>
      </c>
      <c r="R1348" t="s">
        <v>8321</v>
      </c>
      <c r="S1348" s="18">
        <f>(((J1348/60)/60)/24)+DATE(1970,1,1)</f>
        <v>41422.075821759259</v>
      </c>
      <c r="T1348">
        <f>YEAR(S1348)</f>
        <v>2013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10000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6">
        <f>ROUND(E1349/D1349*100,0)</f>
        <v>26</v>
      </c>
      <c r="P1349" s="11">
        <f>IFERROR(ROUND(E1349/L1349,2),0)</f>
        <v>82.42</v>
      </c>
      <c r="Q1349" s="13" t="s">
        <v>8320</v>
      </c>
      <c r="R1349" t="s">
        <v>8321</v>
      </c>
      <c r="S1349" s="18">
        <f>(((J1349/60)/60)/24)+DATE(1970,1,1)</f>
        <v>42040.638020833328</v>
      </c>
      <c r="T1349">
        <f>YEAR(S1349)</f>
        <v>2015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10000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6">
        <f>ROUND(E1350/D1350*100,0)</f>
        <v>60</v>
      </c>
      <c r="P1350" s="11">
        <f>IFERROR(ROUND(E1350/L1350,2),0)</f>
        <v>230.19</v>
      </c>
      <c r="Q1350" s="13" t="s">
        <v>8320</v>
      </c>
      <c r="R1350" t="s">
        <v>8321</v>
      </c>
      <c r="S1350" s="18">
        <f>(((J1350/60)/60)/24)+DATE(1970,1,1)</f>
        <v>41963.506168981476</v>
      </c>
      <c r="T1350">
        <f>YEAR(S1350)</f>
        <v>2014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10000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6">
        <f>ROUND(E1351/D1351*100,0)</f>
        <v>102</v>
      </c>
      <c r="P1351" s="11">
        <f>IFERROR(ROUND(E1351/L1351,2),0)</f>
        <v>59.36</v>
      </c>
      <c r="Q1351" s="13" t="s">
        <v>8320</v>
      </c>
      <c r="R1351" t="s">
        <v>8321</v>
      </c>
      <c r="S1351" s="18">
        <f>(((J1351/60)/60)/24)+DATE(1970,1,1)</f>
        <v>42317.33258101852</v>
      </c>
      <c r="T1351">
        <f>YEAR(S1351)</f>
        <v>2015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10000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6">
        <f>ROUND(E1352/D1352*100,0)</f>
        <v>52</v>
      </c>
      <c r="P1352" s="11">
        <f>IFERROR(ROUND(E1352/L1352,2),0)</f>
        <v>66.7</v>
      </c>
      <c r="Q1352" s="13" t="s">
        <v>8320</v>
      </c>
      <c r="R1352" t="s">
        <v>8321</v>
      </c>
      <c r="S1352" s="18">
        <f>(((J1352/60)/60)/24)+DATE(1970,1,1)</f>
        <v>42334.013124999998</v>
      </c>
      <c r="T1352">
        <f>YEAR(S1352)</f>
        <v>2015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10000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6">
        <f>ROUND(E1353/D1353*100,0)</f>
        <v>203</v>
      </c>
      <c r="P1353" s="11">
        <f>IFERROR(ROUND(E1353/L1353,2),0)</f>
        <v>168.78</v>
      </c>
      <c r="Q1353" s="13" t="s">
        <v>8320</v>
      </c>
      <c r="R1353" t="s">
        <v>8321</v>
      </c>
      <c r="S1353" s="18">
        <f>(((J1353/60)/60)/24)+DATE(1970,1,1)</f>
        <v>42382.74009259259</v>
      </c>
      <c r="T1353">
        <f>YEAR(S1353)</f>
        <v>2016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6">
        <f>ROUND(E1354/D1354*100,0)</f>
        <v>136</v>
      </c>
      <c r="P1354" s="11">
        <f>IFERROR(ROUND(E1354/L1354,2),0)</f>
        <v>59.97</v>
      </c>
      <c r="Q1354" s="13" t="s">
        <v>8320</v>
      </c>
      <c r="R1354" t="s">
        <v>8321</v>
      </c>
      <c r="S1354" s="18">
        <f>(((J1354/60)/60)/24)+DATE(1970,1,1)</f>
        <v>42200.578310185185</v>
      </c>
      <c r="T1354">
        <f>YEAR(S1354)</f>
        <v>2015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6">
        <f>ROUND(E1355/D1355*100,0)</f>
        <v>13</v>
      </c>
      <c r="P1355" s="11">
        <f>IFERROR(ROUND(E1355/L1355,2),0)</f>
        <v>31.81</v>
      </c>
      <c r="Q1355" s="13" t="s">
        <v>8320</v>
      </c>
      <c r="R1355" t="s">
        <v>8321</v>
      </c>
      <c r="S1355" s="18">
        <f>(((J1355/60)/60)/24)+DATE(1970,1,1)</f>
        <v>41309.11791666667</v>
      </c>
      <c r="T1355">
        <f>YEAR(S1355)</f>
        <v>2013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10000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6">
        <f>ROUND(E1356/D1356*100,0)</f>
        <v>16</v>
      </c>
      <c r="P1356" s="11">
        <f>IFERROR(ROUND(E1356/L1356,2),0)</f>
        <v>24.42</v>
      </c>
      <c r="Q1356" s="13" t="s">
        <v>8320</v>
      </c>
      <c r="R1356" t="s">
        <v>8321</v>
      </c>
      <c r="S1356" s="18">
        <f>(((J1356/60)/60)/24)+DATE(1970,1,1)</f>
        <v>42502.807627314818</v>
      </c>
      <c r="T1356">
        <f>YEAR(S1356)</f>
        <v>2016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10000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6">
        <f>ROUND(E1357/D1357*100,0)</f>
        <v>31</v>
      </c>
      <c r="P1357" s="11">
        <f>IFERROR(ROUND(E1357/L1357,2),0)</f>
        <v>25.35</v>
      </c>
      <c r="Q1357" s="13" t="s">
        <v>8320</v>
      </c>
      <c r="R1357" t="s">
        <v>8321</v>
      </c>
      <c r="S1357" s="18">
        <f>(((J1357/60)/60)/24)+DATE(1970,1,1)</f>
        <v>41213.254687499997</v>
      </c>
      <c r="T1357">
        <f>YEAR(S1357)</f>
        <v>2012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10000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6">
        <f>ROUND(E1358/D1358*100,0)</f>
        <v>62</v>
      </c>
      <c r="P1358" s="11">
        <f>IFERROR(ROUND(E1358/L1358,2),0)</f>
        <v>71.44</v>
      </c>
      <c r="Q1358" s="13" t="s">
        <v>8320</v>
      </c>
      <c r="R1358" t="s">
        <v>8321</v>
      </c>
      <c r="S1358" s="18">
        <f>(((J1358/60)/60)/24)+DATE(1970,1,1)</f>
        <v>41430.038888888892</v>
      </c>
      <c r="T1358">
        <f>YEAR(S1358)</f>
        <v>2013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10000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6">
        <f>ROUND(E1359/D1359*100,0)</f>
        <v>25</v>
      </c>
      <c r="P1359" s="11">
        <f>IFERROR(ROUND(E1359/L1359,2),0)</f>
        <v>38.549999999999997</v>
      </c>
      <c r="Q1359" s="13" t="s">
        <v>8320</v>
      </c>
      <c r="R1359" t="s">
        <v>8321</v>
      </c>
      <c r="S1359" s="18">
        <f>(((J1359/60)/60)/24)+DATE(1970,1,1)</f>
        <v>41304.962233796294</v>
      </c>
      <c r="T1359">
        <f>YEAR(S1359)</f>
        <v>2013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10000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6">
        <f>ROUND(E1360/D1360*100,0)</f>
        <v>34</v>
      </c>
      <c r="P1360" s="11">
        <f>IFERROR(ROUND(E1360/L1360,2),0)</f>
        <v>68.37</v>
      </c>
      <c r="Q1360" s="13" t="s">
        <v>8320</v>
      </c>
      <c r="R1360" t="s">
        <v>8321</v>
      </c>
      <c r="S1360" s="18">
        <f>(((J1360/60)/60)/24)+DATE(1970,1,1)</f>
        <v>40689.570868055554</v>
      </c>
      <c r="T1360">
        <f>YEAR(S1360)</f>
        <v>2011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10000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6">
        <f>ROUND(E1361/D1361*100,0)</f>
        <v>8</v>
      </c>
      <c r="P1361" s="11">
        <f>IFERROR(ROUND(E1361/L1361,2),0)</f>
        <v>40.21</v>
      </c>
      <c r="Q1361" s="13" t="s">
        <v>8320</v>
      </c>
      <c r="R1361" t="s">
        <v>8321</v>
      </c>
      <c r="S1361" s="18">
        <f>(((J1361/60)/60)/24)+DATE(1970,1,1)</f>
        <v>40668.814699074072</v>
      </c>
      <c r="T1361">
        <f>YEAR(S1361)</f>
        <v>2011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10000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6">
        <f>ROUND(E1362/D1362*100,0)</f>
        <v>26</v>
      </c>
      <c r="P1362" s="11">
        <f>IFERROR(ROUND(E1362/L1362,2),0)</f>
        <v>32.07</v>
      </c>
      <c r="Q1362" s="13" t="s">
        <v>8320</v>
      </c>
      <c r="R1362" t="s">
        <v>8321</v>
      </c>
      <c r="S1362" s="18">
        <f>(((J1362/60)/60)/24)+DATE(1970,1,1)</f>
        <v>41095.900694444441</v>
      </c>
      <c r="T1362">
        <f>YEAR(S1362)</f>
        <v>2012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10000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6">
        <f>ROUND(E1363/D1363*100,0)</f>
        <v>76</v>
      </c>
      <c r="P1363" s="11">
        <f>IFERROR(ROUND(E1363/L1363,2),0)</f>
        <v>28.63</v>
      </c>
      <c r="Q1363" s="13" t="s">
        <v>8320</v>
      </c>
      <c r="R1363" t="s">
        <v>8321</v>
      </c>
      <c r="S1363" s="18">
        <f>(((J1363/60)/60)/24)+DATE(1970,1,1)</f>
        <v>41781.717268518521</v>
      </c>
      <c r="T1363">
        <f>YEAR(S1363)</f>
        <v>2014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6">
        <f>ROUND(E1364/D1364*100,0)</f>
        <v>11</v>
      </c>
      <c r="P1364" s="11">
        <f>IFERROR(ROUND(E1364/L1364,2),0)</f>
        <v>43.64</v>
      </c>
      <c r="Q1364" s="13" t="s">
        <v>8320</v>
      </c>
      <c r="R1364" t="s">
        <v>8321</v>
      </c>
      <c r="S1364" s="18">
        <f>(((J1364/60)/60)/24)+DATE(1970,1,1)</f>
        <v>41464.934386574074</v>
      </c>
      <c r="T1364">
        <f>YEAR(S1364)</f>
        <v>2013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10000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6">
        <f>ROUND(E1365/D1365*100,0)</f>
        <v>2</v>
      </c>
      <c r="P1365" s="11">
        <f>IFERROR(ROUND(E1365/L1365,2),0)</f>
        <v>40</v>
      </c>
      <c r="Q1365" s="13" t="s">
        <v>8320</v>
      </c>
      <c r="R1365" t="s">
        <v>8321</v>
      </c>
      <c r="S1365" s="18">
        <f>(((J1365/60)/60)/24)+DATE(1970,1,1)</f>
        <v>42396.8440625</v>
      </c>
      <c r="T1365">
        <f>YEAR(S1365)</f>
        <v>2016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10000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6">
        <f>ROUND(E1366/D1366*100,0)</f>
        <v>498</v>
      </c>
      <c r="P1366" s="11">
        <f>IFERROR(ROUND(E1366/L1366,2),0)</f>
        <v>346.04</v>
      </c>
      <c r="Q1366" s="13" t="s">
        <v>8323</v>
      </c>
      <c r="R1366" t="s">
        <v>8324</v>
      </c>
      <c r="S1366" s="18">
        <f>(((J1366/60)/60)/24)+DATE(1970,1,1)</f>
        <v>41951.695671296293</v>
      </c>
      <c r="T1366">
        <f>YEAR(S1366)</f>
        <v>2014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10000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6">
        <f>ROUND(E1367/D1367*100,0)</f>
        <v>75</v>
      </c>
      <c r="P1367" s="11">
        <f>IFERROR(ROUND(E1367/L1367,2),0)</f>
        <v>81.739999999999995</v>
      </c>
      <c r="Q1367" s="13" t="s">
        <v>8323</v>
      </c>
      <c r="R1367" t="s">
        <v>8324</v>
      </c>
      <c r="S1367" s="18">
        <f>(((J1367/60)/60)/24)+DATE(1970,1,1)</f>
        <v>42049.733240740738</v>
      </c>
      <c r="T1367">
        <f>YEAR(S1367)</f>
        <v>2015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10000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6">
        <f>ROUND(E1368/D1368*100,0)</f>
        <v>95</v>
      </c>
      <c r="P1368" s="11">
        <f>IFERROR(ROUND(E1368/L1368,2),0)</f>
        <v>64.540000000000006</v>
      </c>
      <c r="Q1368" s="13" t="s">
        <v>8323</v>
      </c>
      <c r="R1368" t="s">
        <v>8324</v>
      </c>
      <c r="S1368" s="18">
        <f>(((J1368/60)/60)/24)+DATE(1970,1,1)</f>
        <v>41924.996099537035</v>
      </c>
      <c r="T1368">
        <f>YEAR(S1368)</f>
        <v>2014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10000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6">
        <f>ROUND(E1369/D1369*100,0)</f>
        <v>57</v>
      </c>
      <c r="P1369" s="11">
        <f>IFERROR(ROUND(E1369/L1369,2),0)</f>
        <v>63.48</v>
      </c>
      <c r="Q1369" s="13" t="s">
        <v>8323</v>
      </c>
      <c r="R1369" t="s">
        <v>8324</v>
      </c>
      <c r="S1369" s="18">
        <f>(((J1369/60)/60)/24)+DATE(1970,1,1)</f>
        <v>42292.002893518518</v>
      </c>
      <c r="T1369">
        <f>YEAR(S1369)</f>
        <v>2015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10000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6">
        <f>ROUND(E1370/D1370*100,0)</f>
        <v>55</v>
      </c>
      <c r="P1370" s="11">
        <f>IFERROR(ROUND(E1370/L1370,2),0)</f>
        <v>63.62</v>
      </c>
      <c r="Q1370" s="13" t="s">
        <v>8323</v>
      </c>
      <c r="R1370" t="s">
        <v>8324</v>
      </c>
      <c r="S1370" s="18">
        <f>(((J1370/60)/60)/24)+DATE(1970,1,1)</f>
        <v>42146.190902777773</v>
      </c>
      <c r="T1370">
        <f>YEAR(S1370)</f>
        <v>2015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10000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6">
        <f>ROUND(E1371/D1371*100,0)</f>
        <v>341</v>
      </c>
      <c r="P1371" s="11">
        <f>IFERROR(ROUND(E1371/L1371,2),0)</f>
        <v>83.97</v>
      </c>
      <c r="Q1371" s="13" t="s">
        <v>8323</v>
      </c>
      <c r="R1371" t="s">
        <v>8324</v>
      </c>
      <c r="S1371" s="18">
        <f>(((J1371/60)/60)/24)+DATE(1970,1,1)</f>
        <v>41710.594282407408</v>
      </c>
      <c r="T1371">
        <f>YEAR(S1371)</f>
        <v>2014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10000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6">
        <f>ROUND(E1372/D1372*100,0)</f>
        <v>16</v>
      </c>
      <c r="P1372" s="11">
        <f>IFERROR(ROUND(E1372/L1372,2),0)</f>
        <v>77.75</v>
      </c>
      <c r="Q1372" s="13" t="s">
        <v>8323</v>
      </c>
      <c r="R1372" t="s">
        <v>8324</v>
      </c>
      <c r="S1372" s="18">
        <f>(((J1372/60)/60)/24)+DATE(1970,1,1)</f>
        <v>41548.00335648148</v>
      </c>
      <c r="T1372">
        <f>YEAR(S1372)</f>
        <v>2013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10000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6">
        <f>ROUND(E1373/D1373*100,0)</f>
        <v>75</v>
      </c>
      <c r="P1373" s="11">
        <f>IFERROR(ROUND(E1373/L1373,2),0)</f>
        <v>107.07</v>
      </c>
      <c r="Q1373" s="13" t="s">
        <v>8323</v>
      </c>
      <c r="R1373" t="s">
        <v>8324</v>
      </c>
      <c r="S1373" s="18">
        <f>(((J1373/60)/60)/24)+DATE(1970,1,1)</f>
        <v>42101.758587962962</v>
      </c>
      <c r="T1373">
        <f>YEAR(S1373)</f>
        <v>2015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10000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6">
        <f>ROUND(E1374/D1374*100,0)</f>
        <v>6</v>
      </c>
      <c r="P1374" s="11">
        <f>IFERROR(ROUND(E1374/L1374,2),0)</f>
        <v>38.75</v>
      </c>
      <c r="Q1374" s="13" t="s">
        <v>8323</v>
      </c>
      <c r="R1374" t="s">
        <v>8324</v>
      </c>
      <c r="S1374" s="18">
        <f>(((J1374/60)/60)/24)+DATE(1970,1,1)</f>
        <v>41072.739953703705</v>
      </c>
      <c r="T1374">
        <f>YEAR(S1374)</f>
        <v>2012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6">
        <f>ROUND(E1375/D1375*100,0)</f>
        <v>105</v>
      </c>
      <c r="P1375" s="11">
        <f>IFERROR(ROUND(E1375/L1375,2),0)</f>
        <v>201.94</v>
      </c>
      <c r="Q1375" s="13" t="s">
        <v>8323</v>
      </c>
      <c r="R1375" t="s">
        <v>8324</v>
      </c>
      <c r="S1375" s="18">
        <f>(((J1375/60)/60)/24)+DATE(1970,1,1)</f>
        <v>42704.95177083333</v>
      </c>
      <c r="T1375">
        <f>YEAR(S1375)</f>
        <v>2016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10000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6">
        <f>ROUND(E1376/D1376*100,0)</f>
        <v>28</v>
      </c>
      <c r="P1376" s="11">
        <f>IFERROR(ROUND(E1376/L1376,2),0)</f>
        <v>43.06</v>
      </c>
      <c r="Q1376" s="13" t="s">
        <v>8323</v>
      </c>
      <c r="R1376" t="s">
        <v>8324</v>
      </c>
      <c r="S1376" s="18">
        <f>(((J1376/60)/60)/24)+DATE(1970,1,1)</f>
        <v>42424.161898148144</v>
      </c>
      <c r="T1376">
        <f>YEAR(S1376)</f>
        <v>2016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10000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6">
        <f>ROUND(E1377/D1377*100,0)</f>
        <v>69</v>
      </c>
      <c r="P1377" s="11">
        <f>IFERROR(ROUND(E1377/L1377,2),0)</f>
        <v>62.87</v>
      </c>
      <c r="Q1377" s="13" t="s">
        <v>8323</v>
      </c>
      <c r="R1377" t="s">
        <v>8324</v>
      </c>
      <c r="S1377" s="18">
        <f>(((J1377/60)/60)/24)+DATE(1970,1,1)</f>
        <v>42720.066192129627</v>
      </c>
      <c r="T1377">
        <f>YEAR(S1377)</f>
        <v>2016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10000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6">
        <f>ROUND(E1378/D1378*100,0)</f>
        <v>93</v>
      </c>
      <c r="P1378" s="11">
        <f>IFERROR(ROUND(E1378/L1378,2),0)</f>
        <v>55.61</v>
      </c>
      <c r="Q1378" s="13" t="s">
        <v>8323</v>
      </c>
      <c r="R1378" t="s">
        <v>8324</v>
      </c>
      <c r="S1378" s="18">
        <f>(((J1378/60)/60)/24)+DATE(1970,1,1)</f>
        <v>42677.669050925921</v>
      </c>
      <c r="T1378">
        <f>YEAR(S1378)</f>
        <v>2016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10000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6">
        <f>ROUND(E1379/D1379*100,0)</f>
        <v>15</v>
      </c>
      <c r="P1379" s="11">
        <f>IFERROR(ROUND(E1379/L1379,2),0)</f>
        <v>48.71</v>
      </c>
      <c r="Q1379" s="13" t="s">
        <v>8323</v>
      </c>
      <c r="R1379" t="s">
        <v>8324</v>
      </c>
      <c r="S1379" s="18">
        <f>(((J1379/60)/60)/24)+DATE(1970,1,1)</f>
        <v>42747.219560185185</v>
      </c>
      <c r="T1379">
        <f>YEAR(S1379)</f>
        <v>2017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10000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6">
        <f>ROUND(E1380/D1380*100,0)</f>
        <v>41</v>
      </c>
      <c r="P1380" s="11">
        <f>IFERROR(ROUND(E1380/L1380,2),0)</f>
        <v>30.58</v>
      </c>
      <c r="Q1380" s="13" t="s">
        <v>8323</v>
      </c>
      <c r="R1380" t="s">
        <v>8324</v>
      </c>
      <c r="S1380" s="18">
        <f>(((J1380/60)/60)/24)+DATE(1970,1,1)</f>
        <v>42568.759374999994</v>
      </c>
      <c r="T1380">
        <f>YEAR(S1380)</f>
        <v>2016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6">
        <f>ROUND(E1381/D1381*100,0)</f>
        <v>112</v>
      </c>
      <c r="P1381" s="11">
        <f>IFERROR(ROUND(E1381/L1381,2),0)</f>
        <v>73.91</v>
      </c>
      <c r="Q1381" s="13" t="s">
        <v>8323</v>
      </c>
      <c r="R1381" t="s">
        <v>8324</v>
      </c>
      <c r="S1381" s="18">
        <f>(((J1381/60)/60)/24)+DATE(1970,1,1)</f>
        <v>42130.491620370376</v>
      </c>
      <c r="T1381">
        <f>YEAR(S1381)</f>
        <v>2015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10000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6">
        <f>ROUND(E1382/D1382*100,0)</f>
        <v>1</v>
      </c>
      <c r="P1382" s="11">
        <f>IFERROR(ROUND(E1382/L1382,2),0)</f>
        <v>21.2</v>
      </c>
      <c r="Q1382" s="13" t="s">
        <v>8323</v>
      </c>
      <c r="R1382" t="s">
        <v>8324</v>
      </c>
      <c r="S1382" s="18">
        <f>(((J1382/60)/60)/24)+DATE(1970,1,1)</f>
        <v>42141.762800925921</v>
      </c>
      <c r="T1382">
        <f>YEAR(S1382)</f>
        <v>2015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10000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6">
        <f>ROUND(E1383/D1383*100,0)</f>
        <v>54</v>
      </c>
      <c r="P1383" s="11">
        <f>IFERROR(ROUND(E1383/L1383,2),0)</f>
        <v>73.36</v>
      </c>
      <c r="Q1383" s="13" t="s">
        <v>8323</v>
      </c>
      <c r="R1383" t="s">
        <v>8324</v>
      </c>
      <c r="S1383" s="18">
        <f>(((J1383/60)/60)/24)+DATE(1970,1,1)</f>
        <v>42703.214409722219</v>
      </c>
      <c r="T1383">
        <f>YEAR(S1383)</f>
        <v>2016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10000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6">
        <f>ROUND(E1384/D1384*100,0)</f>
        <v>83</v>
      </c>
      <c r="P1384" s="11">
        <f>IFERROR(ROUND(E1384/L1384,2),0)</f>
        <v>56.41</v>
      </c>
      <c r="Q1384" s="13" t="s">
        <v>8323</v>
      </c>
      <c r="R1384" t="s">
        <v>8324</v>
      </c>
      <c r="S1384" s="18">
        <f>(((J1384/60)/60)/24)+DATE(1970,1,1)</f>
        <v>41370.800185185188</v>
      </c>
      <c r="T1384">
        <f>YEAR(S1384)</f>
        <v>2013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10000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6">
        <f>ROUND(E1385/D1385*100,0)</f>
        <v>47</v>
      </c>
      <c r="P1385" s="11">
        <f>IFERROR(ROUND(E1385/L1385,2),0)</f>
        <v>50.25</v>
      </c>
      <c r="Q1385" s="13" t="s">
        <v>8323</v>
      </c>
      <c r="R1385" t="s">
        <v>8324</v>
      </c>
      <c r="S1385" s="18">
        <f>(((J1385/60)/60)/24)+DATE(1970,1,1)</f>
        <v>42707.074976851851</v>
      </c>
      <c r="T1385">
        <f>YEAR(S1385)</f>
        <v>2016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10000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6">
        <f>ROUND(E1386/D1386*100,0)</f>
        <v>43</v>
      </c>
      <c r="P1386" s="11">
        <f>IFERROR(ROUND(E1386/L1386,2),0)</f>
        <v>68.94</v>
      </c>
      <c r="Q1386" s="13" t="s">
        <v>8323</v>
      </c>
      <c r="R1386" t="s">
        <v>8324</v>
      </c>
      <c r="S1386" s="18">
        <f>(((J1386/60)/60)/24)+DATE(1970,1,1)</f>
        <v>42160.735208333332</v>
      </c>
      <c r="T1386">
        <f>YEAR(S1386)</f>
        <v>2015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10000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6">
        <f>ROUND(E1387/D1387*100,0)</f>
        <v>88</v>
      </c>
      <c r="P1387" s="11">
        <f>IFERROR(ROUND(E1387/L1387,2),0)</f>
        <v>65.91</v>
      </c>
      <c r="Q1387" s="13" t="s">
        <v>8323</v>
      </c>
      <c r="R1387" t="s">
        <v>8324</v>
      </c>
      <c r="S1387" s="18">
        <f>(((J1387/60)/60)/24)+DATE(1970,1,1)</f>
        <v>42433.688900462963</v>
      </c>
      <c r="T1387">
        <f>YEAR(S1387)</f>
        <v>2016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10000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6">
        <f>ROUND(E1388/D1388*100,0)</f>
        <v>9</v>
      </c>
      <c r="P1388" s="11">
        <f>IFERROR(ROUND(E1388/L1388,2),0)</f>
        <v>62.5</v>
      </c>
      <c r="Q1388" s="13" t="s">
        <v>8323</v>
      </c>
      <c r="R1388" t="s">
        <v>8324</v>
      </c>
      <c r="S1388" s="18">
        <f>(((J1388/60)/60)/24)+DATE(1970,1,1)</f>
        <v>42184.646863425922</v>
      </c>
      <c r="T1388">
        <f>YEAR(S1388)</f>
        <v>2015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10000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6">
        <f>ROUND(E1389/D1389*100,0)</f>
        <v>55</v>
      </c>
      <c r="P1389" s="11">
        <f>IFERROR(ROUND(E1389/L1389,2),0)</f>
        <v>70.06</v>
      </c>
      <c r="Q1389" s="13" t="s">
        <v>8323</v>
      </c>
      <c r="R1389" t="s">
        <v>8324</v>
      </c>
      <c r="S1389" s="18">
        <f>(((J1389/60)/60)/24)+DATE(1970,1,1)</f>
        <v>42126.92123842593</v>
      </c>
      <c r="T1389">
        <f>YEAR(S1389)</f>
        <v>2015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10000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6">
        <f>ROUND(E1390/D1390*100,0)</f>
        <v>67</v>
      </c>
      <c r="P1390" s="11">
        <f>IFERROR(ROUND(E1390/L1390,2),0)</f>
        <v>60.18</v>
      </c>
      <c r="Q1390" s="13" t="s">
        <v>8323</v>
      </c>
      <c r="R1390" t="s">
        <v>8324</v>
      </c>
      <c r="S1390" s="18">
        <f>(((J1390/60)/60)/24)+DATE(1970,1,1)</f>
        <v>42634.614780092597</v>
      </c>
      <c r="T1390">
        <f>YEAR(S1390)</f>
        <v>2016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10000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6">
        <f>ROUND(E1391/D1391*100,0)</f>
        <v>7</v>
      </c>
      <c r="P1391" s="11">
        <f>IFERROR(ROUND(E1391/L1391,2),0)</f>
        <v>21.38</v>
      </c>
      <c r="Q1391" s="13" t="s">
        <v>8323</v>
      </c>
      <c r="R1391" t="s">
        <v>8324</v>
      </c>
      <c r="S1391" s="18">
        <f>(((J1391/60)/60)/24)+DATE(1970,1,1)</f>
        <v>42565.480983796297</v>
      </c>
      <c r="T1391">
        <f>YEAR(S1391)</f>
        <v>2016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10000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6">
        <f>ROUND(E1392/D1392*100,0)</f>
        <v>31</v>
      </c>
      <c r="P1392" s="11">
        <f>IFERROR(ROUND(E1392/L1392,2),0)</f>
        <v>160.79</v>
      </c>
      <c r="Q1392" s="13" t="s">
        <v>8323</v>
      </c>
      <c r="R1392" t="s">
        <v>8324</v>
      </c>
      <c r="S1392" s="18">
        <f>(((J1392/60)/60)/24)+DATE(1970,1,1)</f>
        <v>42087.803310185183</v>
      </c>
      <c r="T1392">
        <f>YEAR(S1392)</f>
        <v>2015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10000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6">
        <f>ROUND(E1393/D1393*100,0)</f>
        <v>6</v>
      </c>
      <c r="P1393" s="11">
        <f>IFERROR(ROUND(E1393/L1393,2),0)</f>
        <v>42.38</v>
      </c>
      <c r="Q1393" s="13" t="s">
        <v>8323</v>
      </c>
      <c r="R1393" t="s">
        <v>8324</v>
      </c>
      <c r="S1393" s="18">
        <f>(((J1393/60)/60)/24)+DATE(1970,1,1)</f>
        <v>42193.650671296295</v>
      </c>
      <c r="T1393">
        <f>YEAR(S1393)</f>
        <v>2015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10000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6">
        <f>ROUND(E1394/D1394*100,0)</f>
        <v>28</v>
      </c>
      <c r="P1394" s="11">
        <f>IFERROR(ROUND(E1394/L1394,2),0)</f>
        <v>27.32</v>
      </c>
      <c r="Q1394" s="13" t="s">
        <v>8323</v>
      </c>
      <c r="R1394" t="s">
        <v>8324</v>
      </c>
      <c r="S1394" s="18">
        <f>(((J1394/60)/60)/24)+DATE(1970,1,1)</f>
        <v>42401.154930555553</v>
      </c>
      <c r="T1394">
        <f>YEAR(S1394)</f>
        <v>2016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6">
        <f>ROUND(E1395/D1395*100,0)</f>
        <v>102</v>
      </c>
      <c r="P1395" s="11">
        <f>IFERROR(ROUND(E1395/L1395,2),0)</f>
        <v>196.83</v>
      </c>
      <c r="Q1395" s="13" t="s">
        <v>8323</v>
      </c>
      <c r="R1395" t="s">
        <v>8324</v>
      </c>
      <c r="S1395" s="18">
        <f>(((J1395/60)/60)/24)+DATE(1970,1,1)</f>
        <v>42553.681979166664</v>
      </c>
      <c r="T1395">
        <f>YEAR(S1395)</f>
        <v>2016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10000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6">
        <f>ROUND(E1396/D1396*100,0)</f>
        <v>9</v>
      </c>
      <c r="P1396" s="11">
        <f>IFERROR(ROUND(E1396/L1396,2),0)</f>
        <v>53.88</v>
      </c>
      <c r="Q1396" s="13" t="s">
        <v>8323</v>
      </c>
      <c r="R1396" t="s">
        <v>8324</v>
      </c>
      <c r="S1396" s="18">
        <f>(((J1396/60)/60)/24)+DATE(1970,1,1)</f>
        <v>42752.144976851851</v>
      </c>
      <c r="T1396">
        <f>YEAR(S1396)</f>
        <v>2017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10000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6">
        <f>ROUND(E1397/D1397*100,0)</f>
        <v>39</v>
      </c>
      <c r="P1397" s="11">
        <f>IFERROR(ROUND(E1397/L1397,2),0)</f>
        <v>47.76</v>
      </c>
      <c r="Q1397" s="13" t="s">
        <v>8323</v>
      </c>
      <c r="R1397" t="s">
        <v>8324</v>
      </c>
      <c r="S1397" s="18">
        <f>(((J1397/60)/60)/24)+DATE(1970,1,1)</f>
        <v>42719.90834490741</v>
      </c>
      <c r="T1397">
        <f>YEAR(S1397)</f>
        <v>2016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10000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6">
        <f>ROUND(E1398/D1398*100,0)</f>
        <v>64</v>
      </c>
      <c r="P1398" s="11">
        <f>IFERROR(ROUND(E1398/L1398,2),0)</f>
        <v>88.19</v>
      </c>
      <c r="Q1398" s="13" t="s">
        <v>8323</v>
      </c>
      <c r="R1398" t="s">
        <v>8324</v>
      </c>
      <c r="S1398" s="18">
        <f>(((J1398/60)/60)/24)+DATE(1970,1,1)</f>
        <v>42018.99863425926</v>
      </c>
      <c r="T1398">
        <f>YEAR(S1398)</f>
        <v>2015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6">
        <f>ROUND(E1399/D1399*100,0)</f>
        <v>114</v>
      </c>
      <c r="P1399" s="11">
        <f>IFERROR(ROUND(E1399/L1399,2),0)</f>
        <v>72.06</v>
      </c>
      <c r="Q1399" s="13" t="s">
        <v>8323</v>
      </c>
      <c r="R1399" t="s">
        <v>8324</v>
      </c>
      <c r="S1399" s="18">
        <f>(((J1399/60)/60)/24)+DATE(1970,1,1)</f>
        <v>42640.917939814812</v>
      </c>
      <c r="T1399">
        <f>YEAR(S1399)</f>
        <v>2016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10000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6">
        <f>ROUND(E1400/D1400*100,0)</f>
        <v>48</v>
      </c>
      <c r="P1400" s="11">
        <f>IFERROR(ROUND(E1400/L1400,2),0)</f>
        <v>74.25</v>
      </c>
      <c r="Q1400" s="13" t="s">
        <v>8323</v>
      </c>
      <c r="R1400" t="s">
        <v>8324</v>
      </c>
      <c r="S1400" s="18">
        <f>(((J1400/60)/60)/24)+DATE(1970,1,1)</f>
        <v>42526.874236111107</v>
      </c>
      <c r="T1400">
        <f>YEAR(S1400)</f>
        <v>2016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10000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6">
        <f>ROUND(E1401/D1401*100,0)</f>
        <v>114</v>
      </c>
      <c r="P1401" s="11">
        <f>IFERROR(ROUND(E1401/L1401,2),0)</f>
        <v>61.7</v>
      </c>
      <c r="Q1401" s="13" t="s">
        <v>8323</v>
      </c>
      <c r="R1401" t="s">
        <v>8324</v>
      </c>
      <c r="S1401" s="18">
        <f>(((J1401/60)/60)/24)+DATE(1970,1,1)</f>
        <v>41889.004317129627</v>
      </c>
      <c r="T1401">
        <f>YEAR(S1401)</f>
        <v>2014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10000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6">
        <f>ROUND(E1402/D1402*100,0)</f>
        <v>6</v>
      </c>
      <c r="P1402" s="11">
        <f>IFERROR(ROUND(E1402/L1402,2),0)</f>
        <v>17.239999999999998</v>
      </c>
      <c r="Q1402" s="13" t="s">
        <v>8323</v>
      </c>
      <c r="R1402" t="s">
        <v>8324</v>
      </c>
      <c r="S1402" s="18">
        <f>(((J1402/60)/60)/24)+DATE(1970,1,1)</f>
        <v>42498.341122685189</v>
      </c>
      <c r="T1402">
        <f>YEAR(S1402)</f>
        <v>2016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10000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6">
        <f>ROUND(E1403/D1403*100,0)</f>
        <v>124</v>
      </c>
      <c r="P1403" s="11">
        <f>IFERROR(ROUND(E1403/L1403,2),0)</f>
        <v>51.72</v>
      </c>
      <c r="Q1403" s="13" t="s">
        <v>8323</v>
      </c>
      <c r="R1403" t="s">
        <v>8324</v>
      </c>
      <c r="S1403" s="18">
        <f>(((J1403/60)/60)/24)+DATE(1970,1,1)</f>
        <v>41399.99622685185</v>
      </c>
      <c r="T1403">
        <f>YEAR(S1403)</f>
        <v>2013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10000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6">
        <f>ROUND(E1404/D1404*100,0)</f>
        <v>27</v>
      </c>
      <c r="P1404" s="11">
        <f>IFERROR(ROUND(E1404/L1404,2),0)</f>
        <v>24.15</v>
      </c>
      <c r="Q1404" s="13" t="s">
        <v>8323</v>
      </c>
      <c r="R1404" t="s">
        <v>8324</v>
      </c>
      <c r="S1404" s="18">
        <f>(((J1404/60)/60)/24)+DATE(1970,1,1)</f>
        <v>42065.053368055553</v>
      </c>
      <c r="T1404">
        <f>YEAR(S1404)</f>
        <v>2015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10000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6">
        <f>ROUND(E1405/D1405*100,0)</f>
        <v>41</v>
      </c>
      <c r="P1405" s="11">
        <f>IFERROR(ROUND(E1405/L1405,2),0)</f>
        <v>62.17</v>
      </c>
      <c r="Q1405" s="13" t="s">
        <v>8323</v>
      </c>
      <c r="R1405" t="s">
        <v>8324</v>
      </c>
      <c r="S1405" s="18">
        <f>(((J1405/60)/60)/24)+DATE(1970,1,1)</f>
        <v>41451.062905092593</v>
      </c>
      <c r="T1405">
        <f>YEAR(S1405)</f>
        <v>2013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10000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6">
        <f>ROUND(E1406/D1406*100,0)</f>
        <v>2</v>
      </c>
      <c r="P1406" s="11">
        <f>IFERROR(ROUND(E1406/L1406,2),0)</f>
        <v>48.2</v>
      </c>
      <c r="Q1406" s="13" t="s">
        <v>8320</v>
      </c>
      <c r="R1406" t="s">
        <v>8339</v>
      </c>
      <c r="S1406" s="18">
        <f>(((J1406/60)/60)/24)+DATE(1970,1,1)</f>
        <v>42032.510243055556</v>
      </c>
      <c r="T1406">
        <f>YEAR(S1406)</f>
        <v>2015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10000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6">
        <f>ROUND(E1407/D1407*100,0)</f>
        <v>1</v>
      </c>
      <c r="P1407" s="11">
        <f>IFERROR(ROUND(E1407/L1407,2),0)</f>
        <v>6.18</v>
      </c>
      <c r="Q1407" s="13" t="s">
        <v>8320</v>
      </c>
      <c r="R1407" t="s">
        <v>8339</v>
      </c>
      <c r="S1407" s="18">
        <f>(((J1407/60)/60)/24)+DATE(1970,1,1)</f>
        <v>41941.680567129632</v>
      </c>
      <c r="T1407">
        <f>YEAR(S1407)</f>
        <v>2014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10000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6">
        <f>ROUND(E1408/D1408*100,0)</f>
        <v>0</v>
      </c>
      <c r="P1408" s="11">
        <f>IFERROR(ROUND(E1408/L1408,2),0)</f>
        <v>5</v>
      </c>
      <c r="Q1408" s="13" t="s">
        <v>8320</v>
      </c>
      <c r="R1408" t="s">
        <v>8339</v>
      </c>
      <c r="S1408" s="18">
        <f>(((J1408/60)/60)/24)+DATE(1970,1,1)</f>
        <v>42297.432951388888</v>
      </c>
      <c r="T1408">
        <f>YEAR(S1408)</f>
        <v>2015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10000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6">
        <f>ROUND(E1409/D1409*100,0)</f>
        <v>0</v>
      </c>
      <c r="P1409" s="11">
        <f>IFERROR(ROUND(E1409/L1409,2),0)</f>
        <v>7.5</v>
      </c>
      <c r="Q1409" s="13" t="s">
        <v>8320</v>
      </c>
      <c r="R1409" t="s">
        <v>8339</v>
      </c>
      <c r="S1409" s="18">
        <f>(((J1409/60)/60)/24)+DATE(1970,1,1)</f>
        <v>41838.536782407406</v>
      </c>
      <c r="T1409">
        <f>YEAR(S1409)</f>
        <v>2014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6">
        <f>ROUND(E1410/D1410*100,0)</f>
        <v>1</v>
      </c>
      <c r="P1410" s="11">
        <f>IFERROR(ROUND(E1410/L1410,2),0)</f>
        <v>12</v>
      </c>
      <c r="Q1410" s="13" t="s">
        <v>8320</v>
      </c>
      <c r="R1410" t="s">
        <v>8339</v>
      </c>
      <c r="S1410" s="18">
        <f>(((J1410/60)/60)/24)+DATE(1970,1,1)</f>
        <v>42291.872175925921</v>
      </c>
      <c r="T1410">
        <f>YEAR(S1410)</f>
        <v>2015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10000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6">
        <f>ROUND(E1411/D1411*100,0)</f>
        <v>0</v>
      </c>
      <c r="P1411" s="11">
        <f>IFERROR(ROUND(E1411/L1411,2),0)</f>
        <v>0</v>
      </c>
      <c r="Q1411" s="13" t="s">
        <v>8320</v>
      </c>
      <c r="R1411" t="s">
        <v>8339</v>
      </c>
      <c r="S1411" s="18">
        <f>(((J1411/60)/60)/24)+DATE(1970,1,1)</f>
        <v>41945.133506944447</v>
      </c>
      <c r="T1411">
        <f>YEAR(S1411)</f>
        <v>2014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10000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6">
        <f>ROUND(E1412/D1412*100,0)</f>
        <v>0</v>
      </c>
      <c r="P1412" s="11">
        <f>IFERROR(ROUND(E1412/L1412,2),0)</f>
        <v>1</v>
      </c>
      <c r="Q1412" s="13" t="s">
        <v>8320</v>
      </c>
      <c r="R1412" t="s">
        <v>8339</v>
      </c>
      <c r="S1412" s="18">
        <f>(((J1412/60)/60)/24)+DATE(1970,1,1)</f>
        <v>42479.318518518514</v>
      </c>
      <c r="T1412">
        <f>YEAR(S1412)</f>
        <v>2016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10000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6">
        <f>ROUND(E1413/D1413*100,0)</f>
        <v>0</v>
      </c>
      <c r="P1413" s="11">
        <f>IFERROR(ROUND(E1413/L1413,2),0)</f>
        <v>2.33</v>
      </c>
      <c r="Q1413" s="13" t="s">
        <v>8320</v>
      </c>
      <c r="R1413" t="s">
        <v>8339</v>
      </c>
      <c r="S1413" s="18">
        <f>(((J1413/60)/60)/24)+DATE(1970,1,1)</f>
        <v>42013.059027777781</v>
      </c>
      <c r="T1413">
        <f>YEAR(S1413)</f>
        <v>2015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10000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6">
        <f>ROUND(E1414/D1414*100,0)</f>
        <v>3</v>
      </c>
      <c r="P1414" s="11">
        <f>IFERROR(ROUND(E1414/L1414,2),0)</f>
        <v>24.62</v>
      </c>
      <c r="Q1414" s="13" t="s">
        <v>8320</v>
      </c>
      <c r="R1414" t="s">
        <v>8339</v>
      </c>
      <c r="S1414" s="18">
        <f>(((J1414/60)/60)/24)+DATE(1970,1,1)</f>
        <v>41947.063645833332</v>
      </c>
      <c r="T1414">
        <f>YEAR(S1414)</f>
        <v>2014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10000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6">
        <f>ROUND(E1415/D1415*100,0)</f>
        <v>1</v>
      </c>
      <c r="P1415" s="11">
        <f>IFERROR(ROUND(E1415/L1415,2),0)</f>
        <v>100</v>
      </c>
      <c r="Q1415" s="13" t="s">
        <v>8320</v>
      </c>
      <c r="R1415" t="s">
        <v>8339</v>
      </c>
      <c r="S1415" s="18">
        <f>(((J1415/60)/60)/24)+DATE(1970,1,1)</f>
        <v>42360.437152777777</v>
      </c>
      <c r="T1415">
        <f>YEAR(S1415)</f>
        <v>2015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10000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6">
        <f>ROUND(E1416/D1416*100,0)</f>
        <v>0</v>
      </c>
      <c r="P1416" s="11">
        <f>IFERROR(ROUND(E1416/L1416,2),0)</f>
        <v>1</v>
      </c>
      <c r="Q1416" s="13" t="s">
        <v>8320</v>
      </c>
      <c r="R1416" t="s">
        <v>8339</v>
      </c>
      <c r="S1416" s="18">
        <f>(((J1416/60)/60)/24)+DATE(1970,1,1)</f>
        <v>42708.25309027778</v>
      </c>
      <c r="T1416">
        <f>YEAR(S1416)</f>
        <v>2016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10000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6">
        <f>ROUND(E1417/D1417*100,0)</f>
        <v>8</v>
      </c>
      <c r="P1417" s="11">
        <f>IFERROR(ROUND(E1417/L1417,2),0)</f>
        <v>88.89</v>
      </c>
      <c r="Q1417" s="13" t="s">
        <v>8320</v>
      </c>
      <c r="R1417" t="s">
        <v>8339</v>
      </c>
      <c r="S1417" s="18">
        <f>(((J1417/60)/60)/24)+DATE(1970,1,1)</f>
        <v>42192.675821759258</v>
      </c>
      <c r="T1417">
        <f>YEAR(S1417)</f>
        <v>2015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10000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6">
        <f>ROUND(E1418/D1418*100,0)</f>
        <v>0</v>
      </c>
      <c r="P1418" s="11">
        <f>IFERROR(ROUND(E1418/L1418,2),0)</f>
        <v>0</v>
      </c>
      <c r="Q1418" s="13" t="s">
        <v>8320</v>
      </c>
      <c r="R1418" t="s">
        <v>8339</v>
      </c>
      <c r="S1418" s="18">
        <f>(((J1418/60)/60)/24)+DATE(1970,1,1)</f>
        <v>42299.926145833335</v>
      </c>
      <c r="T1418">
        <f>YEAR(S1418)</f>
        <v>2015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10000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6">
        <f>ROUND(E1419/D1419*100,0)</f>
        <v>1</v>
      </c>
      <c r="P1419" s="11">
        <f>IFERROR(ROUND(E1419/L1419,2),0)</f>
        <v>27.5</v>
      </c>
      <c r="Q1419" s="13" t="s">
        <v>8320</v>
      </c>
      <c r="R1419" t="s">
        <v>8339</v>
      </c>
      <c r="S1419" s="18">
        <f>(((J1419/60)/60)/24)+DATE(1970,1,1)</f>
        <v>42232.15016203704</v>
      </c>
      <c r="T1419">
        <f>YEAR(S1419)</f>
        <v>2015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10000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6">
        <f>ROUND(E1420/D1420*100,0)</f>
        <v>0</v>
      </c>
      <c r="P1420" s="11">
        <f>IFERROR(ROUND(E1420/L1420,2),0)</f>
        <v>6</v>
      </c>
      <c r="Q1420" s="13" t="s">
        <v>8320</v>
      </c>
      <c r="R1420" t="s">
        <v>8339</v>
      </c>
      <c r="S1420" s="18">
        <f>(((J1420/60)/60)/24)+DATE(1970,1,1)</f>
        <v>42395.456412037034</v>
      </c>
      <c r="T1420">
        <f>YEAR(S1420)</f>
        <v>2016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10000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6">
        <f>ROUND(E1421/D1421*100,0)</f>
        <v>4</v>
      </c>
      <c r="P1421" s="11">
        <f>IFERROR(ROUND(E1421/L1421,2),0)</f>
        <v>44.5</v>
      </c>
      <c r="Q1421" s="13" t="s">
        <v>8320</v>
      </c>
      <c r="R1421" t="s">
        <v>8339</v>
      </c>
      <c r="S1421" s="18">
        <f>(((J1421/60)/60)/24)+DATE(1970,1,1)</f>
        <v>42622.456238425926</v>
      </c>
      <c r="T1421">
        <f>YEAR(S1421)</f>
        <v>2016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10000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6">
        <f>ROUND(E1422/D1422*100,0)</f>
        <v>0</v>
      </c>
      <c r="P1422" s="11">
        <f>IFERROR(ROUND(E1422/L1422,2),0)</f>
        <v>1</v>
      </c>
      <c r="Q1422" s="13" t="s">
        <v>8320</v>
      </c>
      <c r="R1422" t="s">
        <v>8339</v>
      </c>
      <c r="S1422" s="18">
        <f>(((J1422/60)/60)/24)+DATE(1970,1,1)</f>
        <v>42524.667662037042</v>
      </c>
      <c r="T1422">
        <f>YEAR(S1422)</f>
        <v>2016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10000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6">
        <f>ROUND(E1423/D1423*100,0)</f>
        <v>2</v>
      </c>
      <c r="P1423" s="11">
        <f>IFERROR(ROUND(E1423/L1423,2),0)</f>
        <v>100</v>
      </c>
      <c r="Q1423" s="13" t="s">
        <v>8320</v>
      </c>
      <c r="R1423" t="s">
        <v>8339</v>
      </c>
      <c r="S1423" s="18">
        <f>(((J1423/60)/60)/24)+DATE(1970,1,1)</f>
        <v>42013.915613425925</v>
      </c>
      <c r="T1423">
        <f>YEAR(S1423)</f>
        <v>2015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10000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6">
        <f>ROUND(E1424/D1424*100,0)</f>
        <v>0</v>
      </c>
      <c r="P1424" s="11">
        <f>IFERROR(ROUND(E1424/L1424,2),0)</f>
        <v>13</v>
      </c>
      <c r="Q1424" s="13" t="s">
        <v>8320</v>
      </c>
      <c r="R1424" t="s">
        <v>8339</v>
      </c>
      <c r="S1424" s="18">
        <f>(((J1424/60)/60)/24)+DATE(1970,1,1)</f>
        <v>42604.239629629628</v>
      </c>
      <c r="T1424">
        <f>YEAR(S1424)</f>
        <v>2016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10000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6">
        <f>ROUND(E1425/D1425*100,0)</f>
        <v>1</v>
      </c>
      <c r="P1425" s="11">
        <f>IFERROR(ROUND(E1425/L1425,2),0)</f>
        <v>100</v>
      </c>
      <c r="Q1425" s="13" t="s">
        <v>8320</v>
      </c>
      <c r="R1425" t="s">
        <v>8339</v>
      </c>
      <c r="S1425" s="18">
        <f>(((J1425/60)/60)/24)+DATE(1970,1,1)</f>
        <v>42340.360312500001</v>
      </c>
      <c r="T1425">
        <f>YEAR(S1425)</f>
        <v>2015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10000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6">
        <f>ROUND(E1426/D1426*100,0)</f>
        <v>15</v>
      </c>
      <c r="P1426" s="11">
        <f>IFERROR(ROUND(E1426/L1426,2),0)</f>
        <v>109.07</v>
      </c>
      <c r="Q1426" s="13" t="s">
        <v>8320</v>
      </c>
      <c r="R1426" t="s">
        <v>8339</v>
      </c>
      <c r="S1426" s="18">
        <f>(((J1426/60)/60)/24)+DATE(1970,1,1)</f>
        <v>42676.717615740738</v>
      </c>
      <c r="T1426">
        <f>YEAR(S1426)</f>
        <v>2016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10000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6">
        <f>ROUND(E1427/D1427*100,0)</f>
        <v>0</v>
      </c>
      <c r="P1427" s="11">
        <f>IFERROR(ROUND(E1427/L1427,2),0)</f>
        <v>0</v>
      </c>
      <c r="Q1427" s="13" t="s">
        <v>8320</v>
      </c>
      <c r="R1427" t="s">
        <v>8339</v>
      </c>
      <c r="S1427" s="18">
        <f>(((J1427/60)/60)/24)+DATE(1970,1,1)</f>
        <v>42093.131469907406</v>
      </c>
      <c r="T1427">
        <f>YEAR(S1427)</f>
        <v>2015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6">
        <f>ROUND(E1428/D1428*100,0)</f>
        <v>0</v>
      </c>
      <c r="P1428" s="11">
        <f>IFERROR(ROUND(E1428/L1428,2),0)</f>
        <v>0</v>
      </c>
      <c r="Q1428" s="13" t="s">
        <v>8320</v>
      </c>
      <c r="R1428" t="s">
        <v>8339</v>
      </c>
      <c r="S1428" s="18">
        <f>(((J1428/60)/60)/24)+DATE(1970,1,1)</f>
        <v>42180.390277777777</v>
      </c>
      <c r="T1428">
        <f>YEAR(S1428)</f>
        <v>2015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10000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6">
        <f>ROUND(E1429/D1429*100,0)</f>
        <v>4</v>
      </c>
      <c r="P1429" s="11">
        <f>IFERROR(ROUND(E1429/L1429,2),0)</f>
        <v>104.75</v>
      </c>
      <c r="Q1429" s="13" t="s">
        <v>8320</v>
      </c>
      <c r="R1429" t="s">
        <v>8339</v>
      </c>
      <c r="S1429" s="18">
        <f>(((J1429/60)/60)/24)+DATE(1970,1,1)</f>
        <v>42601.851678240739</v>
      </c>
      <c r="T1429">
        <f>YEAR(S1429)</f>
        <v>2016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6">
        <f>ROUND(E1430/D1430*100,0)</f>
        <v>0</v>
      </c>
      <c r="P1430" s="11">
        <f>IFERROR(ROUND(E1430/L1430,2),0)</f>
        <v>15</v>
      </c>
      <c r="Q1430" s="13" t="s">
        <v>8320</v>
      </c>
      <c r="R1430" t="s">
        <v>8339</v>
      </c>
      <c r="S1430" s="18">
        <f>(((J1430/60)/60)/24)+DATE(1970,1,1)</f>
        <v>42432.379826388889</v>
      </c>
      <c r="T1430">
        <f>YEAR(S1430)</f>
        <v>2016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6">
        <f>ROUND(E1431/D1431*100,0)</f>
        <v>0</v>
      </c>
      <c r="P1431" s="11">
        <f>IFERROR(ROUND(E1431/L1431,2),0)</f>
        <v>0</v>
      </c>
      <c r="Q1431" s="13" t="s">
        <v>8320</v>
      </c>
      <c r="R1431" t="s">
        <v>8339</v>
      </c>
      <c r="S1431" s="18">
        <f>(((J1431/60)/60)/24)+DATE(1970,1,1)</f>
        <v>42074.060671296291</v>
      </c>
      <c r="T1431">
        <f>YEAR(S1431)</f>
        <v>2015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10000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6">
        <f>ROUND(E1432/D1432*100,0)</f>
        <v>4</v>
      </c>
      <c r="P1432" s="11">
        <f>IFERROR(ROUND(E1432/L1432,2),0)</f>
        <v>80.599999999999994</v>
      </c>
      <c r="Q1432" s="13" t="s">
        <v>8320</v>
      </c>
      <c r="R1432" t="s">
        <v>8339</v>
      </c>
      <c r="S1432" s="18">
        <f>(((J1432/60)/60)/24)+DATE(1970,1,1)</f>
        <v>41961.813518518517</v>
      </c>
      <c r="T1432">
        <f>YEAR(S1432)</f>
        <v>2014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10000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6">
        <f>ROUND(E1433/D1433*100,0)</f>
        <v>54</v>
      </c>
      <c r="P1433" s="11">
        <f>IFERROR(ROUND(E1433/L1433,2),0)</f>
        <v>115.55</v>
      </c>
      <c r="Q1433" s="13" t="s">
        <v>8320</v>
      </c>
      <c r="R1433" t="s">
        <v>8339</v>
      </c>
      <c r="S1433" s="18">
        <f>(((J1433/60)/60)/24)+DATE(1970,1,1)</f>
        <v>42304.210833333331</v>
      </c>
      <c r="T1433">
        <f>YEAR(S1433)</f>
        <v>2015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10000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6">
        <f>ROUND(E1434/D1434*100,0)</f>
        <v>0</v>
      </c>
      <c r="P1434" s="11">
        <f>IFERROR(ROUND(E1434/L1434,2),0)</f>
        <v>0</v>
      </c>
      <c r="Q1434" s="13" t="s">
        <v>8320</v>
      </c>
      <c r="R1434" t="s">
        <v>8339</v>
      </c>
      <c r="S1434" s="18">
        <f>(((J1434/60)/60)/24)+DATE(1970,1,1)</f>
        <v>42175.780416666668</v>
      </c>
      <c r="T1434">
        <f>YEAR(S1434)</f>
        <v>2015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10000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6">
        <f>ROUND(E1435/D1435*100,0)</f>
        <v>8</v>
      </c>
      <c r="P1435" s="11">
        <f>IFERROR(ROUND(E1435/L1435,2),0)</f>
        <v>80.5</v>
      </c>
      <c r="Q1435" s="13" t="s">
        <v>8320</v>
      </c>
      <c r="R1435" t="s">
        <v>8339</v>
      </c>
      <c r="S1435" s="18">
        <f>(((J1435/60)/60)/24)+DATE(1970,1,1)</f>
        <v>42673.625868055555</v>
      </c>
      <c r="T1435">
        <f>YEAR(S1435)</f>
        <v>2016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10000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6">
        <f>ROUND(E1436/D1436*100,0)</f>
        <v>82</v>
      </c>
      <c r="P1436" s="11">
        <f>IFERROR(ROUND(E1436/L1436,2),0)</f>
        <v>744.55</v>
      </c>
      <c r="Q1436" s="13" t="s">
        <v>8320</v>
      </c>
      <c r="R1436" t="s">
        <v>8339</v>
      </c>
      <c r="S1436" s="18">
        <f>(((J1436/60)/60)/24)+DATE(1970,1,1)</f>
        <v>42142.767106481479</v>
      </c>
      <c r="T1436">
        <f>YEAR(S1436)</f>
        <v>2015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10000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6">
        <f>ROUND(E1437/D1437*100,0)</f>
        <v>0</v>
      </c>
      <c r="P1437" s="11">
        <f>IFERROR(ROUND(E1437/L1437,2),0)</f>
        <v>7.5</v>
      </c>
      <c r="Q1437" s="13" t="s">
        <v>8320</v>
      </c>
      <c r="R1437" t="s">
        <v>8339</v>
      </c>
      <c r="S1437" s="18">
        <f>(((J1437/60)/60)/24)+DATE(1970,1,1)</f>
        <v>42258.780324074076</v>
      </c>
      <c r="T1437">
        <f>YEAR(S1437)</f>
        <v>2015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6">
        <f>ROUND(E1438/D1438*100,0)</f>
        <v>1</v>
      </c>
      <c r="P1438" s="11">
        <f>IFERROR(ROUND(E1438/L1438,2),0)</f>
        <v>38.5</v>
      </c>
      <c r="Q1438" s="13" t="s">
        <v>8320</v>
      </c>
      <c r="R1438" t="s">
        <v>8339</v>
      </c>
      <c r="S1438" s="18">
        <f>(((J1438/60)/60)/24)+DATE(1970,1,1)</f>
        <v>42391.35019675926</v>
      </c>
      <c r="T1438">
        <f>YEAR(S1438)</f>
        <v>2016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10000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6">
        <f>ROUND(E1439/D1439*100,0)</f>
        <v>8</v>
      </c>
      <c r="P1439" s="11">
        <f>IFERROR(ROUND(E1439/L1439,2),0)</f>
        <v>36.68</v>
      </c>
      <c r="Q1439" s="13" t="s">
        <v>8320</v>
      </c>
      <c r="R1439" t="s">
        <v>8339</v>
      </c>
      <c r="S1439" s="18">
        <f>(((J1439/60)/60)/24)+DATE(1970,1,1)</f>
        <v>41796.531701388885</v>
      </c>
      <c r="T1439">
        <f>YEAR(S1439)</f>
        <v>2014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10000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6">
        <f>ROUND(E1440/D1440*100,0)</f>
        <v>6</v>
      </c>
      <c r="P1440" s="11">
        <f>IFERROR(ROUND(E1440/L1440,2),0)</f>
        <v>75</v>
      </c>
      <c r="Q1440" s="13" t="s">
        <v>8320</v>
      </c>
      <c r="R1440" t="s">
        <v>8339</v>
      </c>
      <c r="S1440" s="18">
        <f>(((J1440/60)/60)/24)+DATE(1970,1,1)</f>
        <v>42457.871516203704</v>
      </c>
      <c r="T1440">
        <f>YEAR(S1440)</f>
        <v>2016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10000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6">
        <f>ROUND(E1441/D1441*100,0)</f>
        <v>2</v>
      </c>
      <c r="P1441" s="11">
        <f>IFERROR(ROUND(E1441/L1441,2),0)</f>
        <v>30</v>
      </c>
      <c r="Q1441" s="13" t="s">
        <v>8320</v>
      </c>
      <c r="R1441" t="s">
        <v>8339</v>
      </c>
      <c r="S1441" s="18">
        <f>(((J1441/60)/60)/24)+DATE(1970,1,1)</f>
        <v>42040.829872685179</v>
      </c>
      <c r="T1441">
        <f>YEAR(S1441)</f>
        <v>2015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10000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6">
        <f>ROUND(E1442/D1442*100,0)</f>
        <v>0</v>
      </c>
      <c r="P1442" s="11">
        <f>IFERROR(ROUND(E1442/L1442,2),0)</f>
        <v>1</v>
      </c>
      <c r="Q1442" s="13" t="s">
        <v>8320</v>
      </c>
      <c r="R1442" t="s">
        <v>8339</v>
      </c>
      <c r="S1442" s="18">
        <f>(((J1442/60)/60)/24)+DATE(1970,1,1)</f>
        <v>42486.748414351852</v>
      </c>
      <c r="T1442">
        <f>YEAR(S1442)</f>
        <v>2016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6">
        <f>ROUND(E1443/D1443*100,0)</f>
        <v>20</v>
      </c>
      <c r="P1443" s="11">
        <f>IFERROR(ROUND(E1443/L1443,2),0)</f>
        <v>673.33</v>
      </c>
      <c r="Q1443" s="13" t="s">
        <v>8320</v>
      </c>
      <c r="R1443" t="s">
        <v>8339</v>
      </c>
      <c r="S1443" s="18">
        <f>(((J1443/60)/60)/24)+DATE(1970,1,1)</f>
        <v>42198.765844907408</v>
      </c>
      <c r="T1443">
        <f>YEAR(S1443)</f>
        <v>2015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10000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6">
        <f>ROUND(E1444/D1444*100,0)</f>
        <v>0</v>
      </c>
      <c r="P1444" s="11">
        <f>IFERROR(ROUND(E1444/L1444,2),0)</f>
        <v>0</v>
      </c>
      <c r="Q1444" s="13" t="s">
        <v>8320</v>
      </c>
      <c r="R1444" t="s">
        <v>8339</v>
      </c>
      <c r="S1444" s="18">
        <f>(((J1444/60)/60)/24)+DATE(1970,1,1)</f>
        <v>42485.64534722222</v>
      </c>
      <c r="T1444">
        <f>YEAR(S1444)</f>
        <v>2016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10000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6">
        <f>ROUND(E1445/D1445*100,0)</f>
        <v>0</v>
      </c>
      <c r="P1445" s="11">
        <f>IFERROR(ROUND(E1445/L1445,2),0)</f>
        <v>0</v>
      </c>
      <c r="Q1445" s="13" t="s">
        <v>8320</v>
      </c>
      <c r="R1445" t="s">
        <v>8339</v>
      </c>
      <c r="S1445" s="18">
        <f>(((J1445/60)/60)/24)+DATE(1970,1,1)</f>
        <v>42707.926030092596</v>
      </c>
      <c r="T1445">
        <f>YEAR(S1445)</f>
        <v>2016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10000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6">
        <f>ROUND(E1446/D1446*100,0)</f>
        <v>0</v>
      </c>
      <c r="P1446" s="11">
        <f>IFERROR(ROUND(E1446/L1446,2),0)</f>
        <v>0</v>
      </c>
      <c r="Q1446" s="13" t="s">
        <v>8320</v>
      </c>
      <c r="R1446" t="s">
        <v>8339</v>
      </c>
      <c r="S1446" s="18">
        <f>(((J1446/60)/60)/24)+DATE(1970,1,1)</f>
        <v>42199.873402777783</v>
      </c>
      <c r="T1446">
        <f>YEAR(S1446)</f>
        <v>2015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6">
        <f>ROUND(E1447/D1447*100,0)</f>
        <v>0</v>
      </c>
      <c r="P1447" s="11">
        <f>IFERROR(ROUND(E1447/L1447,2),0)</f>
        <v>0</v>
      </c>
      <c r="Q1447" s="13" t="s">
        <v>8320</v>
      </c>
      <c r="R1447" t="s">
        <v>8339</v>
      </c>
      <c r="S1447" s="18">
        <f>(((J1447/60)/60)/24)+DATE(1970,1,1)</f>
        <v>42139.542303240742</v>
      </c>
      <c r="T1447">
        <f>YEAR(S1447)</f>
        <v>2015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10000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6">
        <f>ROUND(E1448/D1448*100,0)</f>
        <v>0</v>
      </c>
      <c r="P1448" s="11">
        <f>IFERROR(ROUND(E1448/L1448,2),0)</f>
        <v>0</v>
      </c>
      <c r="Q1448" s="13" t="s">
        <v>8320</v>
      </c>
      <c r="R1448" t="s">
        <v>8339</v>
      </c>
      <c r="S1448" s="18">
        <f>(((J1448/60)/60)/24)+DATE(1970,1,1)</f>
        <v>42461.447662037041</v>
      </c>
      <c r="T1448">
        <f>YEAR(S1448)</f>
        <v>2016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10000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6">
        <f>ROUND(E1449/D1449*100,0)</f>
        <v>1</v>
      </c>
      <c r="P1449" s="11">
        <f>IFERROR(ROUND(E1449/L1449,2),0)</f>
        <v>25</v>
      </c>
      <c r="Q1449" s="13" t="s">
        <v>8320</v>
      </c>
      <c r="R1449" t="s">
        <v>8339</v>
      </c>
      <c r="S1449" s="18">
        <f>(((J1449/60)/60)/24)+DATE(1970,1,1)</f>
        <v>42529.730717592596</v>
      </c>
      <c r="T1449">
        <f>YEAR(S1449)</f>
        <v>2016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10000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6">
        <f>ROUND(E1450/D1450*100,0)</f>
        <v>0</v>
      </c>
      <c r="P1450" s="11">
        <f>IFERROR(ROUND(E1450/L1450,2),0)</f>
        <v>0</v>
      </c>
      <c r="Q1450" s="13" t="s">
        <v>8320</v>
      </c>
      <c r="R1450" t="s">
        <v>8339</v>
      </c>
      <c r="S1450" s="18">
        <f>(((J1450/60)/60)/24)+DATE(1970,1,1)</f>
        <v>42115.936550925922</v>
      </c>
      <c r="T1450">
        <f>YEAR(S1450)</f>
        <v>2015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10000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6">
        <f>ROUND(E1451/D1451*100,0)</f>
        <v>0</v>
      </c>
      <c r="P1451" s="11">
        <f>IFERROR(ROUND(E1451/L1451,2),0)</f>
        <v>0</v>
      </c>
      <c r="Q1451" s="13" t="s">
        <v>8320</v>
      </c>
      <c r="R1451" t="s">
        <v>8339</v>
      </c>
      <c r="S1451" s="18">
        <f>(((J1451/60)/60)/24)+DATE(1970,1,1)</f>
        <v>42086.811400462961</v>
      </c>
      <c r="T1451">
        <f>YEAR(S1451)</f>
        <v>2015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6">
        <f>ROUND(E1452/D1452*100,0)</f>
        <v>0</v>
      </c>
      <c r="P1452" s="11">
        <f>IFERROR(ROUND(E1452/L1452,2),0)</f>
        <v>1</v>
      </c>
      <c r="Q1452" s="13" t="s">
        <v>8320</v>
      </c>
      <c r="R1452" t="s">
        <v>8339</v>
      </c>
      <c r="S1452" s="18">
        <f>(((J1452/60)/60)/24)+DATE(1970,1,1)</f>
        <v>42390.171261574069</v>
      </c>
      <c r="T1452">
        <f>YEAR(S1452)</f>
        <v>2016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10000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6">
        <f>ROUND(E1453/D1453*100,0)</f>
        <v>0</v>
      </c>
      <c r="P1453" s="11">
        <f>IFERROR(ROUND(E1453/L1453,2),0)</f>
        <v>1</v>
      </c>
      <c r="Q1453" s="13" t="s">
        <v>8320</v>
      </c>
      <c r="R1453" t="s">
        <v>8339</v>
      </c>
      <c r="S1453" s="18">
        <f>(((J1453/60)/60)/24)+DATE(1970,1,1)</f>
        <v>41931.959016203706</v>
      </c>
      <c r="T1453">
        <f>YEAR(S1453)</f>
        <v>2014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10000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6">
        <f>ROUND(E1454/D1454*100,0)</f>
        <v>0</v>
      </c>
      <c r="P1454" s="11">
        <f>IFERROR(ROUND(E1454/L1454,2),0)</f>
        <v>0</v>
      </c>
      <c r="Q1454" s="13" t="s">
        <v>8320</v>
      </c>
      <c r="R1454" t="s">
        <v>8339</v>
      </c>
      <c r="S1454" s="18">
        <f>(((J1454/60)/60)/24)+DATE(1970,1,1)</f>
        <v>41818.703275462962</v>
      </c>
      <c r="T1454">
        <f>YEAR(S1454)</f>
        <v>2014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10000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6">
        <f>ROUND(E1455/D1455*100,0)</f>
        <v>0</v>
      </c>
      <c r="P1455" s="11">
        <f>IFERROR(ROUND(E1455/L1455,2),0)</f>
        <v>0</v>
      </c>
      <c r="Q1455" s="13" t="s">
        <v>8320</v>
      </c>
      <c r="R1455" t="s">
        <v>8339</v>
      </c>
      <c r="S1455" s="18">
        <f>(((J1455/60)/60)/24)+DATE(1970,1,1)</f>
        <v>42795.696145833332</v>
      </c>
      <c r="T1455">
        <f>YEAR(S1455)</f>
        <v>2017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10000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6">
        <f>ROUND(E1456/D1456*100,0)</f>
        <v>0</v>
      </c>
      <c r="P1456" s="11">
        <f>IFERROR(ROUND(E1456/L1456,2),0)</f>
        <v>15</v>
      </c>
      <c r="Q1456" s="13" t="s">
        <v>8320</v>
      </c>
      <c r="R1456" t="s">
        <v>8339</v>
      </c>
      <c r="S1456" s="18">
        <f>(((J1456/60)/60)/24)+DATE(1970,1,1)</f>
        <v>42463.866666666669</v>
      </c>
      <c r="T1456">
        <f>YEAR(S1456)</f>
        <v>2016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10000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6">
        <f>ROUND(E1457/D1457*100,0)</f>
        <v>16</v>
      </c>
      <c r="P1457" s="11">
        <f>IFERROR(ROUND(E1457/L1457,2),0)</f>
        <v>225</v>
      </c>
      <c r="Q1457" s="13" t="s">
        <v>8320</v>
      </c>
      <c r="R1457" t="s">
        <v>8339</v>
      </c>
      <c r="S1457" s="18">
        <f>(((J1457/60)/60)/24)+DATE(1970,1,1)</f>
        <v>41832.672685185185</v>
      </c>
      <c r="T1457">
        <f>YEAR(S1457)</f>
        <v>2014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10000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6">
        <f>ROUND(E1458/D1458*100,0)</f>
        <v>1</v>
      </c>
      <c r="P1458" s="11">
        <f>IFERROR(ROUND(E1458/L1458,2),0)</f>
        <v>48.33</v>
      </c>
      <c r="Q1458" s="13" t="s">
        <v>8320</v>
      </c>
      <c r="R1458" t="s">
        <v>8339</v>
      </c>
      <c r="S1458" s="18">
        <f>(((J1458/60)/60)/24)+DATE(1970,1,1)</f>
        <v>42708.668576388889</v>
      </c>
      <c r="T1458">
        <f>YEAR(S1458)</f>
        <v>2016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10000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6">
        <f>ROUND(E1459/D1459*100,0)</f>
        <v>0</v>
      </c>
      <c r="P1459" s="11">
        <f>IFERROR(ROUND(E1459/L1459,2),0)</f>
        <v>0</v>
      </c>
      <c r="Q1459" s="13" t="s">
        <v>8320</v>
      </c>
      <c r="R1459" t="s">
        <v>8339</v>
      </c>
      <c r="S1459" s="18">
        <f>(((J1459/60)/60)/24)+DATE(1970,1,1)</f>
        <v>42289.89634259259</v>
      </c>
      <c r="T1459">
        <f>YEAR(S1459)</f>
        <v>2015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10000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6">
        <f>ROUND(E1460/D1460*100,0)</f>
        <v>0</v>
      </c>
      <c r="P1460" s="11">
        <f>IFERROR(ROUND(E1460/L1460,2),0)</f>
        <v>0</v>
      </c>
      <c r="Q1460" s="13" t="s">
        <v>8320</v>
      </c>
      <c r="R1460" t="s">
        <v>8339</v>
      </c>
      <c r="S1460" s="18">
        <f>(((J1460/60)/60)/24)+DATE(1970,1,1)</f>
        <v>41831.705555555556</v>
      </c>
      <c r="T1460">
        <f>YEAR(S1460)</f>
        <v>2014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10000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6">
        <f>ROUND(E1461/D1461*100,0)</f>
        <v>0</v>
      </c>
      <c r="P1461" s="11">
        <f>IFERROR(ROUND(E1461/L1461,2),0)</f>
        <v>0</v>
      </c>
      <c r="Q1461" s="13" t="s">
        <v>8320</v>
      </c>
      <c r="R1461" t="s">
        <v>8339</v>
      </c>
      <c r="S1461" s="18">
        <f>(((J1461/60)/60)/24)+DATE(1970,1,1)</f>
        <v>42312.204814814817</v>
      </c>
      <c r="T1461">
        <f>YEAR(S1461)</f>
        <v>2015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10000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6">
        <f>ROUND(E1462/D1462*100,0)</f>
        <v>0</v>
      </c>
      <c r="P1462" s="11">
        <f>IFERROR(ROUND(E1462/L1462,2),0)</f>
        <v>0</v>
      </c>
      <c r="Q1462" s="13" t="s">
        <v>8320</v>
      </c>
      <c r="R1462" t="s">
        <v>8339</v>
      </c>
      <c r="S1462" s="18">
        <f>(((J1462/60)/60)/24)+DATE(1970,1,1)</f>
        <v>41915.896967592591</v>
      </c>
      <c r="T1462">
        <f>YEAR(S1462)</f>
        <v>2014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10000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6">
        <f>ROUND(E1463/D1463*100,0)</f>
        <v>152</v>
      </c>
      <c r="P1463" s="11">
        <f>IFERROR(ROUND(E1463/L1463,2),0)</f>
        <v>44.67</v>
      </c>
      <c r="Q1463" s="13" t="s">
        <v>8320</v>
      </c>
      <c r="R1463" t="s">
        <v>8340</v>
      </c>
      <c r="S1463" s="18">
        <f>(((J1463/60)/60)/24)+DATE(1970,1,1)</f>
        <v>41899.645300925928</v>
      </c>
      <c r="T1463">
        <f>YEAR(S1463)</f>
        <v>2014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10000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6">
        <f>ROUND(E1464/D1464*100,0)</f>
        <v>43</v>
      </c>
      <c r="P1464" s="11">
        <f>IFERROR(ROUND(E1464/L1464,2),0)</f>
        <v>28.94</v>
      </c>
      <c r="Q1464" s="13" t="s">
        <v>8320</v>
      </c>
      <c r="R1464" t="s">
        <v>8340</v>
      </c>
      <c r="S1464" s="18">
        <f>(((J1464/60)/60)/24)+DATE(1970,1,1)</f>
        <v>41344.662858796299</v>
      </c>
      <c r="T1464">
        <f>YEAR(S1464)</f>
        <v>2013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10000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6">
        <f>ROUND(E1465/D1465*100,0)</f>
        <v>9</v>
      </c>
      <c r="P1465" s="11">
        <f>IFERROR(ROUND(E1465/L1465,2),0)</f>
        <v>35.44</v>
      </c>
      <c r="Q1465" s="13" t="s">
        <v>8320</v>
      </c>
      <c r="R1465" t="s">
        <v>8340</v>
      </c>
      <c r="S1465" s="18">
        <f>(((J1465/60)/60)/24)+DATE(1970,1,1)</f>
        <v>41326.911319444444</v>
      </c>
      <c r="T1465">
        <f>YEAR(S1465)</f>
        <v>2013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10000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6">
        <f>ROUND(E1466/D1466*100,0)</f>
        <v>82</v>
      </c>
      <c r="P1466" s="11">
        <f>IFERROR(ROUND(E1466/L1466,2),0)</f>
        <v>34.869999999999997</v>
      </c>
      <c r="Q1466" s="13" t="s">
        <v>8320</v>
      </c>
      <c r="R1466" t="s">
        <v>8340</v>
      </c>
      <c r="S1466" s="18">
        <f>(((J1466/60)/60)/24)+DATE(1970,1,1)</f>
        <v>41291.661550925928</v>
      </c>
      <c r="T1466">
        <f>YEAR(S1466)</f>
        <v>2013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10000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6">
        <f>ROUND(E1467/D1467*100,0)</f>
        <v>1369</v>
      </c>
      <c r="P1467" s="11">
        <f>IFERROR(ROUND(E1467/L1467,2),0)</f>
        <v>52.62</v>
      </c>
      <c r="Q1467" s="13" t="s">
        <v>8320</v>
      </c>
      <c r="R1467" t="s">
        <v>8340</v>
      </c>
      <c r="S1467" s="18">
        <f>(((J1467/60)/60)/24)+DATE(1970,1,1)</f>
        <v>40959.734398148146</v>
      </c>
      <c r="T1467">
        <f>YEAR(S1467)</f>
        <v>2012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10000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6">
        <f>ROUND(E1468/D1468*100,0)</f>
        <v>173</v>
      </c>
      <c r="P1468" s="11">
        <f>IFERROR(ROUND(E1468/L1468,2),0)</f>
        <v>69.599999999999994</v>
      </c>
      <c r="Q1468" s="13" t="s">
        <v>8320</v>
      </c>
      <c r="R1468" t="s">
        <v>8340</v>
      </c>
      <c r="S1468" s="18">
        <f>(((J1468/60)/60)/24)+DATE(1970,1,1)</f>
        <v>42340.172060185185</v>
      </c>
      <c r="T1468">
        <f>YEAR(S1468)</f>
        <v>2015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10000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6">
        <f>ROUND(E1469/D1469*100,0)</f>
        <v>460</v>
      </c>
      <c r="P1469" s="11">
        <f>IFERROR(ROUND(E1469/L1469,2),0)</f>
        <v>76.72</v>
      </c>
      <c r="Q1469" s="13" t="s">
        <v>8320</v>
      </c>
      <c r="R1469" t="s">
        <v>8340</v>
      </c>
      <c r="S1469" s="18">
        <f>(((J1469/60)/60)/24)+DATE(1970,1,1)</f>
        <v>40933.80190972222</v>
      </c>
      <c r="T1469">
        <f>YEAR(S1469)</f>
        <v>2012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10000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6">
        <f>ROUND(E1470/D1470*100,0)</f>
        <v>97</v>
      </c>
      <c r="P1470" s="11">
        <f>IFERROR(ROUND(E1470/L1470,2),0)</f>
        <v>33.19</v>
      </c>
      <c r="Q1470" s="13" t="s">
        <v>8320</v>
      </c>
      <c r="R1470" t="s">
        <v>8340</v>
      </c>
      <c r="S1470" s="18">
        <f>(((J1470/60)/60)/24)+DATE(1970,1,1)</f>
        <v>40646.014456018522</v>
      </c>
      <c r="T1470">
        <f>YEAR(S1470)</f>
        <v>2011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10000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6">
        <f>ROUND(E1471/D1471*100,0)</f>
        <v>480</v>
      </c>
      <c r="P1471" s="11">
        <f>IFERROR(ROUND(E1471/L1471,2),0)</f>
        <v>149.46</v>
      </c>
      <c r="Q1471" s="13" t="s">
        <v>8320</v>
      </c>
      <c r="R1471" t="s">
        <v>8340</v>
      </c>
      <c r="S1471" s="18">
        <f>(((J1471/60)/60)/24)+DATE(1970,1,1)</f>
        <v>41290.598483796297</v>
      </c>
      <c r="T1471">
        <f>YEAR(S1471)</f>
        <v>2013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10000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6">
        <f>ROUND(E1472/D1472*100,0)</f>
        <v>19</v>
      </c>
      <c r="P1472" s="11">
        <f>IFERROR(ROUND(E1472/L1472,2),0)</f>
        <v>23.17</v>
      </c>
      <c r="Q1472" s="13" t="s">
        <v>8320</v>
      </c>
      <c r="R1472" t="s">
        <v>8340</v>
      </c>
      <c r="S1472" s="18">
        <f>(((J1472/60)/60)/24)+DATE(1970,1,1)</f>
        <v>41250.827118055553</v>
      </c>
      <c r="T1472">
        <f>YEAR(S1472)</f>
        <v>2012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10000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6">
        <f>ROUND(E1473/D1473*100,0)</f>
        <v>332</v>
      </c>
      <c r="P1473" s="11">
        <f>IFERROR(ROUND(E1473/L1473,2),0)</f>
        <v>96.88</v>
      </c>
      <c r="Q1473" s="13" t="s">
        <v>8320</v>
      </c>
      <c r="R1473" t="s">
        <v>8340</v>
      </c>
      <c r="S1473" s="18">
        <f>(((J1473/60)/60)/24)+DATE(1970,1,1)</f>
        <v>42073.957569444443</v>
      </c>
      <c r="T1473">
        <f>YEAR(S1473)</f>
        <v>2015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10000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6">
        <f>ROUND(E1474/D1474*100,0)</f>
        <v>347</v>
      </c>
      <c r="P1474" s="11">
        <f>IFERROR(ROUND(E1474/L1474,2),0)</f>
        <v>103.2</v>
      </c>
      <c r="Q1474" s="13" t="s">
        <v>8320</v>
      </c>
      <c r="R1474" t="s">
        <v>8340</v>
      </c>
      <c r="S1474" s="18">
        <f>(((J1474/60)/60)/24)+DATE(1970,1,1)</f>
        <v>41533.542858796296</v>
      </c>
      <c r="T1474">
        <f>YEAR(S1474)</f>
        <v>2013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10000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6">
        <f>ROUND(E1475/D1475*100,0)</f>
        <v>18</v>
      </c>
      <c r="P1475" s="11">
        <f>IFERROR(ROUND(E1475/L1475,2),0)</f>
        <v>38.46</v>
      </c>
      <c r="Q1475" s="13" t="s">
        <v>8320</v>
      </c>
      <c r="R1475" t="s">
        <v>8340</v>
      </c>
      <c r="S1475" s="18">
        <f>(((J1475/60)/60)/24)+DATE(1970,1,1)</f>
        <v>40939.979618055557</v>
      </c>
      <c r="T1475">
        <f>YEAR(S1475)</f>
        <v>2012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10000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6">
        <f>ROUND(E1476/D1476*100,0)</f>
        <v>34</v>
      </c>
      <c r="P1476" s="11">
        <f>IFERROR(ROUND(E1476/L1476,2),0)</f>
        <v>44.32</v>
      </c>
      <c r="Q1476" s="13" t="s">
        <v>8320</v>
      </c>
      <c r="R1476" t="s">
        <v>8340</v>
      </c>
      <c r="S1476" s="18">
        <f>(((J1476/60)/60)/24)+DATE(1970,1,1)</f>
        <v>41500.727916666663</v>
      </c>
      <c r="T1476">
        <f>YEAR(S1476)</f>
        <v>2013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10000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6">
        <f>ROUND(E1477/D1477*100,0)</f>
        <v>283</v>
      </c>
      <c r="P1477" s="11">
        <f>IFERROR(ROUND(E1477/L1477,2),0)</f>
        <v>64.17</v>
      </c>
      <c r="Q1477" s="13" t="s">
        <v>8320</v>
      </c>
      <c r="R1477" t="s">
        <v>8340</v>
      </c>
      <c r="S1477" s="18">
        <f>(((J1477/60)/60)/24)+DATE(1970,1,1)</f>
        <v>41960.722951388889</v>
      </c>
      <c r="T1477">
        <f>YEAR(S1477)</f>
        <v>2014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10000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6">
        <f>ROUND(E1478/D1478*100,0)</f>
        <v>397</v>
      </c>
      <c r="P1478" s="11">
        <f>IFERROR(ROUND(E1478/L1478,2),0)</f>
        <v>43.33</v>
      </c>
      <c r="Q1478" s="13" t="s">
        <v>8320</v>
      </c>
      <c r="R1478" t="s">
        <v>8340</v>
      </c>
      <c r="S1478" s="18">
        <f>(((J1478/60)/60)/24)+DATE(1970,1,1)</f>
        <v>40766.041921296295</v>
      </c>
      <c r="T1478">
        <f>YEAR(S1478)</f>
        <v>2011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10000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6">
        <f>ROUND(E1479/D1479*100,0)</f>
        <v>334</v>
      </c>
      <c r="P1479" s="11">
        <f>IFERROR(ROUND(E1479/L1479,2),0)</f>
        <v>90.5</v>
      </c>
      <c r="Q1479" s="13" t="s">
        <v>8320</v>
      </c>
      <c r="R1479" t="s">
        <v>8340</v>
      </c>
      <c r="S1479" s="18">
        <f>(((J1479/60)/60)/24)+DATE(1970,1,1)</f>
        <v>40840.615787037037</v>
      </c>
      <c r="T1479">
        <f>YEAR(S1479)</f>
        <v>2011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10000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6">
        <f>ROUND(E1480/D1480*100,0)</f>
        <v>5908</v>
      </c>
      <c r="P1480" s="11">
        <f>IFERROR(ROUND(E1480/L1480,2),0)</f>
        <v>29.19</v>
      </c>
      <c r="Q1480" s="13" t="s">
        <v>8320</v>
      </c>
      <c r="R1480" t="s">
        <v>8340</v>
      </c>
      <c r="S1480" s="18">
        <f>(((J1480/60)/60)/24)+DATE(1970,1,1)</f>
        <v>41394.871678240743</v>
      </c>
      <c r="T1480">
        <f>YEAR(S1480)</f>
        <v>2013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10000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6">
        <f>ROUND(E1481/D1481*100,0)</f>
        <v>22</v>
      </c>
      <c r="P1481" s="11">
        <f>IFERROR(ROUND(E1481/L1481,2),0)</f>
        <v>30.96</v>
      </c>
      <c r="Q1481" s="13" t="s">
        <v>8320</v>
      </c>
      <c r="R1481" t="s">
        <v>8340</v>
      </c>
      <c r="S1481" s="18">
        <f>(((J1481/60)/60)/24)+DATE(1970,1,1)</f>
        <v>41754.745243055557</v>
      </c>
      <c r="T1481">
        <f>YEAR(S1481)</f>
        <v>2014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10000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6">
        <f>ROUND(E1482/D1482*100,0)</f>
        <v>585</v>
      </c>
      <c r="P1482" s="11">
        <f>IFERROR(ROUND(E1482/L1482,2),0)</f>
        <v>92.16</v>
      </c>
      <c r="Q1482" s="13" t="s">
        <v>8320</v>
      </c>
      <c r="R1482" t="s">
        <v>8340</v>
      </c>
      <c r="S1482" s="18">
        <f>(((J1482/60)/60)/24)+DATE(1970,1,1)</f>
        <v>41464.934016203704</v>
      </c>
      <c r="T1482">
        <f>YEAR(S1482)</f>
        <v>2013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10000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6">
        <f>ROUND(E1483/D1483*100,0)</f>
        <v>1</v>
      </c>
      <c r="P1483" s="11">
        <f>IFERROR(ROUND(E1483/L1483,2),0)</f>
        <v>17.5</v>
      </c>
      <c r="Q1483" s="13" t="s">
        <v>8320</v>
      </c>
      <c r="R1483" t="s">
        <v>8322</v>
      </c>
      <c r="S1483" s="18">
        <f>(((J1483/60)/60)/24)+DATE(1970,1,1)</f>
        <v>41550.922974537039</v>
      </c>
      <c r="T1483">
        <f>YEAR(S1483)</f>
        <v>2013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10000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6">
        <f>ROUND(E1484/D1484*100,0)</f>
        <v>0</v>
      </c>
      <c r="P1484" s="11">
        <f>IFERROR(ROUND(E1484/L1484,2),0)</f>
        <v>5</v>
      </c>
      <c r="Q1484" s="13" t="s">
        <v>8320</v>
      </c>
      <c r="R1484" t="s">
        <v>8322</v>
      </c>
      <c r="S1484" s="18">
        <f>(((J1484/60)/60)/24)+DATE(1970,1,1)</f>
        <v>41136.85805555556</v>
      </c>
      <c r="T1484">
        <f>YEAR(S1484)</f>
        <v>2012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10000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6">
        <f>ROUND(E1485/D1485*100,0)</f>
        <v>1</v>
      </c>
      <c r="P1485" s="11">
        <f>IFERROR(ROUND(E1485/L1485,2),0)</f>
        <v>25</v>
      </c>
      <c r="Q1485" s="13" t="s">
        <v>8320</v>
      </c>
      <c r="R1485" t="s">
        <v>8322</v>
      </c>
      <c r="S1485" s="18">
        <f>(((J1485/60)/60)/24)+DATE(1970,1,1)</f>
        <v>42548.192997685182</v>
      </c>
      <c r="T1485">
        <f>YEAR(S1485)</f>
        <v>2016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10000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6">
        <f>ROUND(E1486/D1486*100,0)</f>
        <v>0</v>
      </c>
      <c r="P1486" s="11">
        <f>IFERROR(ROUND(E1486/L1486,2),0)</f>
        <v>0</v>
      </c>
      <c r="Q1486" s="13" t="s">
        <v>8320</v>
      </c>
      <c r="R1486" t="s">
        <v>8322</v>
      </c>
      <c r="S1486" s="18">
        <f>(((J1486/60)/60)/24)+DATE(1970,1,1)</f>
        <v>41053.200960648144</v>
      </c>
      <c r="T1486">
        <f>YEAR(S1486)</f>
        <v>2012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10000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6">
        <f>ROUND(E1487/D1487*100,0)</f>
        <v>2</v>
      </c>
      <c r="P1487" s="11">
        <f>IFERROR(ROUND(E1487/L1487,2),0)</f>
        <v>50</v>
      </c>
      <c r="Q1487" s="13" t="s">
        <v>8320</v>
      </c>
      <c r="R1487" t="s">
        <v>8322</v>
      </c>
      <c r="S1487" s="18">
        <f>(((J1487/60)/60)/24)+DATE(1970,1,1)</f>
        <v>42130.795983796299</v>
      </c>
      <c r="T1487">
        <f>YEAR(S1487)</f>
        <v>2015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10000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6">
        <f>ROUND(E1488/D1488*100,0)</f>
        <v>0</v>
      </c>
      <c r="P1488" s="11">
        <f>IFERROR(ROUND(E1488/L1488,2),0)</f>
        <v>16</v>
      </c>
      <c r="Q1488" s="13" t="s">
        <v>8320</v>
      </c>
      <c r="R1488" t="s">
        <v>8322</v>
      </c>
      <c r="S1488" s="18">
        <f>(((J1488/60)/60)/24)+DATE(1970,1,1)</f>
        <v>42032.168530092589</v>
      </c>
      <c r="T1488">
        <f>YEAR(S1488)</f>
        <v>2015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6">
        <f>ROUND(E1489/D1489*100,0)</f>
        <v>0</v>
      </c>
      <c r="P1489" s="11">
        <f>IFERROR(ROUND(E1489/L1489,2),0)</f>
        <v>0</v>
      </c>
      <c r="Q1489" s="13" t="s">
        <v>8320</v>
      </c>
      <c r="R1489" t="s">
        <v>8322</v>
      </c>
      <c r="S1489" s="18">
        <f>(((J1489/60)/60)/24)+DATE(1970,1,1)</f>
        <v>42554.917488425926</v>
      </c>
      <c r="T1489">
        <f>YEAR(S1489)</f>
        <v>2016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10000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6">
        <f>ROUND(E1490/D1490*100,0)</f>
        <v>4</v>
      </c>
      <c r="P1490" s="11">
        <f>IFERROR(ROUND(E1490/L1490,2),0)</f>
        <v>60</v>
      </c>
      <c r="Q1490" s="13" t="s">
        <v>8320</v>
      </c>
      <c r="R1490" t="s">
        <v>8322</v>
      </c>
      <c r="S1490" s="18">
        <f>(((J1490/60)/60)/24)+DATE(1970,1,1)</f>
        <v>41614.563194444447</v>
      </c>
      <c r="T1490">
        <f>YEAR(S1490)</f>
        <v>2013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10000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6">
        <f>ROUND(E1491/D1491*100,0)</f>
        <v>0</v>
      </c>
      <c r="P1491" s="11">
        <f>IFERROR(ROUND(E1491/L1491,2),0)</f>
        <v>0</v>
      </c>
      <c r="Q1491" s="13" t="s">
        <v>8320</v>
      </c>
      <c r="R1491" t="s">
        <v>8322</v>
      </c>
      <c r="S1491" s="18">
        <f>(((J1491/60)/60)/24)+DATE(1970,1,1)</f>
        <v>41198.611712962964</v>
      </c>
      <c r="T1491">
        <f>YEAR(S1491)</f>
        <v>2012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10000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6">
        <f>ROUND(E1492/D1492*100,0)</f>
        <v>9</v>
      </c>
      <c r="P1492" s="11">
        <f>IFERROR(ROUND(E1492/L1492,2),0)</f>
        <v>47.11</v>
      </c>
      <c r="Q1492" s="13" t="s">
        <v>8320</v>
      </c>
      <c r="R1492" t="s">
        <v>8322</v>
      </c>
      <c r="S1492" s="18">
        <f>(((J1492/60)/60)/24)+DATE(1970,1,1)</f>
        <v>41520.561041666668</v>
      </c>
      <c r="T1492">
        <f>YEAR(S1492)</f>
        <v>2013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10000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6">
        <f>ROUND(E1493/D1493*100,0)</f>
        <v>1</v>
      </c>
      <c r="P1493" s="11">
        <f>IFERROR(ROUND(E1493/L1493,2),0)</f>
        <v>100</v>
      </c>
      <c r="Q1493" s="13" t="s">
        <v>8320</v>
      </c>
      <c r="R1493" t="s">
        <v>8322</v>
      </c>
      <c r="S1493" s="18">
        <f>(((J1493/60)/60)/24)+DATE(1970,1,1)</f>
        <v>41991.713460648149</v>
      </c>
      <c r="T1493">
        <f>YEAR(S1493)</f>
        <v>2014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10000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6">
        <f>ROUND(E1494/D1494*100,0)</f>
        <v>0</v>
      </c>
      <c r="P1494" s="11">
        <f>IFERROR(ROUND(E1494/L1494,2),0)</f>
        <v>15</v>
      </c>
      <c r="Q1494" s="13" t="s">
        <v>8320</v>
      </c>
      <c r="R1494" t="s">
        <v>8322</v>
      </c>
      <c r="S1494" s="18">
        <f>(((J1494/60)/60)/24)+DATE(1970,1,1)</f>
        <v>40682.884791666671</v>
      </c>
      <c r="T1494">
        <f>YEAR(S1494)</f>
        <v>2011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6">
        <f>ROUND(E1495/D1495*100,0)</f>
        <v>0</v>
      </c>
      <c r="P1495" s="11">
        <f>IFERROR(ROUND(E1495/L1495,2),0)</f>
        <v>0</v>
      </c>
      <c r="Q1495" s="13" t="s">
        <v>8320</v>
      </c>
      <c r="R1495" t="s">
        <v>8322</v>
      </c>
      <c r="S1495" s="18">
        <f>(((J1495/60)/60)/24)+DATE(1970,1,1)</f>
        <v>41411.866608796299</v>
      </c>
      <c r="T1495">
        <f>YEAR(S1495)</f>
        <v>2013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10000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6">
        <f>ROUND(E1496/D1496*100,0)</f>
        <v>4</v>
      </c>
      <c r="P1496" s="11">
        <f>IFERROR(ROUND(E1496/L1496,2),0)</f>
        <v>40.450000000000003</v>
      </c>
      <c r="Q1496" s="13" t="s">
        <v>8320</v>
      </c>
      <c r="R1496" t="s">
        <v>8322</v>
      </c>
      <c r="S1496" s="18">
        <f>(((J1496/60)/60)/24)+DATE(1970,1,1)</f>
        <v>42067.722372685181</v>
      </c>
      <c r="T1496">
        <f>YEAR(S1496)</f>
        <v>2015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10000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6">
        <f>ROUND(E1497/D1497*100,0)</f>
        <v>0</v>
      </c>
      <c r="P1497" s="11">
        <f>IFERROR(ROUND(E1497/L1497,2),0)</f>
        <v>0</v>
      </c>
      <c r="Q1497" s="13" t="s">
        <v>8320</v>
      </c>
      <c r="R1497" t="s">
        <v>8322</v>
      </c>
      <c r="S1497" s="18">
        <f>(((J1497/60)/60)/24)+DATE(1970,1,1)</f>
        <v>40752.789710648147</v>
      </c>
      <c r="T1497">
        <f>YEAR(S1497)</f>
        <v>2011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10000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6">
        <f>ROUND(E1498/D1498*100,0)</f>
        <v>0</v>
      </c>
      <c r="P1498" s="11">
        <f>IFERROR(ROUND(E1498/L1498,2),0)</f>
        <v>0</v>
      </c>
      <c r="Q1498" s="13" t="s">
        <v>8320</v>
      </c>
      <c r="R1498" t="s">
        <v>8322</v>
      </c>
      <c r="S1498" s="18">
        <f>(((J1498/60)/60)/24)+DATE(1970,1,1)</f>
        <v>41838.475219907406</v>
      </c>
      <c r="T1498">
        <f>YEAR(S1498)</f>
        <v>2014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10000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6">
        <f>ROUND(E1499/D1499*100,0)</f>
        <v>0</v>
      </c>
      <c r="P1499" s="11">
        <f>IFERROR(ROUND(E1499/L1499,2),0)</f>
        <v>1</v>
      </c>
      <c r="Q1499" s="13" t="s">
        <v>8320</v>
      </c>
      <c r="R1499" t="s">
        <v>8322</v>
      </c>
      <c r="S1499" s="18">
        <f>(((J1499/60)/60)/24)+DATE(1970,1,1)</f>
        <v>41444.64261574074</v>
      </c>
      <c r="T1499">
        <f>YEAR(S1499)</f>
        <v>2013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10000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6">
        <f>ROUND(E1500/D1500*100,0)</f>
        <v>1</v>
      </c>
      <c r="P1500" s="11">
        <f>IFERROR(ROUND(E1500/L1500,2),0)</f>
        <v>19</v>
      </c>
      <c r="Q1500" s="13" t="s">
        <v>8320</v>
      </c>
      <c r="R1500" t="s">
        <v>8322</v>
      </c>
      <c r="S1500" s="18">
        <f>(((J1500/60)/60)/24)+DATE(1970,1,1)</f>
        <v>41840.983541666668</v>
      </c>
      <c r="T1500">
        <f>YEAR(S1500)</f>
        <v>2014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10000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6">
        <f>ROUND(E1501/D1501*100,0)</f>
        <v>0</v>
      </c>
      <c r="P1501" s="11">
        <f>IFERROR(ROUND(E1501/L1501,2),0)</f>
        <v>5</v>
      </c>
      <c r="Q1501" s="13" t="s">
        <v>8320</v>
      </c>
      <c r="R1501" t="s">
        <v>8322</v>
      </c>
      <c r="S1501" s="18">
        <f>(((J1501/60)/60)/24)+DATE(1970,1,1)</f>
        <v>42527.007326388892</v>
      </c>
      <c r="T1501">
        <f>YEAR(S1501)</f>
        <v>2016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10000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6">
        <f>ROUND(E1502/D1502*100,0)</f>
        <v>7</v>
      </c>
      <c r="P1502" s="11">
        <f>IFERROR(ROUND(E1502/L1502,2),0)</f>
        <v>46.73</v>
      </c>
      <c r="Q1502" s="13" t="s">
        <v>8320</v>
      </c>
      <c r="R1502" t="s">
        <v>8322</v>
      </c>
      <c r="S1502" s="18">
        <f>(((J1502/60)/60)/24)+DATE(1970,1,1)</f>
        <v>41365.904594907406</v>
      </c>
      <c r="T1502">
        <f>YEAR(S1502)</f>
        <v>2013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10000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6">
        <f>ROUND(E1503/D1503*100,0)</f>
        <v>865</v>
      </c>
      <c r="P1503" s="11">
        <f>IFERROR(ROUND(E1503/L1503,2),0)</f>
        <v>97.73</v>
      </c>
      <c r="Q1503" s="13" t="s">
        <v>8336</v>
      </c>
      <c r="R1503" t="s">
        <v>8337</v>
      </c>
      <c r="S1503" s="18">
        <f>(((J1503/60)/60)/24)+DATE(1970,1,1)</f>
        <v>42163.583599537036</v>
      </c>
      <c r="T1503">
        <f>YEAR(S1503)</f>
        <v>2015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10000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6">
        <f>ROUND(E1504/D1504*100,0)</f>
        <v>223</v>
      </c>
      <c r="P1504" s="11">
        <f>IFERROR(ROUND(E1504/L1504,2),0)</f>
        <v>67.84</v>
      </c>
      <c r="Q1504" s="13" t="s">
        <v>8336</v>
      </c>
      <c r="R1504" t="s">
        <v>8337</v>
      </c>
      <c r="S1504" s="18">
        <f>(((J1504/60)/60)/24)+DATE(1970,1,1)</f>
        <v>42426.542592592596</v>
      </c>
      <c r="T1504">
        <f>YEAR(S1504)</f>
        <v>2016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10000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6">
        <f>ROUND(E1505/D1505*100,0)</f>
        <v>40</v>
      </c>
      <c r="P1505" s="11">
        <f>IFERROR(ROUND(E1505/L1505,2),0)</f>
        <v>56.98</v>
      </c>
      <c r="Q1505" s="13" t="s">
        <v>8336</v>
      </c>
      <c r="R1505" t="s">
        <v>8337</v>
      </c>
      <c r="S1505" s="18">
        <f>(((J1505/60)/60)/24)+DATE(1970,1,1)</f>
        <v>42606.347233796296</v>
      </c>
      <c r="T1505">
        <f>YEAR(S1505)</f>
        <v>2016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10000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6">
        <f>ROUND(E1506/D1506*100,0)</f>
        <v>181</v>
      </c>
      <c r="P1506" s="11">
        <f>IFERROR(ROUND(E1506/L1506,2),0)</f>
        <v>67.16</v>
      </c>
      <c r="Q1506" s="13" t="s">
        <v>8336</v>
      </c>
      <c r="R1506" t="s">
        <v>8337</v>
      </c>
      <c r="S1506" s="18">
        <f>(((J1506/60)/60)/24)+DATE(1970,1,1)</f>
        <v>41772.657685185186</v>
      </c>
      <c r="T1506">
        <f>YEAR(S1506)</f>
        <v>2014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10000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6">
        <f>ROUND(E1507/D1507*100,0)</f>
        <v>166</v>
      </c>
      <c r="P1507" s="11">
        <f>IFERROR(ROUND(E1507/L1507,2),0)</f>
        <v>48.04</v>
      </c>
      <c r="Q1507" s="13" t="s">
        <v>8336</v>
      </c>
      <c r="R1507" t="s">
        <v>8337</v>
      </c>
      <c r="S1507" s="18">
        <f>(((J1507/60)/60)/24)+DATE(1970,1,1)</f>
        <v>42414.44332175926</v>
      </c>
      <c r="T1507">
        <f>YEAR(S1507)</f>
        <v>2016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9999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6">
        <f>ROUND(E1508/D1508*100,0)</f>
        <v>17</v>
      </c>
      <c r="P1508" s="11">
        <f>IFERROR(ROUND(E1508/L1508,2),0)</f>
        <v>38.86</v>
      </c>
      <c r="Q1508" s="13" t="s">
        <v>8336</v>
      </c>
      <c r="R1508" t="s">
        <v>8337</v>
      </c>
      <c r="S1508" s="18">
        <f>(((J1508/60)/60)/24)+DATE(1970,1,1)</f>
        <v>41814.785925925928</v>
      </c>
      <c r="T1508">
        <f>YEAR(S1508)</f>
        <v>2014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9999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6">
        <f>ROUND(E1509/D1509*100,0)</f>
        <v>26</v>
      </c>
      <c r="P1509" s="11">
        <f>IFERROR(ROUND(E1509/L1509,2),0)</f>
        <v>78.180000000000007</v>
      </c>
      <c r="Q1509" s="13" t="s">
        <v>8336</v>
      </c>
      <c r="R1509" t="s">
        <v>8337</v>
      </c>
      <c r="S1509" s="18">
        <f>(((J1509/60)/60)/24)+DATE(1970,1,1)</f>
        <v>40254.450335648151</v>
      </c>
      <c r="T1509">
        <f>YEAR(S1509)</f>
        <v>2010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9999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6">
        <f>ROUND(E1510/D1510*100,0)</f>
        <v>205</v>
      </c>
      <c r="P1510" s="11">
        <f>IFERROR(ROUND(E1510/L1510,2),0)</f>
        <v>97.11</v>
      </c>
      <c r="Q1510" s="13" t="s">
        <v>8336</v>
      </c>
      <c r="R1510" t="s">
        <v>8337</v>
      </c>
      <c r="S1510" s="18">
        <f>(((J1510/60)/60)/24)+DATE(1970,1,1)</f>
        <v>41786.614363425928</v>
      </c>
      <c r="T1510">
        <f>YEAR(S1510)</f>
        <v>2014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9850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6">
        <f>ROUND(E1511/D1511*100,0)</f>
        <v>220</v>
      </c>
      <c r="P1511" s="11">
        <f>IFERROR(ROUND(E1511/L1511,2),0)</f>
        <v>110.39</v>
      </c>
      <c r="Q1511" s="13" t="s">
        <v>8336</v>
      </c>
      <c r="R1511" t="s">
        <v>8337</v>
      </c>
      <c r="S1511" s="18">
        <f>(((J1511/60)/60)/24)+DATE(1970,1,1)</f>
        <v>42751.533391203702</v>
      </c>
      <c r="T1511">
        <f>YEAR(S1511)</f>
        <v>2017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9800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6">
        <f>ROUND(E1512/D1512*100,0)</f>
        <v>165</v>
      </c>
      <c r="P1512" s="11">
        <f>IFERROR(ROUND(E1512/L1512,2),0)</f>
        <v>39.92</v>
      </c>
      <c r="Q1512" s="13" t="s">
        <v>8336</v>
      </c>
      <c r="R1512" t="s">
        <v>8337</v>
      </c>
      <c r="S1512" s="18">
        <f>(((J1512/60)/60)/24)+DATE(1970,1,1)</f>
        <v>41809.385162037033</v>
      </c>
      <c r="T1512">
        <f>YEAR(S1512)</f>
        <v>2014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9800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6">
        <f>ROUND(E1513/D1513*100,0)</f>
        <v>160</v>
      </c>
      <c r="P1513" s="11">
        <f>IFERROR(ROUND(E1513/L1513,2),0)</f>
        <v>75.98</v>
      </c>
      <c r="Q1513" s="13" t="s">
        <v>8336</v>
      </c>
      <c r="R1513" t="s">
        <v>8337</v>
      </c>
      <c r="S1513" s="18">
        <f>(((J1513/60)/60)/24)+DATE(1970,1,1)</f>
        <v>42296.583379629628</v>
      </c>
      <c r="T1513">
        <f>YEAR(S1513)</f>
        <v>2015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9665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6">
        <f>ROUND(E1514/D1514*100,0)</f>
        <v>202</v>
      </c>
      <c r="P1514" s="11">
        <f>IFERROR(ROUND(E1514/L1514,2),0)</f>
        <v>58.38</v>
      </c>
      <c r="Q1514" s="13" t="s">
        <v>8336</v>
      </c>
      <c r="R1514" t="s">
        <v>8337</v>
      </c>
      <c r="S1514" s="18">
        <f>(((J1514/60)/60)/24)+DATE(1970,1,1)</f>
        <v>42741.684479166666</v>
      </c>
      <c r="T1514">
        <f>YEAR(S1514)</f>
        <v>2017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9600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6">
        <f>ROUND(E1515/D1515*100,0)</f>
        <v>125</v>
      </c>
      <c r="P1515" s="11">
        <f>IFERROR(ROUND(E1515/L1515,2),0)</f>
        <v>55.82</v>
      </c>
      <c r="Q1515" s="13" t="s">
        <v>8336</v>
      </c>
      <c r="R1515" t="s">
        <v>8337</v>
      </c>
      <c r="S1515" s="18">
        <f>(((J1515/60)/60)/24)+DATE(1970,1,1)</f>
        <v>41806.637337962966</v>
      </c>
      <c r="T1515">
        <f>YEAR(S1515)</f>
        <v>2014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9600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6">
        <f>ROUND(E1516/D1516*100,0)</f>
        <v>277</v>
      </c>
      <c r="P1516" s="11">
        <f>IFERROR(ROUND(E1516/L1516,2),0)</f>
        <v>151.24</v>
      </c>
      <c r="Q1516" s="13" t="s">
        <v>8336</v>
      </c>
      <c r="R1516" t="s">
        <v>8337</v>
      </c>
      <c r="S1516" s="18">
        <f>(((J1516/60)/60)/24)+DATE(1970,1,1)</f>
        <v>42234.597685185188</v>
      </c>
      <c r="T1516">
        <f>YEAR(S1516)</f>
        <v>2015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9500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6">
        <f>ROUND(E1517/D1517*100,0)</f>
        <v>4964</v>
      </c>
      <c r="P1517" s="11">
        <f>IFERROR(ROUND(E1517/L1517,2),0)</f>
        <v>849.67</v>
      </c>
      <c r="Q1517" s="13" t="s">
        <v>8336</v>
      </c>
      <c r="R1517" t="s">
        <v>8337</v>
      </c>
      <c r="S1517" s="18">
        <f>(((J1517/60)/60)/24)+DATE(1970,1,1)</f>
        <v>42415.253437499996</v>
      </c>
      <c r="T1517">
        <f>YEAR(S1517)</f>
        <v>2016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9500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6">
        <f>ROUND(E1518/D1518*100,0)</f>
        <v>194</v>
      </c>
      <c r="P1518" s="11">
        <f>IFERROR(ROUND(E1518/L1518,2),0)</f>
        <v>159.24</v>
      </c>
      <c r="Q1518" s="13" t="s">
        <v>8336</v>
      </c>
      <c r="R1518" t="s">
        <v>8337</v>
      </c>
      <c r="S1518" s="18">
        <f>(((J1518/60)/60)/24)+DATE(1970,1,1)</f>
        <v>42619.466342592597</v>
      </c>
      <c r="T1518">
        <f>YEAR(S1518)</f>
        <v>2016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9500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6">
        <f>ROUND(E1519/D1519*100,0)</f>
        <v>256</v>
      </c>
      <c r="P1519" s="11">
        <f>IFERROR(ROUND(E1519/L1519,2),0)</f>
        <v>39.51</v>
      </c>
      <c r="Q1519" s="13" t="s">
        <v>8336</v>
      </c>
      <c r="R1519" t="s">
        <v>8337</v>
      </c>
      <c r="S1519" s="18">
        <f>(((J1519/60)/60)/24)+DATE(1970,1,1)</f>
        <v>41948.56658564815</v>
      </c>
      <c r="T1519">
        <f>YEAR(S1519)</f>
        <v>2014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9500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6">
        <f>ROUND(E1520/D1520*100,0)</f>
        <v>324</v>
      </c>
      <c r="P1520" s="11">
        <f>IFERROR(ROUND(E1520/L1520,2),0)</f>
        <v>130.53</v>
      </c>
      <c r="Q1520" s="13" t="s">
        <v>8336</v>
      </c>
      <c r="R1520" t="s">
        <v>8337</v>
      </c>
      <c r="S1520" s="18">
        <f>(((J1520/60)/60)/24)+DATE(1970,1,1)</f>
        <v>41760.8200462963</v>
      </c>
      <c r="T1520">
        <f>YEAR(S1520)</f>
        <v>2014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9500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6">
        <f>ROUND(E1521/D1521*100,0)</f>
        <v>98</v>
      </c>
      <c r="P1521" s="11">
        <f>IFERROR(ROUND(E1521/L1521,2),0)</f>
        <v>64.16</v>
      </c>
      <c r="Q1521" s="13" t="s">
        <v>8336</v>
      </c>
      <c r="R1521" t="s">
        <v>8337</v>
      </c>
      <c r="S1521" s="18">
        <f>(((J1521/60)/60)/24)+DATE(1970,1,1)</f>
        <v>41782.741701388892</v>
      </c>
      <c r="T1521">
        <f>YEAR(S1521)</f>
        <v>2014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9500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6">
        <f>ROUND(E1522/D1522*100,0)</f>
        <v>196</v>
      </c>
      <c r="P1522" s="11">
        <f>IFERROR(ROUND(E1522/L1522,2),0)</f>
        <v>111.53</v>
      </c>
      <c r="Q1522" s="13" t="s">
        <v>8336</v>
      </c>
      <c r="R1522" t="s">
        <v>8337</v>
      </c>
      <c r="S1522" s="18">
        <f>(((J1522/60)/60)/24)+DATE(1970,1,1)</f>
        <v>41955.857789351852</v>
      </c>
      <c r="T1522">
        <f>YEAR(S1522)</f>
        <v>2014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9500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6">
        <f>ROUND(E1523/D1523*100,0)</f>
        <v>422</v>
      </c>
      <c r="P1523" s="11">
        <f>IFERROR(ROUND(E1523/L1523,2),0)</f>
        <v>170.45</v>
      </c>
      <c r="Q1523" s="13" t="s">
        <v>8336</v>
      </c>
      <c r="R1523" t="s">
        <v>8337</v>
      </c>
      <c r="S1523" s="18">
        <f>(((J1523/60)/60)/24)+DATE(1970,1,1)</f>
        <v>42493.167719907404</v>
      </c>
      <c r="T1523">
        <f>YEAR(S1523)</f>
        <v>2016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9500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6">
        <f>ROUND(E1524/D1524*100,0)</f>
        <v>636</v>
      </c>
      <c r="P1524" s="11">
        <f>IFERROR(ROUND(E1524/L1524,2),0)</f>
        <v>133.74</v>
      </c>
      <c r="Q1524" s="13" t="s">
        <v>8336</v>
      </c>
      <c r="R1524" t="s">
        <v>8337</v>
      </c>
      <c r="S1524" s="18">
        <f>(((J1524/60)/60)/24)+DATE(1970,1,1)</f>
        <v>41899.830312500002</v>
      </c>
      <c r="T1524">
        <f>YEAR(S1524)</f>
        <v>2014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9500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6">
        <f>ROUND(E1525/D1525*100,0)</f>
        <v>243</v>
      </c>
      <c r="P1525" s="11">
        <f>IFERROR(ROUND(E1525/L1525,2),0)</f>
        <v>95.83</v>
      </c>
      <c r="Q1525" s="13" t="s">
        <v>8336</v>
      </c>
      <c r="R1525" t="s">
        <v>8337</v>
      </c>
      <c r="S1525" s="18">
        <f>(((J1525/60)/60)/24)+DATE(1970,1,1)</f>
        <v>41964.751342592594</v>
      </c>
      <c r="T1525">
        <f>YEAR(S1525)</f>
        <v>2014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9300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6">
        <f>ROUND(E1526/D1526*100,0)</f>
        <v>67</v>
      </c>
      <c r="P1526" s="11">
        <f>IFERROR(ROUND(E1526/L1526,2),0)</f>
        <v>221.79</v>
      </c>
      <c r="Q1526" s="13" t="s">
        <v>8336</v>
      </c>
      <c r="R1526" t="s">
        <v>8337</v>
      </c>
      <c r="S1526" s="18">
        <f>(((J1526/60)/60)/24)+DATE(1970,1,1)</f>
        <v>42756.501041666663</v>
      </c>
      <c r="T1526">
        <f>YEAR(S1526)</f>
        <v>2017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9072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6">
        <f>ROUND(E1527/D1527*100,0)</f>
        <v>50</v>
      </c>
      <c r="P1527" s="11">
        <f>IFERROR(ROUND(E1527/L1527,2),0)</f>
        <v>32.32</v>
      </c>
      <c r="Q1527" s="13" t="s">
        <v>8336</v>
      </c>
      <c r="R1527" t="s">
        <v>8337</v>
      </c>
      <c r="S1527" s="18">
        <f>(((J1527/60)/60)/24)+DATE(1970,1,1)</f>
        <v>42570.702986111108</v>
      </c>
      <c r="T1527">
        <f>YEAR(S1527)</f>
        <v>2016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9041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6">
        <f>ROUND(E1528/D1528*100,0)</f>
        <v>306</v>
      </c>
      <c r="P1528" s="11">
        <f>IFERROR(ROUND(E1528/L1528,2),0)</f>
        <v>98.84</v>
      </c>
      <c r="Q1528" s="13" t="s">
        <v>8336</v>
      </c>
      <c r="R1528" t="s">
        <v>8337</v>
      </c>
      <c r="S1528" s="18">
        <f>(((J1528/60)/60)/24)+DATE(1970,1,1)</f>
        <v>42339.276006944448</v>
      </c>
      <c r="T1528">
        <f>YEAR(S1528)</f>
        <v>2015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9000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6">
        <f>ROUND(E1529/D1529*100,0)</f>
        <v>43</v>
      </c>
      <c r="P1529" s="11">
        <f>IFERROR(ROUND(E1529/L1529,2),0)</f>
        <v>55.22</v>
      </c>
      <c r="Q1529" s="13" t="s">
        <v>8336</v>
      </c>
      <c r="R1529" t="s">
        <v>8337</v>
      </c>
      <c r="S1529" s="18">
        <f>(((J1529/60)/60)/24)+DATE(1970,1,1)</f>
        <v>42780.600532407407</v>
      </c>
      <c r="T1529">
        <f>YEAR(S1529)</f>
        <v>2017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9000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6">
        <f>ROUND(E1530/D1530*100,0)</f>
        <v>94</v>
      </c>
      <c r="P1530" s="11">
        <f>IFERROR(ROUND(E1530/L1530,2),0)</f>
        <v>52.79</v>
      </c>
      <c r="Q1530" s="13" t="s">
        <v>8336</v>
      </c>
      <c r="R1530" t="s">
        <v>8337</v>
      </c>
      <c r="S1530" s="18">
        <f>(((J1530/60)/60)/24)+DATE(1970,1,1)</f>
        <v>42736.732893518521</v>
      </c>
      <c r="T1530">
        <f>YEAR(S1530)</f>
        <v>2017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6">
        <f>ROUND(E1531/D1531*100,0)</f>
        <v>213</v>
      </c>
      <c r="P1531" s="11">
        <f>IFERROR(ROUND(E1531/L1531,2),0)</f>
        <v>135.66999999999999</v>
      </c>
      <c r="Q1531" s="13" t="s">
        <v>8336</v>
      </c>
      <c r="R1531" t="s">
        <v>8337</v>
      </c>
      <c r="S1531" s="18">
        <f>(((J1531/60)/60)/24)+DATE(1970,1,1)</f>
        <v>42052.628703703704</v>
      </c>
      <c r="T1531">
        <f>YEAR(S1531)</f>
        <v>2015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9000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6">
        <f>ROUND(E1532/D1532*100,0)</f>
        <v>524</v>
      </c>
      <c r="P1532" s="11">
        <f>IFERROR(ROUND(E1532/L1532,2),0)</f>
        <v>53.99</v>
      </c>
      <c r="Q1532" s="13" t="s">
        <v>8336</v>
      </c>
      <c r="R1532" t="s">
        <v>8337</v>
      </c>
      <c r="S1532" s="18">
        <f>(((J1532/60)/60)/24)+DATE(1970,1,1)</f>
        <v>42275.767303240747</v>
      </c>
      <c r="T1532">
        <f>YEAR(S1532)</f>
        <v>2015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9000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6">
        <f>ROUND(E1533/D1533*100,0)</f>
        <v>46</v>
      </c>
      <c r="P1533" s="11">
        <f>IFERROR(ROUND(E1533/L1533,2),0)</f>
        <v>56.64</v>
      </c>
      <c r="Q1533" s="13" t="s">
        <v>8336</v>
      </c>
      <c r="R1533" t="s">
        <v>8337</v>
      </c>
      <c r="S1533" s="18">
        <f>(((J1533/60)/60)/24)+DATE(1970,1,1)</f>
        <v>41941.802384259259</v>
      </c>
      <c r="T1533">
        <f>YEAR(S1533)</f>
        <v>2014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9000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6">
        <f>ROUND(E1534/D1534*100,0)</f>
        <v>269</v>
      </c>
      <c r="P1534" s="11">
        <f>IFERROR(ROUND(E1534/L1534,2),0)</f>
        <v>82.32</v>
      </c>
      <c r="Q1534" s="13" t="s">
        <v>8336</v>
      </c>
      <c r="R1534" t="s">
        <v>8337</v>
      </c>
      <c r="S1534" s="18">
        <f>(((J1534/60)/60)/24)+DATE(1970,1,1)</f>
        <v>42391.475289351853</v>
      </c>
      <c r="T1534">
        <f>YEAR(S1534)</f>
        <v>2016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9000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6">
        <f>ROUND(E1535/D1535*100,0)</f>
        <v>726</v>
      </c>
      <c r="P1535" s="11">
        <f>IFERROR(ROUND(E1535/L1535,2),0)</f>
        <v>88.26</v>
      </c>
      <c r="Q1535" s="13" t="s">
        <v>8336</v>
      </c>
      <c r="R1535" t="s">
        <v>8337</v>
      </c>
      <c r="S1535" s="18">
        <f>(((J1535/60)/60)/24)+DATE(1970,1,1)</f>
        <v>42443.00204861111</v>
      </c>
      <c r="T1535">
        <f>YEAR(S1535)</f>
        <v>2016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9000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6">
        <f>ROUND(E1536/D1536*100,0)</f>
        <v>348</v>
      </c>
      <c r="P1536" s="11">
        <f>IFERROR(ROUND(E1536/L1536,2),0)</f>
        <v>84.91</v>
      </c>
      <c r="Q1536" s="13" t="s">
        <v>8336</v>
      </c>
      <c r="R1536" t="s">
        <v>8337</v>
      </c>
      <c r="S1536" s="18">
        <f>(((J1536/60)/60)/24)+DATE(1970,1,1)</f>
        <v>42221.67432870371</v>
      </c>
      <c r="T1536">
        <f>YEAR(S1536)</f>
        <v>2015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9000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6">
        <f>ROUND(E1537/D1537*100,0)</f>
        <v>59</v>
      </c>
      <c r="P1537" s="11">
        <f>IFERROR(ROUND(E1537/L1537,2),0)</f>
        <v>48.15</v>
      </c>
      <c r="Q1537" s="13" t="s">
        <v>8336</v>
      </c>
      <c r="R1537" t="s">
        <v>8337</v>
      </c>
      <c r="S1537" s="18">
        <f>(((J1537/60)/60)/24)+DATE(1970,1,1)</f>
        <v>42484.829062500001</v>
      </c>
      <c r="T1537">
        <f>YEAR(S1537)</f>
        <v>2016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9000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6">
        <f>ROUND(E1538/D1538*100,0)</f>
        <v>334</v>
      </c>
      <c r="P1538" s="11">
        <f>IFERROR(ROUND(E1538/L1538,2),0)</f>
        <v>66.02</v>
      </c>
      <c r="Q1538" s="13" t="s">
        <v>8336</v>
      </c>
      <c r="R1538" t="s">
        <v>8337</v>
      </c>
      <c r="S1538" s="18">
        <f>(((J1538/60)/60)/24)+DATE(1970,1,1)</f>
        <v>42213.802199074074</v>
      </c>
      <c r="T1538">
        <f>YEAR(S1538)</f>
        <v>2015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9000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6">
        <f>ROUND(E1539/D1539*100,0)</f>
        <v>240</v>
      </c>
      <c r="P1539" s="11">
        <f>IFERROR(ROUND(E1539/L1539,2),0)</f>
        <v>96.38</v>
      </c>
      <c r="Q1539" s="13" t="s">
        <v>8336</v>
      </c>
      <c r="R1539" t="s">
        <v>8337</v>
      </c>
      <c r="S1539" s="18">
        <f>(((J1539/60)/60)/24)+DATE(1970,1,1)</f>
        <v>42552.315127314811</v>
      </c>
      <c r="T1539">
        <f>YEAR(S1539)</f>
        <v>2016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9000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6">
        <f>ROUND(E1540/D1540*100,0)</f>
        <v>80</v>
      </c>
      <c r="P1540" s="11">
        <f>IFERROR(ROUND(E1540/L1540,2),0)</f>
        <v>156.16999999999999</v>
      </c>
      <c r="Q1540" s="13" t="s">
        <v>8336</v>
      </c>
      <c r="R1540" t="s">
        <v>8337</v>
      </c>
      <c r="S1540" s="18">
        <f>(((J1540/60)/60)/24)+DATE(1970,1,1)</f>
        <v>41981.782060185185</v>
      </c>
      <c r="T1540">
        <f>YEAR(S1540)</f>
        <v>2014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9000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6">
        <f>ROUND(E1541/D1541*100,0)</f>
        <v>302</v>
      </c>
      <c r="P1541" s="11">
        <f>IFERROR(ROUND(E1541/L1541,2),0)</f>
        <v>95.76</v>
      </c>
      <c r="Q1541" s="13" t="s">
        <v>8336</v>
      </c>
      <c r="R1541" t="s">
        <v>8337</v>
      </c>
      <c r="S1541" s="18">
        <f>(((J1541/60)/60)/24)+DATE(1970,1,1)</f>
        <v>42705.919201388882</v>
      </c>
      <c r="T1541">
        <f>YEAR(S1541)</f>
        <v>2016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9000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6">
        <f>ROUND(E1542/D1542*100,0)</f>
        <v>196</v>
      </c>
      <c r="P1542" s="11">
        <f>IFERROR(ROUND(E1542/L1542,2),0)</f>
        <v>180.41</v>
      </c>
      <c r="Q1542" s="13" t="s">
        <v>8336</v>
      </c>
      <c r="R1542" t="s">
        <v>8337</v>
      </c>
      <c r="S1542" s="18">
        <f>(((J1542/60)/60)/24)+DATE(1970,1,1)</f>
        <v>41939.00712962963</v>
      </c>
      <c r="T1542">
        <f>YEAR(S1542)</f>
        <v>2014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9000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6">
        <f>ROUND(E1543/D1543*100,0)</f>
        <v>0</v>
      </c>
      <c r="P1543" s="11">
        <f>IFERROR(ROUND(E1543/L1543,2),0)</f>
        <v>3</v>
      </c>
      <c r="Q1543" s="13" t="s">
        <v>8336</v>
      </c>
      <c r="R1543" t="s">
        <v>8341</v>
      </c>
      <c r="S1543" s="18">
        <f>(((J1543/60)/60)/24)+DATE(1970,1,1)</f>
        <v>41974.712245370371</v>
      </c>
      <c r="T1543">
        <f>YEAR(S1543)</f>
        <v>2014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9000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6">
        <f>ROUND(E1544/D1544*100,0)</f>
        <v>0</v>
      </c>
      <c r="P1544" s="11">
        <f>IFERROR(ROUND(E1544/L1544,2),0)</f>
        <v>20</v>
      </c>
      <c r="Q1544" s="13" t="s">
        <v>8336</v>
      </c>
      <c r="R1544" t="s">
        <v>8341</v>
      </c>
      <c r="S1544" s="18">
        <f>(((J1544/60)/60)/24)+DATE(1970,1,1)</f>
        <v>42170.996527777781</v>
      </c>
      <c r="T1544">
        <f>YEAR(S1544)</f>
        <v>2015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9000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6">
        <f>ROUND(E1545/D1545*100,0)</f>
        <v>0</v>
      </c>
      <c r="P1545" s="11">
        <f>IFERROR(ROUND(E1545/L1545,2),0)</f>
        <v>10</v>
      </c>
      <c r="Q1545" s="13" t="s">
        <v>8336</v>
      </c>
      <c r="R1545" t="s">
        <v>8341</v>
      </c>
      <c r="S1545" s="18">
        <f>(((J1545/60)/60)/24)+DATE(1970,1,1)</f>
        <v>41935.509652777779</v>
      </c>
      <c r="T1545">
        <f>YEAR(S1545)</f>
        <v>2014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9000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6">
        <f>ROUND(E1546/D1546*100,0)</f>
        <v>0</v>
      </c>
      <c r="P1546" s="11">
        <f>IFERROR(ROUND(E1546/L1546,2),0)</f>
        <v>0</v>
      </c>
      <c r="Q1546" s="13" t="s">
        <v>8336</v>
      </c>
      <c r="R1546" t="s">
        <v>8341</v>
      </c>
      <c r="S1546" s="18">
        <f>(((J1546/60)/60)/24)+DATE(1970,1,1)</f>
        <v>42053.051203703704</v>
      </c>
      <c r="T1546">
        <f>YEAR(S1546)</f>
        <v>2015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9000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6">
        <f>ROUND(E1547/D1547*100,0)</f>
        <v>0</v>
      </c>
      <c r="P1547" s="11">
        <f>IFERROR(ROUND(E1547/L1547,2),0)</f>
        <v>1</v>
      </c>
      <c r="Q1547" s="13" t="s">
        <v>8336</v>
      </c>
      <c r="R1547" t="s">
        <v>8341</v>
      </c>
      <c r="S1547" s="18">
        <f>(((J1547/60)/60)/24)+DATE(1970,1,1)</f>
        <v>42031.884652777779</v>
      </c>
      <c r="T1547">
        <f>YEAR(S1547)</f>
        <v>2015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9000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6">
        <f>ROUND(E1548/D1548*100,0)</f>
        <v>3</v>
      </c>
      <c r="P1548" s="11">
        <f>IFERROR(ROUND(E1548/L1548,2),0)</f>
        <v>26.27</v>
      </c>
      <c r="Q1548" s="13" t="s">
        <v>8336</v>
      </c>
      <c r="R1548" t="s">
        <v>8341</v>
      </c>
      <c r="S1548" s="18">
        <f>(((J1548/60)/60)/24)+DATE(1970,1,1)</f>
        <v>41839.212951388887</v>
      </c>
      <c r="T1548">
        <f>YEAR(S1548)</f>
        <v>2014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6">
        <f>ROUND(E1549/D1549*100,0)</f>
        <v>0</v>
      </c>
      <c r="P1549" s="11">
        <f>IFERROR(ROUND(E1549/L1549,2),0)</f>
        <v>0</v>
      </c>
      <c r="Q1549" s="13" t="s">
        <v>8336</v>
      </c>
      <c r="R1549" t="s">
        <v>8341</v>
      </c>
      <c r="S1549" s="18">
        <f>(((J1549/60)/60)/24)+DATE(1970,1,1)</f>
        <v>42782.426875000005</v>
      </c>
      <c r="T1549">
        <f>YEAR(S1549)</f>
        <v>2017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8925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6">
        <f>ROUND(E1550/D1550*100,0)</f>
        <v>1</v>
      </c>
      <c r="P1550" s="11">
        <f>IFERROR(ROUND(E1550/L1550,2),0)</f>
        <v>60</v>
      </c>
      <c r="Q1550" s="13" t="s">
        <v>8336</v>
      </c>
      <c r="R1550" t="s">
        <v>8341</v>
      </c>
      <c r="S1550" s="18">
        <f>(((J1550/60)/60)/24)+DATE(1970,1,1)</f>
        <v>42286.88217592593</v>
      </c>
      <c r="T1550">
        <f>YEAR(S1550)</f>
        <v>2015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8888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6">
        <f>ROUND(E1551/D1551*100,0)</f>
        <v>2</v>
      </c>
      <c r="P1551" s="11">
        <f>IFERROR(ROUND(E1551/L1551,2),0)</f>
        <v>28.33</v>
      </c>
      <c r="Q1551" s="13" t="s">
        <v>8336</v>
      </c>
      <c r="R1551" t="s">
        <v>8341</v>
      </c>
      <c r="S1551" s="18">
        <f>(((J1551/60)/60)/24)+DATE(1970,1,1)</f>
        <v>42281.136099537034</v>
      </c>
      <c r="T1551">
        <f>YEAR(S1551)</f>
        <v>2015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8888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6">
        <f>ROUND(E1552/D1552*100,0)</f>
        <v>1</v>
      </c>
      <c r="P1552" s="11">
        <f>IFERROR(ROUND(E1552/L1552,2),0)</f>
        <v>14.43</v>
      </c>
      <c r="Q1552" s="13" t="s">
        <v>8336</v>
      </c>
      <c r="R1552" t="s">
        <v>8341</v>
      </c>
      <c r="S1552" s="18">
        <f>(((J1552/60)/60)/24)+DATE(1970,1,1)</f>
        <v>42472.449467592596</v>
      </c>
      <c r="T1552">
        <f>YEAR(S1552)</f>
        <v>2016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6">
        <f>ROUND(E1553/D1553*100,0)</f>
        <v>0</v>
      </c>
      <c r="P1553" s="11">
        <f>IFERROR(ROUND(E1553/L1553,2),0)</f>
        <v>0</v>
      </c>
      <c r="Q1553" s="13" t="s">
        <v>8336</v>
      </c>
      <c r="R1553" t="s">
        <v>8341</v>
      </c>
      <c r="S1553" s="18">
        <f>(((J1553/60)/60)/24)+DATE(1970,1,1)</f>
        <v>42121.824525462958</v>
      </c>
      <c r="T1553">
        <f>YEAR(S1553)</f>
        <v>2015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8800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6">
        <f>ROUND(E1554/D1554*100,0)</f>
        <v>24</v>
      </c>
      <c r="P1554" s="11">
        <f>IFERROR(ROUND(E1554/L1554,2),0)</f>
        <v>132.19</v>
      </c>
      <c r="Q1554" s="13" t="s">
        <v>8336</v>
      </c>
      <c r="R1554" t="s">
        <v>8341</v>
      </c>
      <c r="S1554" s="18">
        <f>(((J1554/60)/60)/24)+DATE(1970,1,1)</f>
        <v>41892.688750000001</v>
      </c>
      <c r="T1554">
        <f>YEAR(S1554)</f>
        <v>2014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8750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6">
        <f>ROUND(E1555/D1555*100,0)</f>
        <v>0</v>
      </c>
      <c r="P1555" s="11">
        <f>IFERROR(ROUND(E1555/L1555,2),0)</f>
        <v>0</v>
      </c>
      <c r="Q1555" s="13" t="s">
        <v>8336</v>
      </c>
      <c r="R1555" t="s">
        <v>8341</v>
      </c>
      <c r="S1555" s="18">
        <f>(((J1555/60)/60)/24)+DATE(1970,1,1)</f>
        <v>42219.282951388886</v>
      </c>
      <c r="T1555">
        <f>YEAR(S1555)</f>
        <v>2015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8750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6">
        <f>ROUND(E1556/D1556*100,0)</f>
        <v>0</v>
      </c>
      <c r="P1556" s="11">
        <f>IFERROR(ROUND(E1556/L1556,2),0)</f>
        <v>0</v>
      </c>
      <c r="Q1556" s="13" t="s">
        <v>8336</v>
      </c>
      <c r="R1556" t="s">
        <v>8341</v>
      </c>
      <c r="S1556" s="18">
        <f>(((J1556/60)/60)/24)+DATE(1970,1,1)</f>
        <v>42188.252199074079</v>
      </c>
      <c r="T1556">
        <f>YEAR(S1556)</f>
        <v>2015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8750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6">
        <f>ROUND(E1557/D1557*100,0)</f>
        <v>0</v>
      </c>
      <c r="P1557" s="11">
        <f>IFERROR(ROUND(E1557/L1557,2),0)</f>
        <v>0</v>
      </c>
      <c r="Q1557" s="13" t="s">
        <v>8336</v>
      </c>
      <c r="R1557" t="s">
        <v>8341</v>
      </c>
      <c r="S1557" s="18">
        <f>(((J1557/60)/60)/24)+DATE(1970,1,1)</f>
        <v>42241.613796296297</v>
      </c>
      <c r="T1557">
        <f>YEAR(S1557)</f>
        <v>2015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8600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6">
        <f>ROUND(E1558/D1558*100,0)</f>
        <v>8</v>
      </c>
      <c r="P1558" s="11">
        <f>IFERROR(ROUND(E1558/L1558,2),0)</f>
        <v>56.42</v>
      </c>
      <c r="Q1558" s="13" t="s">
        <v>8336</v>
      </c>
      <c r="R1558" t="s">
        <v>8341</v>
      </c>
      <c r="S1558" s="18">
        <f>(((J1558/60)/60)/24)+DATE(1970,1,1)</f>
        <v>42525.153055555551</v>
      </c>
      <c r="T1558">
        <f>YEAR(S1558)</f>
        <v>2016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8500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6">
        <f>ROUND(E1559/D1559*100,0)</f>
        <v>1</v>
      </c>
      <c r="P1559" s="11">
        <f>IFERROR(ROUND(E1559/L1559,2),0)</f>
        <v>100</v>
      </c>
      <c r="Q1559" s="13" t="s">
        <v>8336</v>
      </c>
      <c r="R1559" t="s">
        <v>8341</v>
      </c>
      <c r="S1559" s="18">
        <f>(((J1559/60)/60)/24)+DATE(1970,1,1)</f>
        <v>41871.65315972222</v>
      </c>
      <c r="T1559">
        <f>YEAR(S1559)</f>
        <v>2014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8500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6">
        <f>ROUND(E1560/D1560*100,0)</f>
        <v>0</v>
      </c>
      <c r="P1560" s="11">
        <f>IFERROR(ROUND(E1560/L1560,2),0)</f>
        <v>11.67</v>
      </c>
      <c r="Q1560" s="13" t="s">
        <v>8336</v>
      </c>
      <c r="R1560" t="s">
        <v>8341</v>
      </c>
      <c r="S1560" s="18">
        <f>(((J1560/60)/60)/24)+DATE(1970,1,1)</f>
        <v>42185.397673611107</v>
      </c>
      <c r="T1560">
        <f>YEAR(S1560)</f>
        <v>2015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8500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6">
        <f>ROUND(E1561/D1561*100,0)</f>
        <v>1</v>
      </c>
      <c r="P1561" s="11">
        <f>IFERROR(ROUND(E1561/L1561,2),0)</f>
        <v>50</v>
      </c>
      <c r="Q1561" s="13" t="s">
        <v>8336</v>
      </c>
      <c r="R1561" t="s">
        <v>8341</v>
      </c>
      <c r="S1561" s="18">
        <f>(((J1561/60)/60)/24)+DATE(1970,1,1)</f>
        <v>42108.05322916666</v>
      </c>
      <c r="T1561">
        <f>YEAR(S1561)</f>
        <v>2015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8500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6">
        <f>ROUND(E1562/D1562*100,0)</f>
        <v>1</v>
      </c>
      <c r="P1562" s="11">
        <f>IFERROR(ROUND(E1562/L1562,2),0)</f>
        <v>23.5</v>
      </c>
      <c r="Q1562" s="13" t="s">
        <v>8336</v>
      </c>
      <c r="R1562" t="s">
        <v>8341</v>
      </c>
      <c r="S1562" s="18">
        <f>(((J1562/60)/60)/24)+DATE(1970,1,1)</f>
        <v>41936.020752314813</v>
      </c>
      <c r="T1562">
        <f>YEAR(S1562)</f>
        <v>2014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8500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6">
        <f>ROUND(E1563/D1563*100,0)</f>
        <v>1</v>
      </c>
      <c r="P1563" s="11">
        <f>IFERROR(ROUND(E1563/L1563,2),0)</f>
        <v>67</v>
      </c>
      <c r="Q1563" s="13" t="s">
        <v>8320</v>
      </c>
      <c r="R1563" t="s">
        <v>8342</v>
      </c>
      <c r="S1563" s="18">
        <f>(((J1563/60)/60)/24)+DATE(1970,1,1)</f>
        <v>41555.041701388887</v>
      </c>
      <c r="T1563">
        <f>YEAR(S1563)</f>
        <v>2013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8500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6">
        <f>ROUND(E1564/D1564*100,0)</f>
        <v>0</v>
      </c>
      <c r="P1564" s="11">
        <f>IFERROR(ROUND(E1564/L1564,2),0)</f>
        <v>0</v>
      </c>
      <c r="Q1564" s="13" t="s">
        <v>8320</v>
      </c>
      <c r="R1564" t="s">
        <v>8342</v>
      </c>
      <c r="S1564" s="18">
        <f>(((J1564/60)/60)/24)+DATE(1970,1,1)</f>
        <v>40079.566157407404</v>
      </c>
      <c r="T1564">
        <f>YEAR(S1564)</f>
        <v>2009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8500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6">
        <f>ROUND(E1565/D1565*100,0)</f>
        <v>1</v>
      </c>
      <c r="P1565" s="11">
        <f>IFERROR(ROUND(E1565/L1565,2),0)</f>
        <v>42.5</v>
      </c>
      <c r="Q1565" s="13" t="s">
        <v>8320</v>
      </c>
      <c r="R1565" t="s">
        <v>8342</v>
      </c>
      <c r="S1565" s="18">
        <f>(((J1565/60)/60)/24)+DATE(1970,1,1)</f>
        <v>41652.742488425924</v>
      </c>
      <c r="T1565">
        <f>YEAR(S1565)</f>
        <v>2014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8500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6">
        <f>ROUND(E1566/D1566*100,0)</f>
        <v>0</v>
      </c>
      <c r="P1566" s="11">
        <f>IFERROR(ROUND(E1566/L1566,2),0)</f>
        <v>10</v>
      </c>
      <c r="Q1566" s="13" t="s">
        <v>8320</v>
      </c>
      <c r="R1566" t="s">
        <v>8342</v>
      </c>
      <c r="S1566" s="18">
        <f>(((J1566/60)/60)/24)+DATE(1970,1,1)</f>
        <v>42121.367002314815</v>
      </c>
      <c r="T1566">
        <f>YEAR(S1566)</f>
        <v>2015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8500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6">
        <f>ROUND(E1567/D1567*100,0)</f>
        <v>1</v>
      </c>
      <c r="P1567" s="11">
        <f>IFERROR(ROUND(E1567/L1567,2),0)</f>
        <v>100</v>
      </c>
      <c r="Q1567" s="13" t="s">
        <v>8320</v>
      </c>
      <c r="R1567" t="s">
        <v>8342</v>
      </c>
      <c r="S1567" s="18">
        <f>(((J1567/60)/60)/24)+DATE(1970,1,1)</f>
        <v>40672.729872685188</v>
      </c>
      <c r="T1567">
        <f>YEAR(S1567)</f>
        <v>2011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8500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6">
        <f>ROUND(E1568/D1568*100,0)</f>
        <v>75</v>
      </c>
      <c r="P1568" s="11">
        <f>IFERROR(ROUND(E1568/L1568,2),0)</f>
        <v>108.05</v>
      </c>
      <c r="Q1568" s="13" t="s">
        <v>8320</v>
      </c>
      <c r="R1568" t="s">
        <v>8342</v>
      </c>
      <c r="S1568" s="18">
        <f>(((J1568/60)/60)/24)+DATE(1970,1,1)</f>
        <v>42549.916712962964</v>
      </c>
      <c r="T1568">
        <f>YEAR(S1568)</f>
        <v>2016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6">
        <f>ROUND(E1569/D1569*100,0)</f>
        <v>4</v>
      </c>
      <c r="P1569" s="11">
        <f>IFERROR(ROUND(E1569/L1569,2),0)</f>
        <v>26.92</v>
      </c>
      <c r="Q1569" s="13" t="s">
        <v>8320</v>
      </c>
      <c r="R1569" t="s">
        <v>8342</v>
      </c>
      <c r="S1569" s="18">
        <f>(((J1569/60)/60)/24)+DATE(1970,1,1)</f>
        <v>41671.936863425923</v>
      </c>
      <c r="T1569">
        <f>YEAR(S1569)</f>
        <v>2014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8500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6">
        <f>ROUND(E1570/D1570*100,0)</f>
        <v>40</v>
      </c>
      <c r="P1570" s="11">
        <f>IFERROR(ROUND(E1570/L1570,2),0)</f>
        <v>155</v>
      </c>
      <c r="Q1570" s="13" t="s">
        <v>8320</v>
      </c>
      <c r="R1570" t="s">
        <v>8342</v>
      </c>
      <c r="S1570" s="18">
        <f>(((J1570/60)/60)/24)+DATE(1970,1,1)</f>
        <v>41962.062326388885</v>
      </c>
      <c r="T1570">
        <f>YEAR(S1570)</f>
        <v>2014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8500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6">
        <f>ROUND(E1571/D1571*100,0)</f>
        <v>0</v>
      </c>
      <c r="P1571" s="11">
        <f>IFERROR(ROUND(E1571/L1571,2),0)</f>
        <v>0</v>
      </c>
      <c r="Q1571" s="13" t="s">
        <v>8320</v>
      </c>
      <c r="R1571" t="s">
        <v>8342</v>
      </c>
      <c r="S1571" s="18">
        <f>(((J1571/60)/60)/24)+DATE(1970,1,1)</f>
        <v>41389.679560185185</v>
      </c>
      <c r="T1571">
        <f>YEAR(S1571)</f>
        <v>2013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8500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6">
        <f>ROUND(E1572/D1572*100,0)</f>
        <v>29</v>
      </c>
      <c r="P1572" s="11">
        <f>IFERROR(ROUND(E1572/L1572,2),0)</f>
        <v>47.77</v>
      </c>
      <c r="Q1572" s="13" t="s">
        <v>8320</v>
      </c>
      <c r="R1572" t="s">
        <v>8342</v>
      </c>
      <c r="S1572" s="18">
        <f>(((J1572/60)/60)/24)+DATE(1970,1,1)</f>
        <v>42438.813449074078</v>
      </c>
      <c r="T1572">
        <f>YEAR(S1572)</f>
        <v>2016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8500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6">
        <f>ROUND(E1573/D1573*100,0)</f>
        <v>1</v>
      </c>
      <c r="P1573" s="11">
        <f>IFERROR(ROUND(E1573/L1573,2),0)</f>
        <v>20</v>
      </c>
      <c r="Q1573" s="13" t="s">
        <v>8320</v>
      </c>
      <c r="R1573" t="s">
        <v>8342</v>
      </c>
      <c r="S1573" s="18">
        <f>(((J1573/60)/60)/24)+DATE(1970,1,1)</f>
        <v>42144.769479166673</v>
      </c>
      <c r="T1573">
        <f>YEAR(S1573)</f>
        <v>2015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8500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6">
        <f>ROUND(E1574/D1574*100,0)</f>
        <v>1</v>
      </c>
      <c r="P1574" s="11">
        <f>IFERROR(ROUND(E1574/L1574,2),0)</f>
        <v>41.67</v>
      </c>
      <c r="Q1574" s="13" t="s">
        <v>8320</v>
      </c>
      <c r="R1574" t="s">
        <v>8342</v>
      </c>
      <c r="S1574" s="18">
        <f>(((J1574/60)/60)/24)+DATE(1970,1,1)</f>
        <v>42404.033090277779</v>
      </c>
      <c r="T1574">
        <f>YEAR(S1574)</f>
        <v>2016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8400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6">
        <f>ROUND(E1575/D1575*100,0)</f>
        <v>3</v>
      </c>
      <c r="P1575" s="11">
        <f>IFERROR(ROUND(E1575/L1575,2),0)</f>
        <v>74.33</v>
      </c>
      <c r="Q1575" s="13" t="s">
        <v>8320</v>
      </c>
      <c r="R1575" t="s">
        <v>8342</v>
      </c>
      <c r="S1575" s="18">
        <f>(((J1575/60)/60)/24)+DATE(1970,1,1)</f>
        <v>42786.000023148154</v>
      </c>
      <c r="T1575">
        <f>YEAR(S1575)</f>
        <v>2017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8400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6">
        <f>ROUND(E1576/D1576*100,0)</f>
        <v>6</v>
      </c>
      <c r="P1576" s="11">
        <f>IFERROR(ROUND(E1576/L1576,2),0)</f>
        <v>84.33</v>
      </c>
      <c r="Q1576" s="13" t="s">
        <v>8320</v>
      </c>
      <c r="R1576" t="s">
        <v>8342</v>
      </c>
      <c r="S1576" s="18">
        <f>(((J1576/60)/60)/24)+DATE(1970,1,1)</f>
        <v>42017.927418981482</v>
      </c>
      <c r="T1576">
        <f>YEAR(S1576)</f>
        <v>2015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8300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6">
        <f>ROUND(E1577/D1577*100,0)</f>
        <v>28</v>
      </c>
      <c r="P1577" s="11">
        <f>IFERROR(ROUND(E1577/L1577,2),0)</f>
        <v>65.459999999999994</v>
      </c>
      <c r="Q1577" s="13" t="s">
        <v>8320</v>
      </c>
      <c r="R1577" t="s">
        <v>8342</v>
      </c>
      <c r="S1577" s="18">
        <f>(((J1577/60)/60)/24)+DATE(1970,1,1)</f>
        <v>41799.524259259262</v>
      </c>
      <c r="T1577">
        <f>YEAR(S1577)</f>
        <v>2014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8200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6">
        <f>ROUND(E1578/D1578*100,0)</f>
        <v>8</v>
      </c>
      <c r="P1578" s="11">
        <f>IFERROR(ROUND(E1578/L1578,2),0)</f>
        <v>65</v>
      </c>
      <c r="Q1578" s="13" t="s">
        <v>8320</v>
      </c>
      <c r="R1578" t="s">
        <v>8342</v>
      </c>
      <c r="S1578" s="18">
        <f>(((J1578/60)/60)/24)+DATE(1970,1,1)</f>
        <v>42140.879259259258</v>
      </c>
      <c r="T1578">
        <f>YEAR(S1578)</f>
        <v>2015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8012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6">
        <f>ROUND(E1579/D1579*100,0)</f>
        <v>1</v>
      </c>
      <c r="P1579" s="11">
        <f>IFERROR(ROUND(E1579/L1579,2),0)</f>
        <v>27.5</v>
      </c>
      <c r="Q1579" s="13" t="s">
        <v>8320</v>
      </c>
      <c r="R1579" t="s">
        <v>8342</v>
      </c>
      <c r="S1579" s="18">
        <f>(((J1579/60)/60)/24)+DATE(1970,1,1)</f>
        <v>41054.847777777781</v>
      </c>
      <c r="T1579">
        <f>YEAR(S1579)</f>
        <v>2012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8000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6">
        <f>ROUND(E1580/D1580*100,0)</f>
        <v>3</v>
      </c>
      <c r="P1580" s="11">
        <f>IFERROR(ROUND(E1580/L1580,2),0)</f>
        <v>51.25</v>
      </c>
      <c r="Q1580" s="13" t="s">
        <v>8320</v>
      </c>
      <c r="R1580" t="s">
        <v>8342</v>
      </c>
      <c r="S1580" s="18">
        <f>(((J1580/60)/60)/24)+DATE(1970,1,1)</f>
        <v>40399.065868055557</v>
      </c>
      <c r="T1580">
        <f>YEAR(S1580)</f>
        <v>2010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8000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6">
        <f>ROUND(E1581/D1581*100,0)</f>
        <v>0</v>
      </c>
      <c r="P1581" s="11">
        <f>IFERROR(ROUND(E1581/L1581,2),0)</f>
        <v>14</v>
      </c>
      <c r="Q1581" s="13" t="s">
        <v>8320</v>
      </c>
      <c r="R1581" t="s">
        <v>8342</v>
      </c>
      <c r="S1581" s="18">
        <f>(((J1581/60)/60)/24)+DATE(1970,1,1)</f>
        <v>41481.996423611112</v>
      </c>
      <c r="T1581">
        <f>YEAR(S1581)</f>
        <v>2013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8000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6">
        <f>ROUND(E1582/D1582*100,0)</f>
        <v>0</v>
      </c>
      <c r="P1582" s="11">
        <f>IFERROR(ROUND(E1582/L1582,2),0)</f>
        <v>0</v>
      </c>
      <c r="Q1582" s="13" t="s">
        <v>8320</v>
      </c>
      <c r="R1582" t="s">
        <v>8342</v>
      </c>
      <c r="S1582" s="18">
        <f>(((J1582/60)/60)/24)+DATE(1970,1,1)</f>
        <v>40990.050069444449</v>
      </c>
      <c r="T1582">
        <f>YEAR(S1582)</f>
        <v>2012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8000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6">
        <f>ROUND(E1583/D1583*100,0)</f>
        <v>0</v>
      </c>
      <c r="P1583" s="11">
        <f>IFERROR(ROUND(E1583/L1583,2),0)</f>
        <v>5</v>
      </c>
      <c r="Q1583" s="13" t="s">
        <v>8336</v>
      </c>
      <c r="R1583" t="s">
        <v>8343</v>
      </c>
      <c r="S1583" s="18">
        <f>(((J1583/60)/60)/24)+DATE(1970,1,1)</f>
        <v>42325.448958333334</v>
      </c>
      <c r="T1583">
        <f>YEAR(S1583)</f>
        <v>2015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8000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6">
        <f>ROUND(E1584/D1584*100,0)</f>
        <v>1</v>
      </c>
      <c r="P1584" s="11">
        <f>IFERROR(ROUND(E1584/L1584,2),0)</f>
        <v>31</v>
      </c>
      <c r="Q1584" s="13" t="s">
        <v>8336</v>
      </c>
      <c r="R1584" t="s">
        <v>8343</v>
      </c>
      <c r="S1584" s="18">
        <f>(((J1584/60)/60)/24)+DATE(1970,1,1)</f>
        <v>42246.789965277778</v>
      </c>
      <c r="T1584">
        <f>YEAR(S1584)</f>
        <v>2015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8000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6">
        <f>ROUND(E1585/D1585*100,0)</f>
        <v>0</v>
      </c>
      <c r="P1585" s="11">
        <f>IFERROR(ROUND(E1585/L1585,2),0)</f>
        <v>15</v>
      </c>
      <c r="Q1585" s="13" t="s">
        <v>8336</v>
      </c>
      <c r="R1585" t="s">
        <v>8343</v>
      </c>
      <c r="S1585" s="18">
        <f>(((J1585/60)/60)/24)+DATE(1970,1,1)</f>
        <v>41877.904988425929</v>
      </c>
      <c r="T1585">
        <f>YEAR(S1585)</f>
        <v>2014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8000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6">
        <f>ROUND(E1586/D1586*100,0)</f>
        <v>0</v>
      </c>
      <c r="P1586" s="11">
        <f>IFERROR(ROUND(E1586/L1586,2),0)</f>
        <v>0</v>
      </c>
      <c r="Q1586" s="13" t="s">
        <v>8336</v>
      </c>
      <c r="R1586" t="s">
        <v>8343</v>
      </c>
      <c r="S1586" s="18">
        <f>(((J1586/60)/60)/24)+DATE(1970,1,1)</f>
        <v>41779.649317129632</v>
      </c>
      <c r="T1586">
        <f>YEAR(S1586)</f>
        <v>2014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8000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6">
        <f>ROUND(E1587/D1587*100,0)</f>
        <v>20</v>
      </c>
      <c r="P1587" s="11">
        <f>IFERROR(ROUND(E1587/L1587,2),0)</f>
        <v>131.66999999999999</v>
      </c>
      <c r="Q1587" s="13" t="s">
        <v>8336</v>
      </c>
      <c r="R1587" t="s">
        <v>8343</v>
      </c>
      <c r="S1587" s="18">
        <f>(((J1587/60)/60)/24)+DATE(1970,1,1)</f>
        <v>42707.895462962959</v>
      </c>
      <c r="T1587">
        <f>YEAR(S1587)</f>
        <v>2016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8000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6">
        <f>ROUND(E1588/D1588*100,0)</f>
        <v>0</v>
      </c>
      <c r="P1588" s="11">
        <f>IFERROR(ROUND(E1588/L1588,2),0)</f>
        <v>0</v>
      </c>
      <c r="Q1588" s="13" t="s">
        <v>8336</v>
      </c>
      <c r="R1588" t="s">
        <v>8343</v>
      </c>
      <c r="S1588" s="18">
        <f>(((J1588/60)/60)/24)+DATE(1970,1,1)</f>
        <v>42069.104421296302</v>
      </c>
      <c r="T1588">
        <f>YEAR(S1588)</f>
        <v>2015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8000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6">
        <f>ROUND(E1589/D1589*100,0)</f>
        <v>0</v>
      </c>
      <c r="P1589" s="11">
        <f>IFERROR(ROUND(E1589/L1589,2),0)</f>
        <v>1</v>
      </c>
      <c r="Q1589" s="13" t="s">
        <v>8336</v>
      </c>
      <c r="R1589" t="s">
        <v>8343</v>
      </c>
      <c r="S1589" s="18">
        <f>(((J1589/60)/60)/24)+DATE(1970,1,1)</f>
        <v>41956.950983796298</v>
      </c>
      <c r="T1589">
        <f>YEAR(S1589)</f>
        <v>2014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8000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6">
        <f>ROUND(E1590/D1590*100,0)</f>
        <v>0</v>
      </c>
      <c r="P1590" s="11">
        <f>IFERROR(ROUND(E1590/L1590,2),0)</f>
        <v>0</v>
      </c>
      <c r="Q1590" s="13" t="s">
        <v>8336</v>
      </c>
      <c r="R1590" t="s">
        <v>8343</v>
      </c>
      <c r="S1590" s="18">
        <f>(((J1590/60)/60)/24)+DATE(1970,1,1)</f>
        <v>42005.24998842593</v>
      </c>
      <c r="T1590">
        <f>YEAR(S1590)</f>
        <v>2015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8000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6">
        <f>ROUND(E1591/D1591*100,0)</f>
        <v>0</v>
      </c>
      <c r="P1591" s="11">
        <f>IFERROR(ROUND(E1591/L1591,2),0)</f>
        <v>0</v>
      </c>
      <c r="Q1591" s="13" t="s">
        <v>8336</v>
      </c>
      <c r="R1591" t="s">
        <v>8343</v>
      </c>
      <c r="S1591" s="18">
        <f>(((J1591/60)/60)/24)+DATE(1970,1,1)</f>
        <v>42256.984791666662</v>
      </c>
      <c r="T1591">
        <f>YEAR(S1591)</f>
        <v>2015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8000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6">
        <f>ROUND(E1592/D1592*100,0)</f>
        <v>13</v>
      </c>
      <c r="P1592" s="11">
        <f>IFERROR(ROUND(E1592/L1592,2),0)</f>
        <v>510</v>
      </c>
      <c r="Q1592" s="13" t="s">
        <v>8336</v>
      </c>
      <c r="R1592" t="s">
        <v>8343</v>
      </c>
      <c r="S1592" s="18">
        <f>(((J1592/60)/60)/24)+DATE(1970,1,1)</f>
        <v>42240.857222222221</v>
      </c>
      <c r="T1592">
        <f>YEAR(S1592)</f>
        <v>2015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8000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6">
        <f>ROUND(E1593/D1593*100,0)</f>
        <v>51</v>
      </c>
      <c r="P1593" s="11">
        <f>IFERROR(ROUND(E1593/L1593,2),0)</f>
        <v>44.48</v>
      </c>
      <c r="Q1593" s="13" t="s">
        <v>8336</v>
      </c>
      <c r="R1593" t="s">
        <v>8343</v>
      </c>
      <c r="S1593" s="18">
        <f>(((J1593/60)/60)/24)+DATE(1970,1,1)</f>
        <v>42433.726168981477</v>
      </c>
      <c r="T1593">
        <f>YEAR(S1593)</f>
        <v>2016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8000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6">
        <f>ROUND(E1594/D1594*100,0)</f>
        <v>0</v>
      </c>
      <c r="P1594" s="11">
        <f>IFERROR(ROUND(E1594/L1594,2),0)</f>
        <v>0</v>
      </c>
      <c r="Q1594" s="13" t="s">
        <v>8336</v>
      </c>
      <c r="R1594" t="s">
        <v>8343</v>
      </c>
      <c r="S1594" s="18">
        <f>(((J1594/60)/60)/24)+DATE(1970,1,1)</f>
        <v>42046.072743055556</v>
      </c>
      <c r="T1594">
        <f>YEAR(S1594)</f>
        <v>2015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8000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6">
        <f>ROUND(E1595/D1595*100,0)</f>
        <v>0</v>
      </c>
      <c r="P1595" s="11">
        <f>IFERROR(ROUND(E1595/L1595,2),0)</f>
        <v>1</v>
      </c>
      <c r="Q1595" s="13" t="s">
        <v>8336</v>
      </c>
      <c r="R1595" t="s">
        <v>8343</v>
      </c>
      <c r="S1595" s="18">
        <f>(((J1595/60)/60)/24)+DATE(1970,1,1)</f>
        <v>42033.845543981486</v>
      </c>
      <c r="T1595">
        <f>YEAR(S1595)</f>
        <v>2015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8000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6">
        <f>ROUND(E1596/D1596*100,0)</f>
        <v>3</v>
      </c>
      <c r="P1596" s="11">
        <f>IFERROR(ROUND(E1596/L1596,2),0)</f>
        <v>20.5</v>
      </c>
      <c r="Q1596" s="13" t="s">
        <v>8336</v>
      </c>
      <c r="R1596" t="s">
        <v>8343</v>
      </c>
      <c r="S1596" s="18">
        <f>(((J1596/60)/60)/24)+DATE(1970,1,1)</f>
        <v>42445.712754629625</v>
      </c>
      <c r="T1596">
        <f>YEAR(S1596)</f>
        <v>2016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8000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6">
        <f>ROUND(E1597/D1597*100,0)</f>
        <v>4</v>
      </c>
      <c r="P1597" s="11">
        <f>IFERROR(ROUND(E1597/L1597,2),0)</f>
        <v>40</v>
      </c>
      <c r="Q1597" s="13" t="s">
        <v>8336</v>
      </c>
      <c r="R1597" t="s">
        <v>8343</v>
      </c>
      <c r="S1597" s="18">
        <f>(((J1597/60)/60)/24)+DATE(1970,1,1)</f>
        <v>41780.050092592595</v>
      </c>
      <c r="T1597">
        <f>YEAR(S1597)</f>
        <v>2014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8000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6">
        <f>ROUND(E1598/D1598*100,0)</f>
        <v>1</v>
      </c>
      <c r="P1598" s="11">
        <f>IFERROR(ROUND(E1598/L1598,2),0)</f>
        <v>25</v>
      </c>
      <c r="Q1598" s="13" t="s">
        <v>8336</v>
      </c>
      <c r="R1598" t="s">
        <v>8343</v>
      </c>
      <c r="S1598" s="18">
        <f>(((J1598/60)/60)/24)+DATE(1970,1,1)</f>
        <v>41941.430196759262</v>
      </c>
      <c r="T1598">
        <f>YEAR(S1598)</f>
        <v>2014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8000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6">
        <f>ROUND(E1599/D1599*100,0)</f>
        <v>0</v>
      </c>
      <c r="P1599" s="11">
        <f>IFERROR(ROUND(E1599/L1599,2),0)</f>
        <v>0</v>
      </c>
      <c r="Q1599" s="13" t="s">
        <v>8336</v>
      </c>
      <c r="R1599" t="s">
        <v>8343</v>
      </c>
      <c r="S1599" s="18">
        <f>(((J1599/60)/60)/24)+DATE(1970,1,1)</f>
        <v>42603.354131944448</v>
      </c>
      <c r="T1599">
        <f>YEAR(S1599)</f>
        <v>2016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6">
        <f>ROUND(E1600/D1600*100,0)</f>
        <v>0</v>
      </c>
      <c r="P1600" s="11">
        <f>IFERROR(ROUND(E1600/L1600,2),0)</f>
        <v>1</v>
      </c>
      <c r="Q1600" s="13" t="s">
        <v>8336</v>
      </c>
      <c r="R1600" t="s">
        <v>8343</v>
      </c>
      <c r="S1600" s="18">
        <f>(((J1600/60)/60)/24)+DATE(1970,1,1)</f>
        <v>42151.667337962965</v>
      </c>
      <c r="T1600">
        <f>YEAR(S1600)</f>
        <v>2015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8000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6">
        <f>ROUND(E1601/D1601*100,0)</f>
        <v>0</v>
      </c>
      <c r="P1601" s="11">
        <f>IFERROR(ROUND(E1601/L1601,2),0)</f>
        <v>0</v>
      </c>
      <c r="Q1601" s="13" t="s">
        <v>8336</v>
      </c>
      <c r="R1601" t="s">
        <v>8343</v>
      </c>
      <c r="S1601" s="18">
        <f>(((J1601/60)/60)/24)+DATE(1970,1,1)</f>
        <v>42438.53907407407</v>
      </c>
      <c r="T1601">
        <f>YEAR(S1601)</f>
        <v>2016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8000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6">
        <f>ROUND(E1602/D1602*100,0)</f>
        <v>5</v>
      </c>
      <c r="P1602" s="11">
        <f>IFERROR(ROUND(E1602/L1602,2),0)</f>
        <v>40.78</v>
      </c>
      <c r="Q1602" s="13" t="s">
        <v>8336</v>
      </c>
      <c r="R1602" t="s">
        <v>8343</v>
      </c>
      <c r="S1602" s="18">
        <f>(((J1602/60)/60)/24)+DATE(1970,1,1)</f>
        <v>41791.057314814818</v>
      </c>
      <c r="T1602">
        <f>YEAR(S1602)</f>
        <v>2014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8000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6">
        <f>ROUND(E1603/D1603*100,0)</f>
        <v>34</v>
      </c>
      <c r="P1603" s="11">
        <f>IFERROR(ROUND(E1603/L1603,2),0)</f>
        <v>48.33</v>
      </c>
      <c r="Q1603" s="13" t="s">
        <v>8323</v>
      </c>
      <c r="R1603" t="s">
        <v>8324</v>
      </c>
      <c r="S1603" s="18">
        <f>(((J1603/60)/60)/24)+DATE(1970,1,1)</f>
        <v>40638.092974537038</v>
      </c>
      <c r="T1603">
        <f>YEAR(S1603)</f>
        <v>2011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8000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6">
        <f>ROUND(E1604/D1604*100,0)</f>
        <v>19</v>
      </c>
      <c r="P1604" s="11">
        <f>IFERROR(ROUND(E1604/L1604,2),0)</f>
        <v>46.95</v>
      </c>
      <c r="Q1604" s="13" t="s">
        <v>8323</v>
      </c>
      <c r="R1604" t="s">
        <v>8324</v>
      </c>
      <c r="S1604" s="18">
        <f>(((J1604/60)/60)/24)+DATE(1970,1,1)</f>
        <v>40788.297650462962</v>
      </c>
      <c r="T1604">
        <f>YEAR(S1604)</f>
        <v>2011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8000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6">
        <f>ROUND(E1605/D1605*100,0)</f>
        <v>25</v>
      </c>
      <c r="P1605" s="11">
        <f>IFERROR(ROUND(E1605/L1605,2),0)</f>
        <v>66.69</v>
      </c>
      <c r="Q1605" s="13" t="s">
        <v>8323</v>
      </c>
      <c r="R1605" t="s">
        <v>8324</v>
      </c>
      <c r="S1605" s="18">
        <f>(((J1605/60)/60)/24)+DATE(1970,1,1)</f>
        <v>40876.169664351852</v>
      </c>
      <c r="T1605">
        <f>YEAR(S1605)</f>
        <v>2011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8000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6">
        <f>ROUND(E1606/D1606*100,0)</f>
        <v>43</v>
      </c>
      <c r="P1606" s="11">
        <f>IFERROR(ROUND(E1606/L1606,2),0)</f>
        <v>48.84</v>
      </c>
      <c r="Q1606" s="13" t="s">
        <v>8323</v>
      </c>
      <c r="R1606" t="s">
        <v>8324</v>
      </c>
      <c r="S1606" s="18">
        <f>(((J1606/60)/60)/24)+DATE(1970,1,1)</f>
        <v>40945.845312500001</v>
      </c>
      <c r="T1606">
        <f>YEAR(S1606)</f>
        <v>2012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8000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6">
        <f>ROUND(E1607/D1607*100,0)</f>
        <v>76</v>
      </c>
      <c r="P1607" s="11">
        <f>IFERROR(ROUND(E1607/L1607,2),0)</f>
        <v>137.31</v>
      </c>
      <c r="Q1607" s="13" t="s">
        <v>8323</v>
      </c>
      <c r="R1607" t="s">
        <v>8324</v>
      </c>
      <c r="S1607" s="18">
        <f>(((J1607/60)/60)/24)+DATE(1970,1,1)</f>
        <v>40747.012881944444</v>
      </c>
      <c r="T1607">
        <f>YEAR(S1607)</f>
        <v>2011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6">
        <f>ROUND(E1608/D1608*100,0)</f>
        <v>101</v>
      </c>
      <c r="P1608" s="11">
        <f>IFERROR(ROUND(E1608/L1608,2),0)</f>
        <v>87.83</v>
      </c>
      <c r="Q1608" s="13" t="s">
        <v>8323</v>
      </c>
      <c r="R1608" t="s">
        <v>8324</v>
      </c>
      <c r="S1608" s="18">
        <f>(((J1608/60)/60)/24)+DATE(1970,1,1)</f>
        <v>40536.111550925925</v>
      </c>
      <c r="T1608">
        <f>YEAR(S1608)</f>
        <v>2010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8000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6">
        <f>ROUND(E1609/D1609*100,0)</f>
        <v>181</v>
      </c>
      <c r="P1609" s="11">
        <f>IFERROR(ROUND(E1609/L1609,2),0)</f>
        <v>70.790000000000006</v>
      </c>
      <c r="Q1609" s="13" t="s">
        <v>8323</v>
      </c>
      <c r="R1609" t="s">
        <v>8324</v>
      </c>
      <c r="S1609" s="18">
        <f>(((J1609/60)/60)/24)+DATE(1970,1,1)</f>
        <v>41053.80846064815</v>
      </c>
      <c r="T1609">
        <f>YEAR(S1609)</f>
        <v>2012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8000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6">
        <f>ROUND(E1610/D1610*100,0)</f>
        <v>15</v>
      </c>
      <c r="P1610" s="11">
        <f>IFERROR(ROUND(E1610/L1610,2),0)</f>
        <v>52.83</v>
      </c>
      <c r="Q1610" s="13" t="s">
        <v>8323</v>
      </c>
      <c r="R1610" t="s">
        <v>8324</v>
      </c>
      <c r="S1610" s="18">
        <f>(((J1610/60)/60)/24)+DATE(1970,1,1)</f>
        <v>41607.83085648148</v>
      </c>
      <c r="T1610">
        <f>YEAR(S1610)</f>
        <v>2013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8000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6">
        <f>ROUND(E1611/D1611*100,0)</f>
        <v>22</v>
      </c>
      <c r="P1611" s="11">
        <f>IFERROR(ROUND(E1611/L1611,2),0)</f>
        <v>443.75</v>
      </c>
      <c r="Q1611" s="13" t="s">
        <v>8323</v>
      </c>
      <c r="R1611" t="s">
        <v>8324</v>
      </c>
      <c r="S1611" s="18">
        <f>(((J1611/60)/60)/24)+DATE(1970,1,1)</f>
        <v>40796.001261574071</v>
      </c>
      <c r="T1611">
        <f>YEAR(S1611)</f>
        <v>2011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8000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6">
        <f>ROUND(E1612/D1612*100,0)</f>
        <v>68</v>
      </c>
      <c r="P1612" s="11">
        <f>IFERROR(ROUND(E1612/L1612,2),0)</f>
        <v>48.54</v>
      </c>
      <c r="Q1612" s="13" t="s">
        <v>8323</v>
      </c>
      <c r="R1612" t="s">
        <v>8324</v>
      </c>
      <c r="S1612" s="18">
        <f>(((J1612/60)/60)/24)+DATE(1970,1,1)</f>
        <v>41228.924884259257</v>
      </c>
      <c r="T1612">
        <f>YEAR(S1612)</f>
        <v>2012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6">
        <f>ROUND(E1613/D1613*100,0)</f>
        <v>13</v>
      </c>
      <c r="P1613" s="11">
        <f>IFERROR(ROUND(E1613/L1613,2),0)</f>
        <v>37.07</v>
      </c>
      <c r="Q1613" s="13" t="s">
        <v>8323</v>
      </c>
      <c r="R1613" t="s">
        <v>8324</v>
      </c>
      <c r="S1613" s="18">
        <f>(((J1613/60)/60)/24)+DATE(1970,1,1)</f>
        <v>41409.00037037037</v>
      </c>
      <c r="T1613">
        <f>YEAR(S1613)</f>
        <v>2013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8000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6">
        <f>ROUND(E1614/D1614*100,0)</f>
        <v>7</v>
      </c>
      <c r="P1614" s="11">
        <f>IFERROR(ROUND(E1614/L1614,2),0)</f>
        <v>50</v>
      </c>
      <c r="Q1614" s="13" t="s">
        <v>8323</v>
      </c>
      <c r="R1614" t="s">
        <v>8324</v>
      </c>
      <c r="S1614" s="18">
        <f>(((J1614/60)/60)/24)+DATE(1970,1,1)</f>
        <v>41246.874814814815</v>
      </c>
      <c r="T1614">
        <f>YEAR(S1614)</f>
        <v>2012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8000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6">
        <f>ROUND(E1615/D1615*100,0)</f>
        <v>13</v>
      </c>
      <c r="P1615" s="11">
        <f>IFERROR(ROUND(E1615/L1615,2),0)</f>
        <v>39.04</v>
      </c>
      <c r="Q1615" s="13" t="s">
        <v>8323</v>
      </c>
      <c r="R1615" t="s">
        <v>8324</v>
      </c>
      <c r="S1615" s="18">
        <f>(((J1615/60)/60)/24)+DATE(1970,1,1)</f>
        <v>41082.069467592592</v>
      </c>
      <c r="T1615">
        <f>YEAR(S1615)</f>
        <v>2012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8000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6">
        <f>ROUND(E1616/D1616*100,0)</f>
        <v>64</v>
      </c>
      <c r="P1616" s="11">
        <f>IFERROR(ROUND(E1616/L1616,2),0)</f>
        <v>66.69</v>
      </c>
      <c r="Q1616" s="13" t="s">
        <v>8323</v>
      </c>
      <c r="R1616" t="s">
        <v>8324</v>
      </c>
      <c r="S1616" s="18">
        <f>(((J1616/60)/60)/24)+DATE(1970,1,1)</f>
        <v>41794.981122685182</v>
      </c>
      <c r="T1616">
        <f>YEAR(S1616)</f>
        <v>2014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6">
        <f>ROUND(E1617/D1617*100,0)</f>
        <v>114</v>
      </c>
      <c r="P1617" s="11">
        <f>IFERROR(ROUND(E1617/L1617,2),0)</f>
        <v>67.13</v>
      </c>
      <c r="Q1617" s="13" t="s">
        <v>8323</v>
      </c>
      <c r="R1617" t="s">
        <v>8324</v>
      </c>
      <c r="S1617" s="18">
        <f>(((J1617/60)/60)/24)+DATE(1970,1,1)</f>
        <v>40845.050879629627</v>
      </c>
      <c r="T1617">
        <f>YEAR(S1617)</f>
        <v>2011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8000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6">
        <f>ROUND(E1618/D1618*100,0)</f>
        <v>130</v>
      </c>
      <c r="P1618" s="11">
        <f>IFERROR(ROUND(E1618/L1618,2),0)</f>
        <v>66.37</v>
      </c>
      <c r="Q1618" s="13" t="s">
        <v>8323</v>
      </c>
      <c r="R1618" t="s">
        <v>8324</v>
      </c>
      <c r="S1618" s="18">
        <f>(((J1618/60)/60)/24)+DATE(1970,1,1)</f>
        <v>41194.715520833335</v>
      </c>
      <c r="T1618">
        <f>YEAR(S1618)</f>
        <v>2012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8000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6">
        <f>ROUND(E1619/D1619*100,0)</f>
        <v>128</v>
      </c>
      <c r="P1619" s="11">
        <f>IFERROR(ROUND(E1619/L1619,2),0)</f>
        <v>64.62</v>
      </c>
      <c r="Q1619" s="13" t="s">
        <v>8323</v>
      </c>
      <c r="R1619" t="s">
        <v>8324</v>
      </c>
      <c r="S1619" s="18">
        <f>(((J1619/60)/60)/24)+DATE(1970,1,1)</f>
        <v>41546.664212962962</v>
      </c>
      <c r="T1619">
        <f>YEAR(S1619)</f>
        <v>2013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8000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6">
        <f>ROUND(E1620/D1620*100,0)</f>
        <v>20</v>
      </c>
      <c r="P1620" s="11">
        <f>IFERROR(ROUND(E1620/L1620,2),0)</f>
        <v>58.37</v>
      </c>
      <c r="Q1620" s="13" t="s">
        <v>8323</v>
      </c>
      <c r="R1620" t="s">
        <v>8324</v>
      </c>
      <c r="S1620" s="18">
        <f>(((J1620/60)/60)/24)+DATE(1970,1,1)</f>
        <v>41301.654340277775</v>
      </c>
      <c r="T1620">
        <f>YEAR(S1620)</f>
        <v>2013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8000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6">
        <f>ROUND(E1621/D1621*100,0)</f>
        <v>25</v>
      </c>
      <c r="P1621" s="11">
        <f>IFERROR(ROUND(E1621/L1621,2),0)</f>
        <v>86.96</v>
      </c>
      <c r="Q1621" s="13" t="s">
        <v>8323</v>
      </c>
      <c r="R1621" t="s">
        <v>8324</v>
      </c>
      <c r="S1621" s="18">
        <f>(((J1621/60)/60)/24)+DATE(1970,1,1)</f>
        <v>41876.18618055556</v>
      </c>
      <c r="T1621">
        <f>YEAR(S1621)</f>
        <v>2014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8000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6">
        <f>ROUND(E1622/D1622*100,0)</f>
        <v>14</v>
      </c>
      <c r="P1622" s="11">
        <f>IFERROR(ROUND(E1622/L1622,2),0)</f>
        <v>66.47</v>
      </c>
      <c r="Q1622" s="13" t="s">
        <v>8323</v>
      </c>
      <c r="R1622" t="s">
        <v>8324</v>
      </c>
      <c r="S1622" s="18">
        <f>(((J1622/60)/60)/24)+DATE(1970,1,1)</f>
        <v>41321.339583333334</v>
      </c>
      <c r="T1622">
        <f>YEAR(S1622)</f>
        <v>2013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8000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6">
        <f>ROUND(E1623/D1623*100,0)</f>
        <v>76</v>
      </c>
      <c r="P1623" s="11">
        <f>IFERROR(ROUND(E1623/L1623,2),0)</f>
        <v>163.78</v>
      </c>
      <c r="Q1623" s="13" t="s">
        <v>8323</v>
      </c>
      <c r="R1623" t="s">
        <v>8324</v>
      </c>
      <c r="S1623" s="18">
        <f>(((J1623/60)/60)/24)+DATE(1970,1,1)</f>
        <v>41003.60665509259</v>
      </c>
      <c r="T1623">
        <f>YEAR(S1623)</f>
        <v>2012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8000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6">
        <f>ROUND(E1624/D1624*100,0)</f>
        <v>88</v>
      </c>
      <c r="P1624" s="11">
        <f>IFERROR(ROUND(E1624/L1624,2),0)</f>
        <v>107.98</v>
      </c>
      <c r="Q1624" s="13" t="s">
        <v>8323</v>
      </c>
      <c r="R1624" t="s">
        <v>8324</v>
      </c>
      <c r="S1624" s="18">
        <f>(((J1624/60)/60)/24)+DATE(1970,1,1)</f>
        <v>41950.29483796296</v>
      </c>
      <c r="T1624">
        <f>YEAR(S1624)</f>
        <v>2014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8000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6">
        <f>ROUND(E1625/D1625*100,0)</f>
        <v>9</v>
      </c>
      <c r="P1625" s="11">
        <f>IFERROR(ROUND(E1625/L1625,2),0)</f>
        <v>42.11</v>
      </c>
      <c r="Q1625" s="13" t="s">
        <v>8323</v>
      </c>
      <c r="R1625" t="s">
        <v>8324</v>
      </c>
      <c r="S1625" s="18">
        <f>(((J1625/60)/60)/24)+DATE(1970,1,1)</f>
        <v>41453.688530092593</v>
      </c>
      <c r="T1625">
        <f>YEAR(S1625)</f>
        <v>2013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8000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6">
        <f>ROUND(E1626/D1626*100,0)</f>
        <v>15</v>
      </c>
      <c r="P1626" s="11">
        <f>IFERROR(ROUND(E1626/L1626,2),0)</f>
        <v>47.2</v>
      </c>
      <c r="Q1626" s="13" t="s">
        <v>8323</v>
      </c>
      <c r="R1626" t="s">
        <v>8324</v>
      </c>
      <c r="S1626" s="18">
        <f>(((J1626/60)/60)/24)+DATE(1970,1,1)</f>
        <v>41243.367303240739</v>
      </c>
      <c r="T1626">
        <f>YEAR(S1626)</f>
        <v>2012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8000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6">
        <f>ROUND(E1627/D1627*100,0)</f>
        <v>146</v>
      </c>
      <c r="P1627" s="11">
        <f>IFERROR(ROUND(E1627/L1627,2),0)</f>
        <v>112.02</v>
      </c>
      <c r="Q1627" s="13" t="s">
        <v>8323</v>
      </c>
      <c r="R1627" t="s">
        <v>8324</v>
      </c>
      <c r="S1627" s="18">
        <f>(((J1627/60)/60)/24)+DATE(1970,1,1)</f>
        <v>41135.699687500004</v>
      </c>
      <c r="T1627">
        <f>YEAR(S1627)</f>
        <v>2012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6">
        <f>ROUND(E1628/D1628*100,0)</f>
        <v>101</v>
      </c>
      <c r="P1628" s="11">
        <f>IFERROR(ROUND(E1628/L1628,2),0)</f>
        <v>74.95</v>
      </c>
      <c r="Q1628" s="13" t="s">
        <v>8323</v>
      </c>
      <c r="R1628" t="s">
        <v>8324</v>
      </c>
      <c r="S1628" s="18">
        <f>(((J1628/60)/60)/24)+DATE(1970,1,1)</f>
        <v>41579.847997685189</v>
      </c>
      <c r="T1628">
        <f>YEAR(S1628)</f>
        <v>2013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8000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6">
        <f>ROUND(E1629/D1629*100,0)</f>
        <v>29</v>
      </c>
      <c r="P1629" s="11">
        <f>IFERROR(ROUND(E1629/L1629,2),0)</f>
        <v>61.58</v>
      </c>
      <c r="Q1629" s="13" t="s">
        <v>8323</v>
      </c>
      <c r="R1629" t="s">
        <v>8324</v>
      </c>
      <c r="S1629" s="18">
        <f>(((J1629/60)/60)/24)+DATE(1970,1,1)</f>
        <v>41205.707048611112</v>
      </c>
      <c r="T1629">
        <f>YEAR(S1629)</f>
        <v>2012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8000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6">
        <f>ROUND(E1630/D1630*100,0)</f>
        <v>50</v>
      </c>
      <c r="P1630" s="11">
        <f>IFERROR(ROUND(E1630/L1630,2),0)</f>
        <v>45.88</v>
      </c>
      <c r="Q1630" s="13" t="s">
        <v>8323</v>
      </c>
      <c r="R1630" t="s">
        <v>8324</v>
      </c>
      <c r="S1630" s="18">
        <f>(((J1630/60)/60)/24)+DATE(1970,1,1)</f>
        <v>41774.737060185187</v>
      </c>
      <c r="T1630">
        <f>YEAR(S1630)</f>
        <v>2014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8000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6">
        <f>ROUND(E1631/D1631*100,0)</f>
        <v>78</v>
      </c>
      <c r="P1631" s="11">
        <f>IFERROR(ROUND(E1631/L1631,2),0)</f>
        <v>75.849999999999994</v>
      </c>
      <c r="Q1631" s="13" t="s">
        <v>8323</v>
      </c>
      <c r="R1631" t="s">
        <v>8324</v>
      </c>
      <c r="S1631" s="18">
        <f>(((J1631/60)/60)/24)+DATE(1970,1,1)</f>
        <v>41645.867280092592</v>
      </c>
      <c r="T1631">
        <f>YEAR(S1631)</f>
        <v>2014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8000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6">
        <f>ROUND(E1632/D1632*100,0)</f>
        <v>133</v>
      </c>
      <c r="P1632" s="11">
        <f>IFERROR(ROUND(E1632/L1632,2),0)</f>
        <v>84.21</v>
      </c>
      <c r="Q1632" s="13" t="s">
        <v>8323</v>
      </c>
      <c r="R1632" t="s">
        <v>8324</v>
      </c>
      <c r="S1632" s="18">
        <f>(((J1632/60)/60)/24)+DATE(1970,1,1)</f>
        <v>40939.837673611109</v>
      </c>
      <c r="T1632">
        <f>YEAR(S1632)</f>
        <v>2012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8000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6">
        <f>ROUND(E1633/D1633*100,0)</f>
        <v>195</v>
      </c>
      <c r="P1633" s="11">
        <f>IFERROR(ROUND(E1633/L1633,2),0)</f>
        <v>117.23</v>
      </c>
      <c r="Q1633" s="13" t="s">
        <v>8323</v>
      </c>
      <c r="R1633" t="s">
        <v>8324</v>
      </c>
      <c r="S1633" s="18">
        <f>(((J1633/60)/60)/24)+DATE(1970,1,1)</f>
        <v>41164.859502314815</v>
      </c>
      <c r="T1633">
        <f>YEAR(S1633)</f>
        <v>2012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8000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6">
        <f>ROUND(E1634/D1634*100,0)</f>
        <v>51</v>
      </c>
      <c r="P1634" s="11">
        <f>IFERROR(ROUND(E1634/L1634,2),0)</f>
        <v>86.49</v>
      </c>
      <c r="Q1634" s="13" t="s">
        <v>8323</v>
      </c>
      <c r="R1634" t="s">
        <v>8324</v>
      </c>
      <c r="S1634" s="18">
        <f>(((J1634/60)/60)/24)+DATE(1970,1,1)</f>
        <v>40750.340902777774</v>
      </c>
      <c r="T1634">
        <f>YEAR(S1634)</f>
        <v>2011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8000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6">
        <f>ROUND(E1635/D1635*100,0)</f>
        <v>125</v>
      </c>
      <c r="P1635" s="11">
        <f>IFERROR(ROUND(E1635/L1635,2),0)</f>
        <v>172.41</v>
      </c>
      <c r="Q1635" s="13" t="s">
        <v>8323</v>
      </c>
      <c r="R1635" t="s">
        <v>8324</v>
      </c>
      <c r="S1635" s="18">
        <f>(((J1635/60)/60)/24)+DATE(1970,1,1)</f>
        <v>40896.883750000001</v>
      </c>
      <c r="T1635">
        <f>YEAR(S1635)</f>
        <v>2011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8000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6">
        <f>ROUND(E1636/D1636*100,0)</f>
        <v>25</v>
      </c>
      <c r="P1636" s="11">
        <f>IFERROR(ROUND(E1636/L1636,2),0)</f>
        <v>62.81</v>
      </c>
      <c r="Q1636" s="13" t="s">
        <v>8323</v>
      </c>
      <c r="R1636" t="s">
        <v>8324</v>
      </c>
      <c r="S1636" s="18">
        <f>(((J1636/60)/60)/24)+DATE(1970,1,1)</f>
        <v>40658.189826388887</v>
      </c>
      <c r="T1636">
        <f>YEAR(S1636)</f>
        <v>2011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8000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6">
        <f>ROUND(E1637/D1637*100,0)</f>
        <v>31</v>
      </c>
      <c r="P1637" s="11">
        <f>IFERROR(ROUND(E1637/L1637,2),0)</f>
        <v>67.73</v>
      </c>
      <c r="Q1637" s="13" t="s">
        <v>8323</v>
      </c>
      <c r="R1637" t="s">
        <v>8324</v>
      </c>
      <c r="S1637" s="18">
        <f>(((J1637/60)/60)/24)+DATE(1970,1,1)</f>
        <v>42502.868761574078</v>
      </c>
      <c r="T1637">
        <f>YEAR(S1637)</f>
        <v>2016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8000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6">
        <f>ROUND(E1638/D1638*100,0)</f>
        <v>58</v>
      </c>
      <c r="P1638" s="11">
        <f>IFERROR(ROUND(E1638/L1638,2),0)</f>
        <v>53.56</v>
      </c>
      <c r="Q1638" s="13" t="s">
        <v>8323</v>
      </c>
      <c r="R1638" t="s">
        <v>8324</v>
      </c>
      <c r="S1638" s="18">
        <f>(((J1638/60)/60)/24)+DATE(1970,1,1)</f>
        <v>40663.08666666667</v>
      </c>
      <c r="T1638">
        <f>YEAR(S1638)</f>
        <v>2011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8000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6">
        <f>ROUND(E1639/D1639*100,0)</f>
        <v>6</v>
      </c>
      <c r="P1639" s="11">
        <f>IFERROR(ROUND(E1639/L1639,2),0)</f>
        <v>34.6</v>
      </c>
      <c r="Q1639" s="13" t="s">
        <v>8323</v>
      </c>
      <c r="R1639" t="s">
        <v>8324</v>
      </c>
      <c r="S1639" s="18">
        <f>(((J1639/60)/60)/24)+DATE(1970,1,1)</f>
        <v>40122.751620370371</v>
      </c>
      <c r="T1639">
        <f>YEAR(S1639)</f>
        <v>2009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8000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6">
        <f>ROUND(E1640/D1640*100,0)</f>
        <v>13</v>
      </c>
      <c r="P1640" s="11">
        <f>IFERROR(ROUND(E1640/L1640,2),0)</f>
        <v>38.89</v>
      </c>
      <c r="Q1640" s="13" t="s">
        <v>8323</v>
      </c>
      <c r="R1640" t="s">
        <v>8324</v>
      </c>
      <c r="S1640" s="18">
        <f>(((J1640/60)/60)/24)+DATE(1970,1,1)</f>
        <v>41288.68712962963</v>
      </c>
      <c r="T1640">
        <f>YEAR(S1640)</f>
        <v>2013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8000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6">
        <f>ROUND(E1641/D1641*100,0)</f>
        <v>23</v>
      </c>
      <c r="P1641" s="11">
        <f>IFERROR(ROUND(E1641/L1641,2),0)</f>
        <v>94.74</v>
      </c>
      <c r="Q1641" s="13" t="s">
        <v>8323</v>
      </c>
      <c r="R1641" t="s">
        <v>8324</v>
      </c>
      <c r="S1641" s="18">
        <f>(((J1641/60)/60)/24)+DATE(1970,1,1)</f>
        <v>40941.652372685188</v>
      </c>
      <c r="T1641">
        <f>YEAR(S1641)</f>
        <v>2012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8000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6">
        <f>ROUND(E1642/D1642*100,0)</f>
        <v>8</v>
      </c>
      <c r="P1642" s="11">
        <f>IFERROR(ROUND(E1642/L1642,2),0)</f>
        <v>39.97</v>
      </c>
      <c r="Q1642" s="13" t="s">
        <v>8323</v>
      </c>
      <c r="R1642" t="s">
        <v>8324</v>
      </c>
      <c r="S1642" s="18">
        <f>(((J1642/60)/60)/24)+DATE(1970,1,1)</f>
        <v>40379.23096064815</v>
      </c>
      <c r="T1642">
        <f>YEAR(S1642)</f>
        <v>2010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8000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6">
        <f>ROUND(E1643/D1643*100,0)</f>
        <v>32</v>
      </c>
      <c r="P1643" s="11">
        <f>IFERROR(ROUND(E1643/L1643,2),0)</f>
        <v>97.5</v>
      </c>
      <c r="Q1643" s="13" t="s">
        <v>8323</v>
      </c>
      <c r="R1643" t="s">
        <v>8344</v>
      </c>
      <c r="S1643" s="18">
        <f>(((J1643/60)/60)/24)+DATE(1970,1,1)</f>
        <v>41962.596574074079</v>
      </c>
      <c r="T1643">
        <f>YEAR(S1643)</f>
        <v>2014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8000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6">
        <f>ROUND(E1644/D1644*100,0)</f>
        <v>15</v>
      </c>
      <c r="P1644" s="11">
        <f>IFERROR(ROUND(E1644/L1644,2),0)</f>
        <v>42.86</v>
      </c>
      <c r="Q1644" s="13" t="s">
        <v>8323</v>
      </c>
      <c r="R1644" t="s">
        <v>8344</v>
      </c>
      <c r="S1644" s="18">
        <f>(((J1644/60)/60)/24)+DATE(1970,1,1)</f>
        <v>40688.024618055555</v>
      </c>
      <c r="T1644">
        <f>YEAR(S1644)</f>
        <v>2011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8000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6">
        <f>ROUND(E1645/D1645*100,0)</f>
        <v>78</v>
      </c>
      <c r="P1645" s="11">
        <f>IFERROR(ROUND(E1645/L1645,2),0)</f>
        <v>168.51</v>
      </c>
      <c r="Q1645" s="13" t="s">
        <v>8323</v>
      </c>
      <c r="R1645" t="s">
        <v>8344</v>
      </c>
      <c r="S1645" s="18">
        <f>(((J1645/60)/60)/24)+DATE(1970,1,1)</f>
        <v>41146.824212962965</v>
      </c>
      <c r="T1645">
        <f>YEAR(S1645)</f>
        <v>2012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8000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6">
        <f>ROUND(E1646/D1646*100,0)</f>
        <v>137</v>
      </c>
      <c r="P1646" s="11">
        <f>IFERROR(ROUND(E1646/L1646,2),0)</f>
        <v>85.55</v>
      </c>
      <c r="Q1646" s="13" t="s">
        <v>8323</v>
      </c>
      <c r="R1646" t="s">
        <v>8344</v>
      </c>
      <c r="S1646" s="18">
        <f>(((J1646/60)/60)/24)+DATE(1970,1,1)</f>
        <v>41175.05972222222</v>
      </c>
      <c r="T1646">
        <f>YEAR(S1646)</f>
        <v>2012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8000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6">
        <f>ROUND(E1647/D1647*100,0)</f>
        <v>69</v>
      </c>
      <c r="P1647" s="11">
        <f>IFERROR(ROUND(E1647/L1647,2),0)</f>
        <v>554</v>
      </c>
      <c r="Q1647" s="13" t="s">
        <v>8323</v>
      </c>
      <c r="R1647" t="s">
        <v>8344</v>
      </c>
      <c r="S1647" s="18">
        <f>(((J1647/60)/60)/24)+DATE(1970,1,1)</f>
        <v>41521.617361111108</v>
      </c>
      <c r="T1647">
        <f>YEAR(S1647)</f>
        <v>2013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8000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6">
        <f>ROUND(E1648/D1648*100,0)</f>
        <v>28</v>
      </c>
      <c r="P1648" s="11">
        <f>IFERROR(ROUND(E1648/L1648,2),0)</f>
        <v>26.55</v>
      </c>
      <c r="Q1648" s="13" t="s">
        <v>8323</v>
      </c>
      <c r="R1648" t="s">
        <v>8344</v>
      </c>
      <c r="S1648" s="18">
        <f>(((J1648/60)/60)/24)+DATE(1970,1,1)</f>
        <v>41833.450266203705</v>
      </c>
      <c r="T1648">
        <f>YEAR(S1648)</f>
        <v>2014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8000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6">
        <f>ROUND(E1649/D1649*100,0)</f>
        <v>65</v>
      </c>
      <c r="P1649" s="11">
        <f>IFERROR(ROUND(E1649/L1649,2),0)</f>
        <v>113.83</v>
      </c>
      <c r="Q1649" s="13" t="s">
        <v>8323</v>
      </c>
      <c r="R1649" t="s">
        <v>8344</v>
      </c>
      <c r="S1649" s="18">
        <f>(((J1649/60)/60)/24)+DATE(1970,1,1)</f>
        <v>41039.409456018519</v>
      </c>
      <c r="T1649">
        <f>YEAR(S1649)</f>
        <v>2012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8000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6">
        <f>ROUND(E1650/D1650*100,0)</f>
        <v>36</v>
      </c>
      <c r="P1650" s="11">
        <f>IFERROR(ROUND(E1650/L1650,2),0)</f>
        <v>32.01</v>
      </c>
      <c r="Q1650" s="13" t="s">
        <v>8323</v>
      </c>
      <c r="R1650" t="s">
        <v>8344</v>
      </c>
      <c r="S1650" s="18">
        <f>(((J1650/60)/60)/24)+DATE(1970,1,1)</f>
        <v>40592.704652777778</v>
      </c>
      <c r="T1650">
        <f>YEAR(S1650)</f>
        <v>2011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8000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6">
        <f>ROUND(E1651/D1651*100,0)</f>
        <v>48</v>
      </c>
      <c r="P1651" s="11">
        <f>IFERROR(ROUND(E1651/L1651,2),0)</f>
        <v>47.19</v>
      </c>
      <c r="Q1651" s="13" t="s">
        <v>8323</v>
      </c>
      <c r="R1651" t="s">
        <v>8344</v>
      </c>
      <c r="S1651" s="18">
        <f>(((J1651/60)/60)/24)+DATE(1970,1,1)</f>
        <v>41737.684664351851</v>
      </c>
      <c r="T1651">
        <f>YEAR(S1651)</f>
        <v>2014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8000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6">
        <f>ROUND(E1652/D1652*100,0)</f>
        <v>35</v>
      </c>
      <c r="P1652" s="11">
        <f>IFERROR(ROUND(E1652/L1652,2),0)</f>
        <v>88.47</v>
      </c>
      <c r="Q1652" s="13" t="s">
        <v>8323</v>
      </c>
      <c r="R1652" t="s">
        <v>8344</v>
      </c>
      <c r="S1652" s="18">
        <f>(((J1652/60)/60)/24)+DATE(1970,1,1)</f>
        <v>41526.435613425929</v>
      </c>
      <c r="T1652">
        <f>YEAR(S1652)</f>
        <v>2013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8000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6">
        <f>ROUND(E1653/D1653*100,0)</f>
        <v>25</v>
      </c>
      <c r="P1653" s="11">
        <f>IFERROR(ROUND(E1653/L1653,2),0)</f>
        <v>100.75</v>
      </c>
      <c r="Q1653" s="13" t="s">
        <v>8323</v>
      </c>
      <c r="R1653" t="s">
        <v>8344</v>
      </c>
      <c r="S1653" s="18">
        <f>(((J1653/60)/60)/24)+DATE(1970,1,1)</f>
        <v>40625.900694444441</v>
      </c>
      <c r="T1653">
        <f>YEAR(S1653)</f>
        <v>2011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8000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6">
        <f>ROUND(E1654/D1654*100,0)</f>
        <v>57</v>
      </c>
      <c r="P1654" s="11">
        <f>IFERROR(ROUND(E1654/L1654,2),0)</f>
        <v>64.709999999999994</v>
      </c>
      <c r="Q1654" s="13" t="s">
        <v>8323</v>
      </c>
      <c r="R1654" t="s">
        <v>8344</v>
      </c>
      <c r="S1654" s="18">
        <f>(((J1654/60)/60)/24)+DATE(1970,1,1)</f>
        <v>41572.492974537039</v>
      </c>
      <c r="T1654">
        <f>YEAR(S1654)</f>
        <v>2013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8000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6">
        <f>ROUND(E1655/D1655*100,0)</f>
        <v>109</v>
      </c>
      <c r="P1655" s="11">
        <f>IFERROR(ROUND(E1655/L1655,2),0)</f>
        <v>51.85</v>
      </c>
      <c r="Q1655" s="13" t="s">
        <v>8323</v>
      </c>
      <c r="R1655" t="s">
        <v>8344</v>
      </c>
      <c r="S1655" s="18">
        <f>(((J1655/60)/60)/24)+DATE(1970,1,1)</f>
        <v>40626.834444444445</v>
      </c>
      <c r="T1655">
        <f>YEAR(S1655)</f>
        <v>2011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8000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6">
        <f>ROUND(E1656/D1656*100,0)</f>
        <v>16</v>
      </c>
      <c r="P1656" s="11">
        <f>IFERROR(ROUND(E1656/L1656,2),0)</f>
        <v>38.79</v>
      </c>
      <c r="Q1656" s="13" t="s">
        <v>8323</v>
      </c>
      <c r="R1656" t="s">
        <v>8344</v>
      </c>
      <c r="S1656" s="18">
        <f>(((J1656/60)/60)/24)+DATE(1970,1,1)</f>
        <v>40987.890740740739</v>
      </c>
      <c r="T1656">
        <f>YEAR(S1656)</f>
        <v>2012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8000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6">
        <f>ROUND(E1657/D1657*100,0)</f>
        <v>27</v>
      </c>
      <c r="P1657" s="11">
        <f>IFERROR(ROUND(E1657/L1657,2),0)</f>
        <v>44.65</v>
      </c>
      <c r="Q1657" s="13" t="s">
        <v>8323</v>
      </c>
      <c r="R1657" t="s">
        <v>8344</v>
      </c>
      <c r="S1657" s="18">
        <f>(((J1657/60)/60)/24)+DATE(1970,1,1)</f>
        <v>40974.791898148149</v>
      </c>
      <c r="T1657">
        <f>YEAR(S1657)</f>
        <v>2012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8000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6">
        <f>ROUND(E1658/D1658*100,0)</f>
        <v>94</v>
      </c>
      <c r="P1658" s="11">
        <f>IFERROR(ROUND(E1658/L1658,2),0)</f>
        <v>156.77000000000001</v>
      </c>
      <c r="Q1658" s="13" t="s">
        <v>8323</v>
      </c>
      <c r="R1658" t="s">
        <v>8344</v>
      </c>
      <c r="S1658" s="18">
        <f>(((J1658/60)/60)/24)+DATE(1970,1,1)</f>
        <v>41226.928842592592</v>
      </c>
      <c r="T1658">
        <f>YEAR(S1658)</f>
        <v>2012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8000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6">
        <f>ROUND(E1659/D1659*100,0)</f>
        <v>328</v>
      </c>
      <c r="P1659" s="11">
        <f>IFERROR(ROUND(E1659/L1659,2),0)</f>
        <v>118.7</v>
      </c>
      <c r="Q1659" s="13" t="s">
        <v>8323</v>
      </c>
      <c r="R1659" t="s">
        <v>8344</v>
      </c>
      <c r="S1659" s="18">
        <f>(((J1659/60)/60)/24)+DATE(1970,1,1)</f>
        <v>41023.782037037039</v>
      </c>
      <c r="T1659">
        <f>YEAR(S1659)</f>
        <v>2012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8000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6">
        <f>ROUND(E1660/D1660*100,0)</f>
        <v>99</v>
      </c>
      <c r="P1660" s="11">
        <f>IFERROR(ROUND(E1660/L1660,2),0)</f>
        <v>74.150000000000006</v>
      </c>
      <c r="Q1660" s="13" t="s">
        <v>8323</v>
      </c>
      <c r="R1660" t="s">
        <v>8344</v>
      </c>
      <c r="S1660" s="18">
        <f>(((J1660/60)/60)/24)+DATE(1970,1,1)</f>
        <v>41223.22184027778</v>
      </c>
      <c r="T1660">
        <f>YEAR(S1660)</f>
        <v>2012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8000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6">
        <f>ROUND(E1661/D1661*100,0)</f>
        <v>7</v>
      </c>
      <c r="P1661" s="11">
        <f>IFERROR(ROUND(E1661/L1661,2),0)</f>
        <v>12.53</v>
      </c>
      <c r="Q1661" s="13" t="s">
        <v>8323</v>
      </c>
      <c r="R1661" t="s">
        <v>8344</v>
      </c>
      <c r="S1661" s="18">
        <f>(((J1661/60)/60)/24)+DATE(1970,1,1)</f>
        <v>41596.913437499999</v>
      </c>
      <c r="T1661">
        <f>YEAR(S1661)</f>
        <v>2013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7900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6">
        <f>ROUND(E1662/D1662*100,0)</f>
        <v>13</v>
      </c>
      <c r="P1662" s="11">
        <f>IFERROR(ROUND(E1662/L1662,2),0)</f>
        <v>27.86</v>
      </c>
      <c r="Q1662" s="13" t="s">
        <v>8323</v>
      </c>
      <c r="R1662" t="s">
        <v>8344</v>
      </c>
      <c r="S1662" s="18">
        <f>(((J1662/60)/60)/24)+DATE(1970,1,1)</f>
        <v>42459.693865740745</v>
      </c>
      <c r="T1662">
        <f>YEAR(S1662)</f>
        <v>2016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6">
        <f>ROUND(E1663/D1663*100,0)</f>
        <v>103</v>
      </c>
      <c r="P1663" s="11">
        <f>IFERROR(ROUND(E1663/L1663,2),0)</f>
        <v>80.180000000000007</v>
      </c>
      <c r="Q1663" s="13" t="s">
        <v>8323</v>
      </c>
      <c r="R1663" t="s">
        <v>8344</v>
      </c>
      <c r="S1663" s="18">
        <f>(((J1663/60)/60)/24)+DATE(1970,1,1)</f>
        <v>42343.998043981483</v>
      </c>
      <c r="T1663">
        <f>YEAR(S1663)</f>
        <v>2015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7900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6">
        <f>ROUND(E1664/D1664*100,0)</f>
        <v>104</v>
      </c>
      <c r="P1664" s="11">
        <f>IFERROR(ROUND(E1664/L1664,2),0)</f>
        <v>132.44</v>
      </c>
      <c r="Q1664" s="13" t="s">
        <v>8323</v>
      </c>
      <c r="R1664" t="s">
        <v>8344</v>
      </c>
      <c r="S1664" s="18">
        <f>(((J1664/60)/60)/24)+DATE(1970,1,1)</f>
        <v>40848.198333333334</v>
      </c>
      <c r="T1664">
        <f>YEAR(S1664)</f>
        <v>2011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7777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6">
        <f>ROUND(E1665/D1665*100,0)</f>
        <v>14</v>
      </c>
      <c r="P1665" s="11">
        <f>IFERROR(ROUND(E1665/L1665,2),0)</f>
        <v>33.75</v>
      </c>
      <c r="Q1665" s="13" t="s">
        <v>8323</v>
      </c>
      <c r="R1665" t="s">
        <v>8344</v>
      </c>
      <c r="S1665" s="18">
        <f>(((J1665/60)/60)/24)+DATE(1970,1,1)</f>
        <v>42006.02207175926</v>
      </c>
      <c r="T1665">
        <f>YEAR(S1665)</f>
        <v>2015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7777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6">
        <f>ROUND(E1666/D1666*100,0)</f>
        <v>39</v>
      </c>
      <c r="P1666" s="11">
        <f>IFERROR(ROUND(E1666/L1666,2),0)</f>
        <v>34.380000000000003</v>
      </c>
      <c r="Q1666" s="13" t="s">
        <v>8323</v>
      </c>
      <c r="R1666" t="s">
        <v>8344</v>
      </c>
      <c r="S1666" s="18">
        <f>(((J1666/60)/60)/24)+DATE(1970,1,1)</f>
        <v>40939.761782407404</v>
      </c>
      <c r="T1666">
        <f>YEAR(S1666)</f>
        <v>2012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7750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6">
        <f>ROUND(E1667/D1667*100,0)</f>
        <v>54</v>
      </c>
      <c r="P1667" s="11">
        <f>IFERROR(ROUND(E1667/L1667,2),0)</f>
        <v>44.96</v>
      </c>
      <c r="Q1667" s="13" t="s">
        <v>8323</v>
      </c>
      <c r="R1667" t="s">
        <v>8344</v>
      </c>
      <c r="S1667" s="18">
        <f>(((J1667/60)/60)/24)+DATE(1970,1,1)</f>
        <v>40564.649456018517</v>
      </c>
      <c r="T1667">
        <f>YEAR(S1667)</f>
        <v>2011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7534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6">
        <f>ROUND(E1668/D1668*100,0)</f>
        <v>53</v>
      </c>
      <c r="P1668" s="11">
        <f>IFERROR(ROUND(E1668/L1668,2),0)</f>
        <v>41.04</v>
      </c>
      <c r="Q1668" s="13" t="s">
        <v>8323</v>
      </c>
      <c r="R1668" t="s">
        <v>8344</v>
      </c>
      <c r="S1668" s="18">
        <f>(((J1668/60)/60)/24)+DATE(1970,1,1)</f>
        <v>41331.253159722226</v>
      </c>
      <c r="T1668">
        <f>YEAR(S1668)</f>
        <v>2013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7501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6">
        <f>ROUND(E1669/D1669*100,0)</f>
        <v>57</v>
      </c>
      <c r="P1669" s="11">
        <f>IFERROR(ROUND(E1669/L1669,2),0)</f>
        <v>52.6</v>
      </c>
      <c r="Q1669" s="13" t="s">
        <v>8323</v>
      </c>
      <c r="R1669" t="s">
        <v>8344</v>
      </c>
      <c r="S1669" s="18">
        <f>(((J1669/60)/60)/24)+DATE(1970,1,1)</f>
        <v>41682.0705787037</v>
      </c>
      <c r="T1669">
        <f>YEAR(S1669)</f>
        <v>2014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7500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6">
        <f>ROUND(E1670/D1670*100,0)</f>
        <v>109</v>
      </c>
      <c r="P1670" s="11">
        <f>IFERROR(ROUND(E1670/L1670,2),0)</f>
        <v>70.78</v>
      </c>
      <c r="Q1670" s="13" t="s">
        <v>8323</v>
      </c>
      <c r="R1670" t="s">
        <v>8344</v>
      </c>
      <c r="S1670" s="18">
        <f>(((J1670/60)/60)/24)+DATE(1970,1,1)</f>
        <v>40845.14975694444</v>
      </c>
      <c r="T1670">
        <f>YEAR(S1670)</f>
        <v>2011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7500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6">
        <f>ROUND(E1671/D1671*100,0)</f>
        <v>37</v>
      </c>
      <c r="P1671" s="11">
        <f>IFERROR(ROUND(E1671/L1671,2),0)</f>
        <v>53.75</v>
      </c>
      <c r="Q1671" s="13" t="s">
        <v>8323</v>
      </c>
      <c r="R1671" t="s">
        <v>8344</v>
      </c>
      <c r="S1671" s="18">
        <f>(((J1671/60)/60)/24)+DATE(1970,1,1)</f>
        <v>42461.885138888887</v>
      </c>
      <c r="T1671">
        <f>YEAR(S1671)</f>
        <v>2016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7500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6">
        <f>ROUND(E1672/D1672*100,0)</f>
        <v>14</v>
      </c>
      <c r="P1672" s="11">
        <f>IFERROR(ROUND(E1672/L1672,2),0)</f>
        <v>44.61</v>
      </c>
      <c r="Q1672" s="13" t="s">
        <v>8323</v>
      </c>
      <c r="R1672" t="s">
        <v>8344</v>
      </c>
      <c r="S1672" s="18">
        <f>(((J1672/60)/60)/24)+DATE(1970,1,1)</f>
        <v>40313.930543981485</v>
      </c>
      <c r="T1672">
        <f>YEAR(S1672)</f>
        <v>2010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7500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6">
        <f>ROUND(E1673/D1673*100,0)</f>
        <v>27</v>
      </c>
      <c r="P1673" s="11">
        <f>IFERROR(ROUND(E1673/L1673,2),0)</f>
        <v>26.15</v>
      </c>
      <c r="Q1673" s="13" t="s">
        <v>8323</v>
      </c>
      <c r="R1673" t="s">
        <v>8344</v>
      </c>
      <c r="S1673" s="18">
        <f>(((J1673/60)/60)/24)+DATE(1970,1,1)</f>
        <v>42553.54414351852</v>
      </c>
      <c r="T1673">
        <f>YEAR(S1673)</f>
        <v>2016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7500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6">
        <f>ROUND(E1674/D1674*100,0)</f>
        <v>26</v>
      </c>
      <c r="P1674" s="11">
        <f>IFERROR(ROUND(E1674/L1674,2),0)</f>
        <v>39.18</v>
      </c>
      <c r="Q1674" s="13" t="s">
        <v>8323</v>
      </c>
      <c r="R1674" t="s">
        <v>8344</v>
      </c>
      <c r="S1674" s="18">
        <f>(((J1674/60)/60)/24)+DATE(1970,1,1)</f>
        <v>41034.656597222223</v>
      </c>
      <c r="T1674">
        <f>YEAR(S1674)</f>
        <v>2012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7500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6">
        <f>ROUND(E1675/D1675*100,0)</f>
        <v>36</v>
      </c>
      <c r="P1675" s="11">
        <f>IFERROR(ROUND(E1675/L1675,2),0)</f>
        <v>45.59</v>
      </c>
      <c r="Q1675" s="13" t="s">
        <v>8323</v>
      </c>
      <c r="R1675" t="s">
        <v>8344</v>
      </c>
      <c r="S1675" s="18">
        <f>(((J1675/60)/60)/24)+DATE(1970,1,1)</f>
        <v>42039.878379629634</v>
      </c>
      <c r="T1675">
        <f>YEAR(S1675)</f>
        <v>2015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7500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6">
        <f>ROUND(E1676/D1676*100,0)</f>
        <v>134</v>
      </c>
      <c r="P1676" s="11">
        <f>IFERROR(ROUND(E1676/L1676,2),0)</f>
        <v>89.25</v>
      </c>
      <c r="Q1676" s="13" t="s">
        <v>8323</v>
      </c>
      <c r="R1676" t="s">
        <v>8344</v>
      </c>
      <c r="S1676" s="18">
        <f>(((J1676/60)/60)/24)+DATE(1970,1,1)</f>
        <v>42569.605393518519</v>
      </c>
      <c r="T1676">
        <f>YEAR(S1676)</f>
        <v>2016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7500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6">
        <f>ROUND(E1677/D1677*100,0)</f>
        <v>18</v>
      </c>
      <c r="P1677" s="11">
        <f>IFERROR(ROUND(E1677/L1677,2),0)</f>
        <v>40.42</v>
      </c>
      <c r="Q1677" s="13" t="s">
        <v>8323</v>
      </c>
      <c r="R1677" t="s">
        <v>8344</v>
      </c>
      <c r="S1677" s="18">
        <f>(((J1677/60)/60)/24)+DATE(1970,1,1)</f>
        <v>40802.733101851853</v>
      </c>
      <c r="T1677">
        <f>YEAR(S1677)</f>
        <v>2011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7500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6">
        <f>ROUND(E1678/D1678*100,0)</f>
        <v>46</v>
      </c>
      <c r="P1678" s="11">
        <f>IFERROR(ROUND(E1678/L1678,2),0)</f>
        <v>82.38</v>
      </c>
      <c r="Q1678" s="13" t="s">
        <v>8323</v>
      </c>
      <c r="R1678" t="s">
        <v>8344</v>
      </c>
      <c r="S1678" s="18">
        <f>(((J1678/60)/60)/24)+DATE(1970,1,1)</f>
        <v>40973.72623842593</v>
      </c>
      <c r="T1678">
        <f>YEAR(S1678)</f>
        <v>2012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7500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6">
        <f>ROUND(E1679/D1679*100,0)</f>
        <v>89</v>
      </c>
      <c r="P1679" s="11">
        <f>IFERROR(ROUND(E1679/L1679,2),0)</f>
        <v>159.52000000000001</v>
      </c>
      <c r="Q1679" s="13" t="s">
        <v>8323</v>
      </c>
      <c r="R1679" t="s">
        <v>8344</v>
      </c>
      <c r="S1679" s="18">
        <f>(((J1679/60)/60)/24)+DATE(1970,1,1)</f>
        <v>42416.407129629632</v>
      </c>
      <c r="T1679">
        <f>YEAR(S1679)</f>
        <v>2016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7500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6">
        <f>ROUND(E1680/D1680*100,0)</f>
        <v>24</v>
      </c>
      <c r="P1680" s="11">
        <f>IFERROR(ROUND(E1680/L1680,2),0)</f>
        <v>36.24</v>
      </c>
      <c r="Q1680" s="13" t="s">
        <v>8323</v>
      </c>
      <c r="R1680" t="s">
        <v>8344</v>
      </c>
      <c r="S1680" s="18">
        <f>(((J1680/60)/60)/24)+DATE(1970,1,1)</f>
        <v>41662.854988425926</v>
      </c>
      <c r="T1680">
        <f>YEAR(S1680)</f>
        <v>2014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7500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6">
        <f>ROUND(E1681/D1681*100,0)</f>
        <v>47</v>
      </c>
      <c r="P1681" s="11">
        <f>IFERROR(ROUND(E1681/L1681,2),0)</f>
        <v>62.5</v>
      </c>
      <c r="Q1681" s="13" t="s">
        <v>8323</v>
      </c>
      <c r="R1681" t="s">
        <v>8344</v>
      </c>
      <c r="S1681" s="18">
        <f>(((J1681/60)/60)/24)+DATE(1970,1,1)</f>
        <v>40723.068807870368</v>
      </c>
      <c r="T1681">
        <f>YEAR(S1681)</f>
        <v>2011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7500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6">
        <f>ROUND(E1682/D1682*100,0)</f>
        <v>16</v>
      </c>
      <c r="P1682" s="11">
        <f>IFERROR(ROUND(E1682/L1682,2),0)</f>
        <v>47</v>
      </c>
      <c r="Q1682" s="13" t="s">
        <v>8323</v>
      </c>
      <c r="R1682" t="s">
        <v>8344</v>
      </c>
      <c r="S1682" s="18">
        <f>(((J1682/60)/60)/24)+DATE(1970,1,1)</f>
        <v>41802.757719907408</v>
      </c>
      <c r="T1682">
        <f>YEAR(S1682)</f>
        <v>2014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7500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6">
        <f>ROUND(E1683/D1683*100,0)</f>
        <v>879</v>
      </c>
      <c r="P1683" s="11">
        <f>IFERROR(ROUND(E1683/L1683,2),0)</f>
        <v>74.58</v>
      </c>
      <c r="Q1683" s="13" t="s">
        <v>8323</v>
      </c>
      <c r="R1683" t="s">
        <v>8345</v>
      </c>
      <c r="S1683" s="18">
        <f>(((J1683/60)/60)/24)+DATE(1970,1,1)</f>
        <v>42774.121342592596</v>
      </c>
      <c r="T1683">
        <f>YEAR(S1683)</f>
        <v>2017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7500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6">
        <f>ROUND(E1684/D1684*100,0)</f>
        <v>0</v>
      </c>
      <c r="P1684" s="11">
        <f>IFERROR(ROUND(E1684/L1684,2),0)</f>
        <v>0</v>
      </c>
      <c r="Q1684" s="13" t="s">
        <v>8323</v>
      </c>
      <c r="R1684" t="s">
        <v>8345</v>
      </c>
      <c r="S1684" s="18">
        <f>(((J1684/60)/60)/24)+DATE(1970,1,1)</f>
        <v>42779.21365740741</v>
      </c>
      <c r="T1684">
        <f>YEAR(S1684)</f>
        <v>2017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7500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6">
        <f>ROUND(E1685/D1685*100,0)</f>
        <v>10</v>
      </c>
      <c r="P1685" s="11">
        <f>IFERROR(ROUND(E1685/L1685,2),0)</f>
        <v>76</v>
      </c>
      <c r="Q1685" s="13" t="s">
        <v>8323</v>
      </c>
      <c r="R1685" t="s">
        <v>8345</v>
      </c>
      <c r="S1685" s="18">
        <f>(((J1685/60)/60)/24)+DATE(1970,1,1)</f>
        <v>42808.781689814816</v>
      </c>
      <c r="T1685">
        <f>YEAR(S1685)</f>
        <v>2017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7500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6">
        <f>ROUND(E1686/D1686*100,0)</f>
        <v>116</v>
      </c>
      <c r="P1686" s="11">
        <f>IFERROR(ROUND(E1686/L1686,2),0)</f>
        <v>86.44</v>
      </c>
      <c r="Q1686" s="13" t="s">
        <v>8323</v>
      </c>
      <c r="R1686" t="s">
        <v>8345</v>
      </c>
      <c r="S1686" s="18">
        <f>(((J1686/60)/60)/24)+DATE(1970,1,1)</f>
        <v>42783.815289351856</v>
      </c>
      <c r="T1686">
        <f>YEAR(S1686)</f>
        <v>2017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7500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6">
        <f>ROUND(E1687/D1687*100,0)</f>
        <v>5</v>
      </c>
      <c r="P1687" s="11">
        <f>IFERROR(ROUND(E1687/L1687,2),0)</f>
        <v>24</v>
      </c>
      <c r="Q1687" s="13" t="s">
        <v>8323</v>
      </c>
      <c r="R1687" t="s">
        <v>8345</v>
      </c>
      <c r="S1687" s="18">
        <f>(((J1687/60)/60)/24)+DATE(1970,1,1)</f>
        <v>42788.2502662037</v>
      </c>
      <c r="T1687">
        <f>YEAR(S1687)</f>
        <v>2017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7500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6">
        <f>ROUND(E1688/D1688*100,0)</f>
        <v>0</v>
      </c>
      <c r="P1688" s="11">
        <f>IFERROR(ROUND(E1688/L1688,2),0)</f>
        <v>18</v>
      </c>
      <c r="Q1688" s="13" t="s">
        <v>8323</v>
      </c>
      <c r="R1688" t="s">
        <v>8345</v>
      </c>
      <c r="S1688" s="18">
        <f>(((J1688/60)/60)/24)+DATE(1970,1,1)</f>
        <v>42792.843969907408</v>
      </c>
      <c r="T1688">
        <f>YEAR(S1688)</f>
        <v>2017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7500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6">
        <f>ROUND(E1689/D1689*100,0)</f>
        <v>42</v>
      </c>
      <c r="P1689" s="11">
        <f>IFERROR(ROUND(E1689/L1689,2),0)</f>
        <v>80.13</v>
      </c>
      <c r="Q1689" s="13" t="s">
        <v>8323</v>
      </c>
      <c r="R1689" t="s">
        <v>8345</v>
      </c>
      <c r="S1689" s="18">
        <f>(((J1689/60)/60)/24)+DATE(1970,1,1)</f>
        <v>42802.046817129631</v>
      </c>
      <c r="T1689">
        <f>YEAR(S1689)</f>
        <v>2017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7500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6">
        <f>ROUND(E1690/D1690*100,0)</f>
        <v>24</v>
      </c>
      <c r="P1690" s="11">
        <f>IFERROR(ROUND(E1690/L1690,2),0)</f>
        <v>253.14</v>
      </c>
      <c r="Q1690" s="13" t="s">
        <v>8323</v>
      </c>
      <c r="R1690" t="s">
        <v>8345</v>
      </c>
      <c r="S1690" s="18">
        <f>(((J1690/60)/60)/24)+DATE(1970,1,1)</f>
        <v>42804.534652777773</v>
      </c>
      <c r="T1690">
        <f>YEAR(S1690)</f>
        <v>2017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7500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6">
        <f>ROUND(E1691/D1691*100,0)</f>
        <v>32</v>
      </c>
      <c r="P1691" s="11">
        <f>IFERROR(ROUND(E1691/L1691,2),0)</f>
        <v>171.43</v>
      </c>
      <c r="Q1691" s="13" t="s">
        <v>8323</v>
      </c>
      <c r="R1691" t="s">
        <v>8345</v>
      </c>
      <c r="S1691" s="18">
        <f>(((J1691/60)/60)/24)+DATE(1970,1,1)</f>
        <v>42780.942476851851</v>
      </c>
      <c r="T1691">
        <f>YEAR(S1691)</f>
        <v>2017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7500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6">
        <f>ROUND(E1692/D1692*100,0)</f>
        <v>8</v>
      </c>
      <c r="P1692" s="11">
        <f>IFERROR(ROUND(E1692/L1692,2),0)</f>
        <v>57.73</v>
      </c>
      <c r="Q1692" s="13" t="s">
        <v>8323</v>
      </c>
      <c r="R1692" t="s">
        <v>8345</v>
      </c>
      <c r="S1692" s="18">
        <f>(((J1692/60)/60)/24)+DATE(1970,1,1)</f>
        <v>42801.43104166667</v>
      </c>
      <c r="T1692">
        <f>YEAR(S1692)</f>
        <v>2017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7500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6">
        <f>ROUND(E1693/D1693*100,0)</f>
        <v>134</v>
      </c>
      <c r="P1693" s="11">
        <f>IFERROR(ROUND(E1693/L1693,2),0)</f>
        <v>264.26</v>
      </c>
      <c r="Q1693" s="13" t="s">
        <v>8323</v>
      </c>
      <c r="R1693" t="s">
        <v>8345</v>
      </c>
      <c r="S1693" s="18">
        <f>(((J1693/60)/60)/24)+DATE(1970,1,1)</f>
        <v>42795.701481481476</v>
      </c>
      <c r="T1693">
        <f>YEAR(S1693)</f>
        <v>2017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7500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6">
        <f>ROUND(E1694/D1694*100,0)</f>
        <v>32</v>
      </c>
      <c r="P1694" s="11">
        <f>IFERROR(ROUND(E1694/L1694,2),0)</f>
        <v>159.33000000000001</v>
      </c>
      <c r="Q1694" s="13" t="s">
        <v>8323</v>
      </c>
      <c r="R1694" t="s">
        <v>8345</v>
      </c>
      <c r="S1694" s="18">
        <f>(((J1694/60)/60)/24)+DATE(1970,1,1)</f>
        <v>42788.151238425926</v>
      </c>
      <c r="T1694">
        <f>YEAR(S1694)</f>
        <v>2017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7500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6">
        <f>ROUND(E1695/D1695*100,0)</f>
        <v>4</v>
      </c>
      <c r="P1695" s="11">
        <f>IFERROR(ROUND(E1695/L1695,2),0)</f>
        <v>35</v>
      </c>
      <c r="Q1695" s="13" t="s">
        <v>8323</v>
      </c>
      <c r="R1695" t="s">
        <v>8345</v>
      </c>
      <c r="S1695" s="18">
        <f>(((J1695/60)/60)/24)+DATE(1970,1,1)</f>
        <v>42803.920277777783</v>
      </c>
      <c r="T1695">
        <f>YEAR(S1695)</f>
        <v>2017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7500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6">
        <f>ROUND(E1696/D1696*100,0)</f>
        <v>0</v>
      </c>
      <c r="P1696" s="11">
        <f>IFERROR(ROUND(E1696/L1696,2),0)</f>
        <v>5</v>
      </c>
      <c r="Q1696" s="13" t="s">
        <v>8323</v>
      </c>
      <c r="R1696" t="s">
        <v>8345</v>
      </c>
      <c r="S1696" s="18">
        <f>(((J1696/60)/60)/24)+DATE(1970,1,1)</f>
        <v>42791.669837962967</v>
      </c>
      <c r="T1696">
        <f>YEAR(S1696)</f>
        <v>2017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7500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6">
        <f>ROUND(E1697/D1697*100,0)</f>
        <v>19</v>
      </c>
      <c r="P1697" s="11">
        <f>IFERROR(ROUND(E1697/L1697,2),0)</f>
        <v>61.09</v>
      </c>
      <c r="Q1697" s="13" t="s">
        <v>8323</v>
      </c>
      <c r="R1697" t="s">
        <v>8345</v>
      </c>
      <c r="S1697" s="18">
        <f>(((J1697/60)/60)/24)+DATE(1970,1,1)</f>
        <v>42801.031412037039</v>
      </c>
      <c r="T1697">
        <f>YEAR(S1697)</f>
        <v>2017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7500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6">
        <f>ROUND(E1698/D1698*100,0)</f>
        <v>0</v>
      </c>
      <c r="P1698" s="11">
        <f>IFERROR(ROUND(E1698/L1698,2),0)</f>
        <v>0</v>
      </c>
      <c r="Q1698" s="13" t="s">
        <v>8323</v>
      </c>
      <c r="R1698" t="s">
        <v>8345</v>
      </c>
      <c r="S1698" s="18">
        <f>(((J1698/60)/60)/24)+DATE(1970,1,1)</f>
        <v>42796.069571759261</v>
      </c>
      <c r="T1698">
        <f>YEAR(S1698)</f>
        <v>2017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7500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6">
        <f>ROUND(E1699/D1699*100,0)</f>
        <v>34</v>
      </c>
      <c r="P1699" s="11">
        <f>IFERROR(ROUND(E1699/L1699,2),0)</f>
        <v>114.82</v>
      </c>
      <c r="Q1699" s="13" t="s">
        <v>8323</v>
      </c>
      <c r="R1699" t="s">
        <v>8345</v>
      </c>
      <c r="S1699" s="18">
        <f>(((J1699/60)/60)/24)+DATE(1970,1,1)</f>
        <v>42805.032962962956</v>
      </c>
      <c r="T1699">
        <f>YEAR(S1699)</f>
        <v>2017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7500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6">
        <f>ROUND(E1700/D1700*100,0)</f>
        <v>0</v>
      </c>
      <c r="P1700" s="11">
        <f>IFERROR(ROUND(E1700/L1700,2),0)</f>
        <v>0</v>
      </c>
      <c r="Q1700" s="13" t="s">
        <v>8323</v>
      </c>
      <c r="R1700" t="s">
        <v>8345</v>
      </c>
      <c r="S1700" s="18">
        <f>(((J1700/60)/60)/24)+DATE(1970,1,1)</f>
        <v>42796.207870370374</v>
      </c>
      <c r="T1700">
        <f>YEAR(S1700)</f>
        <v>2017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7500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6">
        <f>ROUND(E1701/D1701*100,0)</f>
        <v>3</v>
      </c>
      <c r="P1701" s="11">
        <f>IFERROR(ROUND(E1701/L1701,2),0)</f>
        <v>54</v>
      </c>
      <c r="Q1701" s="13" t="s">
        <v>8323</v>
      </c>
      <c r="R1701" t="s">
        <v>8345</v>
      </c>
      <c r="S1701" s="18">
        <f>(((J1701/60)/60)/24)+DATE(1970,1,1)</f>
        <v>42806.863946759258</v>
      </c>
      <c r="T1701">
        <f>YEAR(S1701)</f>
        <v>2017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7500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6">
        <f>ROUND(E1702/D1702*100,0)</f>
        <v>69</v>
      </c>
      <c r="P1702" s="11">
        <f>IFERROR(ROUND(E1702/L1702,2),0)</f>
        <v>65.97</v>
      </c>
      <c r="Q1702" s="13" t="s">
        <v>8323</v>
      </c>
      <c r="R1702" t="s">
        <v>8345</v>
      </c>
      <c r="S1702" s="18">
        <f>(((J1702/60)/60)/24)+DATE(1970,1,1)</f>
        <v>42796.071643518517</v>
      </c>
      <c r="T1702">
        <f>YEAR(S1702)</f>
        <v>2017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7500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6">
        <f>ROUND(E1703/D1703*100,0)</f>
        <v>0</v>
      </c>
      <c r="P1703" s="11">
        <f>IFERROR(ROUND(E1703/L1703,2),0)</f>
        <v>5</v>
      </c>
      <c r="Q1703" s="13" t="s">
        <v>8323</v>
      </c>
      <c r="R1703" t="s">
        <v>8345</v>
      </c>
      <c r="S1703" s="18">
        <f>(((J1703/60)/60)/24)+DATE(1970,1,1)</f>
        <v>41989.664409722223</v>
      </c>
      <c r="T1703">
        <f>YEAR(S1703)</f>
        <v>2014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7500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6">
        <f>ROUND(E1704/D1704*100,0)</f>
        <v>0</v>
      </c>
      <c r="P1704" s="11">
        <f>IFERROR(ROUND(E1704/L1704,2),0)</f>
        <v>1</v>
      </c>
      <c r="Q1704" s="13" t="s">
        <v>8323</v>
      </c>
      <c r="R1704" t="s">
        <v>8345</v>
      </c>
      <c r="S1704" s="18">
        <f>(((J1704/60)/60)/24)+DATE(1970,1,1)</f>
        <v>42063.869791666672</v>
      </c>
      <c r="T1704">
        <f>YEAR(S1704)</f>
        <v>2015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7500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6">
        <f>ROUND(E1705/D1705*100,0)</f>
        <v>1</v>
      </c>
      <c r="P1705" s="11">
        <f>IFERROR(ROUND(E1705/L1705,2),0)</f>
        <v>25.5</v>
      </c>
      <c r="Q1705" s="13" t="s">
        <v>8323</v>
      </c>
      <c r="R1705" t="s">
        <v>8345</v>
      </c>
      <c r="S1705" s="18">
        <f>(((J1705/60)/60)/24)+DATE(1970,1,1)</f>
        <v>42187.281678240746</v>
      </c>
      <c r="T1705">
        <f>YEAR(S1705)</f>
        <v>2015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7500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6">
        <f>ROUND(E1706/D1706*100,0)</f>
        <v>17</v>
      </c>
      <c r="P1706" s="11">
        <f>IFERROR(ROUND(E1706/L1706,2),0)</f>
        <v>118.36</v>
      </c>
      <c r="Q1706" s="13" t="s">
        <v>8323</v>
      </c>
      <c r="R1706" t="s">
        <v>8345</v>
      </c>
      <c r="S1706" s="18">
        <f>(((J1706/60)/60)/24)+DATE(1970,1,1)</f>
        <v>42021.139733796299</v>
      </c>
      <c r="T1706">
        <f>YEAR(S1706)</f>
        <v>2015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7500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6">
        <f>ROUND(E1707/D1707*100,0)</f>
        <v>0</v>
      </c>
      <c r="P1707" s="11">
        <f>IFERROR(ROUND(E1707/L1707,2),0)</f>
        <v>0</v>
      </c>
      <c r="Q1707" s="13" t="s">
        <v>8323</v>
      </c>
      <c r="R1707" t="s">
        <v>8345</v>
      </c>
      <c r="S1707" s="18">
        <f>(((J1707/60)/60)/24)+DATE(1970,1,1)</f>
        <v>42245.016736111109</v>
      </c>
      <c r="T1707">
        <f>YEAR(S1707)</f>
        <v>2015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7500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6">
        <f>ROUND(E1708/D1708*100,0)</f>
        <v>0</v>
      </c>
      <c r="P1708" s="11">
        <f>IFERROR(ROUND(E1708/L1708,2),0)</f>
        <v>0</v>
      </c>
      <c r="Q1708" s="13" t="s">
        <v>8323</v>
      </c>
      <c r="R1708" t="s">
        <v>8345</v>
      </c>
      <c r="S1708" s="18">
        <f>(((J1708/60)/60)/24)+DATE(1970,1,1)</f>
        <v>42179.306388888886</v>
      </c>
      <c r="T1708">
        <f>YEAR(S1708)</f>
        <v>2015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7500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6">
        <f>ROUND(E1709/D1709*100,0)</f>
        <v>6</v>
      </c>
      <c r="P1709" s="11">
        <f>IFERROR(ROUND(E1709/L1709,2),0)</f>
        <v>54.11</v>
      </c>
      <c r="Q1709" s="13" t="s">
        <v>8323</v>
      </c>
      <c r="R1709" t="s">
        <v>8345</v>
      </c>
      <c r="S1709" s="18">
        <f>(((J1709/60)/60)/24)+DATE(1970,1,1)</f>
        <v>42427.721006944441</v>
      </c>
      <c r="T1709">
        <f>YEAR(S1709)</f>
        <v>2016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7500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6">
        <f>ROUND(E1710/D1710*100,0)</f>
        <v>0</v>
      </c>
      <c r="P1710" s="11">
        <f>IFERROR(ROUND(E1710/L1710,2),0)</f>
        <v>0</v>
      </c>
      <c r="Q1710" s="13" t="s">
        <v>8323</v>
      </c>
      <c r="R1710" t="s">
        <v>8345</v>
      </c>
      <c r="S1710" s="18">
        <f>(((J1710/60)/60)/24)+DATE(1970,1,1)</f>
        <v>42451.866967592592</v>
      </c>
      <c r="T1710">
        <f>YEAR(S1710)</f>
        <v>2016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7500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6">
        <f>ROUND(E1711/D1711*100,0)</f>
        <v>1</v>
      </c>
      <c r="P1711" s="11">
        <f>IFERROR(ROUND(E1711/L1711,2),0)</f>
        <v>21.25</v>
      </c>
      <c r="Q1711" s="13" t="s">
        <v>8323</v>
      </c>
      <c r="R1711" t="s">
        <v>8345</v>
      </c>
      <c r="S1711" s="18">
        <f>(((J1711/60)/60)/24)+DATE(1970,1,1)</f>
        <v>41841.56381944444</v>
      </c>
      <c r="T1711">
        <f>YEAR(S1711)</f>
        <v>2014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7500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6">
        <f>ROUND(E1712/D1712*100,0)</f>
        <v>0</v>
      </c>
      <c r="P1712" s="11">
        <f>IFERROR(ROUND(E1712/L1712,2),0)</f>
        <v>34</v>
      </c>
      <c r="Q1712" s="13" t="s">
        <v>8323</v>
      </c>
      <c r="R1712" t="s">
        <v>8345</v>
      </c>
      <c r="S1712" s="18">
        <f>(((J1712/60)/60)/24)+DATE(1970,1,1)</f>
        <v>42341.59129629629</v>
      </c>
      <c r="T1712">
        <f>YEAR(S1712)</f>
        <v>2015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7500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6">
        <f>ROUND(E1713/D1713*100,0)</f>
        <v>14</v>
      </c>
      <c r="P1713" s="11">
        <f>IFERROR(ROUND(E1713/L1713,2),0)</f>
        <v>525</v>
      </c>
      <c r="Q1713" s="13" t="s">
        <v>8323</v>
      </c>
      <c r="R1713" t="s">
        <v>8345</v>
      </c>
      <c r="S1713" s="18">
        <f>(((J1713/60)/60)/24)+DATE(1970,1,1)</f>
        <v>41852.646226851852</v>
      </c>
      <c r="T1713">
        <f>YEAR(S1713)</f>
        <v>2014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7500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6">
        <f>ROUND(E1714/D1714*100,0)</f>
        <v>0</v>
      </c>
      <c r="P1714" s="11">
        <f>IFERROR(ROUND(E1714/L1714,2),0)</f>
        <v>0</v>
      </c>
      <c r="Q1714" s="13" t="s">
        <v>8323</v>
      </c>
      <c r="R1714" t="s">
        <v>8345</v>
      </c>
      <c r="S1714" s="18">
        <f>(((J1714/60)/60)/24)+DATE(1970,1,1)</f>
        <v>42125.913807870369</v>
      </c>
      <c r="T1714">
        <f>YEAR(S1714)</f>
        <v>2015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7500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6">
        <f>ROUND(E1715/D1715*100,0)</f>
        <v>1</v>
      </c>
      <c r="P1715" s="11">
        <f>IFERROR(ROUND(E1715/L1715,2),0)</f>
        <v>50</v>
      </c>
      <c r="Q1715" s="13" t="s">
        <v>8323</v>
      </c>
      <c r="R1715" t="s">
        <v>8345</v>
      </c>
      <c r="S1715" s="18">
        <f>(((J1715/60)/60)/24)+DATE(1970,1,1)</f>
        <v>41887.801064814819</v>
      </c>
      <c r="T1715">
        <f>YEAR(S1715)</f>
        <v>2014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7500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6">
        <f>ROUND(E1716/D1716*100,0)</f>
        <v>26</v>
      </c>
      <c r="P1716" s="11">
        <f>IFERROR(ROUND(E1716/L1716,2),0)</f>
        <v>115.71</v>
      </c>
      <c r="Q1716" s="13" t="s">
        <v>8323</v>
      </c>
      <c r="R1716" t="s">
        <v>8345</v>
      </c>
      <c r="S1716" s="18">
        <f>(((J1716/60)/60)/24)+DATE(1970,1,1)</f>
        <v>42095.918530092589</v>
      </c>
      <c r="T1716">
        <f>YEAR(S1716)</f>
        <v>2015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7214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6">
        <f>ROUND(E1717/D1717*100,0)</f>
        <v>0</v>
      </c>
      <c r="P1717" s="11">
        <f>IFERROR(ROUND(E1717/L1717,2),0)</f>
        <v>5.5</v>
      </c>
      <c r="Q1717" s="13" t="s">
        <v>8323</v>
      </c>
      <c r="R1717" t="s">
        <v>8345</v>
      </c>
      <c r="S1717" s="18">
        <f>(((J1717/60)/60)/24)+DATE(1970,1,1)</f>
        <v>42064.217418981483</v>
      </c>
      <c r="T1717">
        <f>YEAR(S1717)</f>
        <v>2015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7200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6">
        <f>ROUND(E1718/D1718*100,0)</f>
        <v>2</v>
      </c>
      <c r="P1718" s="11">
        <f>IFERROR(ROUND(E1718/L1718,2),0)</f>
        <v>50</v>
      </c>
      <c r="Q1718" s="13" t="s">
        <v>8323</v>
      </c>
      <c r="R1718" t="s">
        <v>8345</v>
      </c>
      <c r="S1718" s="18">
        <f>(((J1718/60)/60)/24)+DATE(1970,1,1)</f>
        <v>42673.577534722222</v>
      </c>
      <c r="T1718">
        <f>YEAR(S1718)</f>
        <v>2016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7200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6">
        <f>ROUND(E1719/D1719*100,0)</f>
        <v>19</v>
      </c>
      <c r="P1719" s="11">
        <f>IFERROR(ROUND(E1719/L1719,2),0)</f>
        <v>34.020000000000003</v>
      </c>
      <c r="Q1719" s="13" t="s">
        <v>8323</v>
      </c>
      <c r="R1719" t="s">
        <v>8345</v>
      </c>
      <c r="S1719" s="18">
        <f>(((J1719/60)/60)/24)+DATE(1970,1,1)</f>
        <v>42460.98192129629</v>
      </c>
      <c r="T1719">
        <f>YEAR(S1719)</f>
        <v>2016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7175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6">
        <f>ROUND(E1720/D1720*100,0)</f>
        <v>1</v>
      </c>
      <c r="P1720" s="11">
        <f>IFERROR(ROUND(E1720/L1720,2),0)</f>
        <v>37.5</v>
      </c>
      <c r="Q1720" s="13" t="s">
        <v>8323</v>
      </c>
      <c r="R1720" t="s">
        <v>8345</v>
      </c>
      <c r="S1720" s="18">
        <f>(((J1720/60)/60)/24)+DATE(1970,1,1)</f>
        <v>42460.610520833332</v>
      </c>
      <c r="T1720">
        <f>YEAR(S1720)</f>
        <v>2016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7000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6">
        <f>ROUND(E1721/D1721*100,0)</f>
        <v>1</v>
      </c>
      <c r="P1721" s="11">
        <f>IFERROR(ROUND(E1721/L1721,2),0)</f>
        <v>11.67</v>
      </c>
      <c r="Q1721" s="13" t="s">
        <v>8323</v>
      </c>
      <c r="R1721" t="s">
        <v>8345</v>
      </c>
      <c r="S1721" s="18">
        <f>(((J1721/60)/60)/24)+DATE(1970,1,1)</f>
        <v>41869.534618055557</v>
      </c>
      <c r="T1721">
        <f>YEAR(S1721)</f>
        <v>2014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7000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6">
        <f>ROUND(E1722/D1722*100,0)</f>
        <v>3</v>
      </c>
      <c r="P1722" s="11">
        <f>IFERROR(ROUND(E1722/L1722,2),0)</f>
        <v>28.13</v>
      </c>
      <c r="Q1722" s="13" t="s">
        <v>8323</v>
      </c>
      <c r="R1722" t="s">
        <v>8345</v>
      </c>
      <c r="S1722" s="18">
        <f>(((J1722/60)/60)/24)+DATE(1970,1,1)</f>
        <v>41922.783229166671</v>
      </c>
      <c r="T1722">
        <f>YEAR(S1722)</f>
        <v>2014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7000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6">
        <f>ROUND(E1723/D1723*100,0)</f>
        <v>0</v>
      </c>
      <c r="P1723" s="11">
        <f>IFERROR(ROUND(E1723/L1723,2),0)</f>
        <v>0</v>
      </c>
      <c r="Q1723" s="13" t="s">
        <v>8323</v>
      </c>
      <c r="R1723" t="s">
        <v>8345</v>
      </c>
      <c r="S1723" s="18">
        <f>(((J1723/60)/60)/24)+DATE(1970,1,1)</f>
        <v>42319.461377314816</v>
      </c>
      <c r="T1723">
        <f>YEAR(S1723)</f>
        <v>2015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7000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6">
        <f>ROUND(E1724/D1724*100,0)</f>
        <v>0</v>
      </c>
      <c r="P1724" s="11">
        <f>IFERROR(ROUND(E1724/L1724,2),0)</f>
        <v>1</v>
      </c>
      <c r="Q1724" s="13" t="s">
        <v>8323</v>
      </c>
      <c r="R1724" t="s">
        <v>8345</v>
      </c>
      <c r="S1724" s="18">
        <f>(((J1724/60)/60)/24)+DATE(1970,1,1)</f>
        <v>42425.960983796293</v>
      </c>
      <c r="T1724">
        <f>YEAR(S1724)</f>
        <v>2016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7000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6">
        <f>ROUND(E1725/D1725*100,0)</f>
        <v>9</v>
      </c>
      <c r="P1725" s="11">
        <f>IFERROR(ROUND(E1725/L1725,2),0)</f>
        <v>216.67</v>
      </c>
      <c r="Q1725" s="13" t="s">
        <v>8323</v>
      </c>
      <c r="R1725" t="s">
        <v>8345</v>
      </c>
      <c r="S1725" s="18">
        <f>(((J1725/60)/60)/24)+DATE(1970,1,1)</f>
        <v>42129.82540509259</v>
      </c>
      <c r="T1725">
        <f>YEAR(S1725)</f>
        <v>2015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7000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6">
        <f>ROUND(E1726/D1726*100,0)</f>
        <v>1</v>
      </c>
      <c r="P1726" s="11">
        <f>IFERROR(ROUND(E1726/L1726,2),0)</f>
        <v>8.75</v>
      </c>
      <c r="Q1726" s="13" t="s">
        <v>8323</v>
      </c>
      <c r="R1726" t="s">
        <v>8345</v>
      </c>
      <c r="S1726" s="18">
        <f>(((J1726/60)/60)/24)+DATE(1970,1,1)</f>
        <v>41912.932430555556</v>
      </c>
      <c r="T1726">
        <f>YEAR(S1726)</f>
        <v>2014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7000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6">
        <f>ROUND(E1727/D1727*100,0)</f>
        <v>8</v>
      </c>
      <c r="P1727" s="11">
        <f>IFERROR(ROUND(E1727/L1727,2),0)</f>
        <v>62.22</v>
      </c>
      <c r="Q1727" s="13" t="s">
        <v>8323</v>
      </c>
      <c r="R1727" t="s">
        <v>8345</v>
      </c>
      <c r="S1727" s="18">
        <f>(((J1727/60)/60)/24)+DATE(1970,1,1)</f>
        <v>41845.968159722222</v>
      </c>
      <c r="T1727">
        <f>YEAR(S1727)</f>
        <v>2014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7000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6">
        <f>ROUND(E1728/D1728*100,0)</f>
        <v>31</v>
      </c>
      <c r="P1728" s="11">
        <f>IFERROR(ROUND(E1728/L1728,2),0)</f>
        <v>137.25</v>
      </c>
      <c r="Q1728" s="13" t="s">
        <v>8323</v>
      </c>
      <c r="R1728" t="s">
        <v>8345</v>
      </c>
      <c r="S1728" s="18">
        <f>(((J1728/60)/60)/24)+DATE(1970,1,1)</f>
        <v>41788.919722222221</v>
      </c>
      <c r="T1728">
        <f>YEAR(S1728)</f>
        <v>2014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7000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6">
        <f>ROUND(E1729/D1729*100,0)</f>
        <v>0</v>
      </c>
      <c r="P1729" s="11">
        <f>IFERROR(ROUND(E1729/L1729,2),0)</f>
        <v>1</v>
      </c>
      <c r="Q1729" s="13" t="s">
        <v>8323</v>
      </c>
      <c r="R1729" t="s">
        <v>8345</v>
      </c>
      <c r="S1729" s="18">
        <f>(((J1729/60)/60)/24)+DATE(1970,1,1)</f>
        <v>42044.927974537044</v>
      </c>
      <c r="T1729">
        <f>YEAR(S1729)</f>
        <v>2015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7000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6">
        <f>ROUND(E1730/D1730*100,0)</f>
        <v>12</v>
      </c>
      <c r="P1730" s="11">
        <f>IFERROR(ROUND(E1730/L1730,2),0)</f>
        <v>122.14</v>
      </c>
      <c r="Q1730" s="13" t="s">
        <v>8323</v>
      </c>
      <c r="R1730" t="s">
        <v>8345</v>
      </c>
      <c r="S1730" s="18">
        <f>(((J1730/60)/60)/24)+DATE(1970,1,1)</f>
        <v>42268.625856481478</v>
      </c>
      <c r="T1730">
        <f>YEAR(S1730)</f>
        <v>2015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7000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6">
        <f>ROUND(E1731/D1731*100,0)</f>
        <v>0</v>
      </c>
      <c r="P1731" s="11">
        <f>IFERROR(ROUND(E1731/L1731,2),0)</f>
        <v>0</v>
      </c>
      <c r="Q1731" s="13" t="s">
        <v>8323</v>
      </c>
      <c r="R1731" t="s">
        <v>8345</v>
      </c>
      <c r="S1731" s="18">
        <f>(((J1731/60)/60)/24)+DATE(1970,1,1)</f>
        <v>42471.052152777775</v>
      </c>
      <c r="T1731">
        <f>YEAR(S1731)</f>
        <v>2016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6">
        <f>ROUND(E1732/D1732*100,0)</f>
        <v>0</v>
      </c>
      <c r="P1732" s="11">
        <f>IFERROR(ROUND(E1732/L1732,2),0)</f>
        <v>0</v>
      </c>
      <c r="Q1732" s="13" t="s">
        <v>8323</v>
      </c>
      <c r="R1732" t="s">
        <v>8345</v>
      </c>
      <c r="S1732" s="18">
        <f>(((J1732/60)/60)/24)+DATE(1970,1,1)</f>
        <v>42272.087766203709</v>
      </c>
      <c r="T1732">
        <f>YEAR(S1732)</f>
        <v>2015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7000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6">
        <f>ROUND(E1733/D1733*100,0)</f>
        <v>0</v>
      </c>
      <c r="P1733" s="11">
        <f>IFERROR(ROUND(E1733/L1733,2),0)</f>
        <v>0</v>
      </c>
      <c r="Q1733" s="13" t="s">
        <v>8323</v>
      </c>
      <c r="R1733" t="s">
        <v>8345</v>
      </c>
      <c r="S1733" s="18">
        <f>(((J1733/60)/60)/24)+DATE(1970,1,1)</f>
        <v>42152.906851851847</v>
      </c>
      <c r="T1733">
        <f>YEAR(S1733)</f>
        <v>2015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7000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6">
        <f>ROUND(E1734/D1734*100,0)</f>
        <v>0</v>
      </c>
      <c r="P1734" s="11">
        <f>IFERROR(ROUND(E1734/L1734,2),0)</f>
        <v>0</v>
      </c>
      <c r="Q1734" s="13" t="s">
        <v>8323</v>
      </c>
      <c r="R1734" t="s">
        <v>8345</v>
      </c>
      <c r="S1734" s="18">
        <f>(((J1734/60)/60)/24)+DATE(1970,1,1)</f>
        <v>42325.683807870373</v>
      </c>
      <c r="T1734">
        <f>YEAR(S1734)</f>
        <v>2015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7000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6">
        <f>ROUND(E1735/D1735*100,0)</f>
        <v>0</v>
      </c>
      <c r="P1735" s="11">
        <f>IFERROR(ROUND(E1735/L1735,2),0)</f>
        <v>0</v>
      </c>
      <c r="Q1735" s="13" t="s">
        <v>8323</v>
      </c>
      <c r="R1735" t="s">
        <v>8345</v>
      </c>
      <c r="S1735" s="18">
        <f>(((J1735/60)/60)/24)+DATE(1970,1,1)</f>
        <v>42614.675625000003</v>
      </c>
      <c r="T1735">
        <f>YEAR(S1735)</f>
        <v>2016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7000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6">
        <f>ROUND(E1736/D1736*100,0)</f>
        <v>0</v>
      </c>
      <c r="P1736" s="11">
        <f>IFERROR(ROUND(E1736/L1736,2),0)</f>
        <v>1</v>
      </c>
      <c r="Q1736" s="13" t="s">
        <v>8323</v>
      </c>
      <c r="R1736" t="s">
        <v>8345</v>
      </c>
      <c r="S1736" s="18">
        <f>(((J1736/60)/60)/24)+DATE(1970,1,1)</f>
        <v>42102.036527777775</v>
      </c>
      <c r="T1736">
        <f>YEAR(S1736)</f>
        <v>2015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7000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6">
        <f>ROUND(E1737/D1737*100,0)</f>
        <v>2</v>
      </c>
      <c r="P1737" s="11">
        <f>IFERROR(ROUND(E1737/L1737,2),0)</f>
        <v>55</v>
      </c>
      <c r="Q1737" s="13" t="s">
        <v>8323</v>
      </c>
      <c r="R1737" t="s">
        <v>8345</v>
      </c>
      <c r="S1737" s="18">
        <f>(((J1737/60)/60)/24)+DATE(1970,1,1)</f>
        <v>42559.814178240747</v>
      </c>
      <c r="T1737">
        <f>YEAR(S1737)</f>
        <v>2016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7000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6">
        <f>ROUND(E1738/D1738*100,0)</f>
        <v>0</v>
      </c>
      <c r="P1738" s="11">
        <f>IFERROR(ROUND(E1738/L1738,2),0)</f>
        <v>22</v>
      </c>
      <c r="Q1738" s="13" t="s">
        <v>8323</v>
      </c>
      <c r="R1738" t="s">
        <v>8345</v>
      </c>
      <c r="S1738" s="18">
        <f>(((J1738/60)/60)/24)+DATE(1970,1,1)</f>
        <v>42286.861493055556</v>
      </c>
      <c r="T1738">
        <f>YEAR(S1738)</f>
        <v>2015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7000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6">
        <f>ROUND(E1739/D1739*100,0)</f>
        <v>12</v>
      </c>
      <c r="P1739" s="11">
        <f>IFERROR(ROUND(E1739/L1739,2),0)</f>
        <v>56.67</v>
      </c>
      <c r="Q1739" s="13" t="s">
        <v>8323</v>
      </c>
      <c r="R1739" t="s">
        <v>8345</v>
      </c>
      <c r="S1739" s="18">
        <f>(((J1739/60)/60)/24)+DATE(1970,1,1)</f>
        <v>42175.948981481488</v>
      </c>
      <c r="T1739">
        <f>YEAR(S1739)</f>
        <v>2015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7000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6">
        <f>ROUND(E1740/D1740*100,0)</f>
        <v>0</v>
      </c>
      <c r="P1740" s="11">
        <f>IFERROR(ROUND(E1740/L1740,2),0)</f>
        <v>20</v>
      </c>
      <c r="Q1740" s="13" t="s">
        <v>8323</v>
      </c>
      <c r="R1740" t="s">
        <v>8345</v>
      </c>
      <c r="S1740" s="18">
        <f>(((J1740/60)/60)/24)+DATE(1970,1,1)</f>
        <v>41884.874328703707</v>
      </c>
      <c r="T1740">
        <f>YEAR(S1740)</f>
        <v>2014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7000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6">
        <f>ROUND(E1741/D1741*100,0)</f>
        <v>0</v>
      </c>
      <c r="P1741" s="11">
        <f>IFERROR(ROUND(E1741/L1741,2),0)</f>
        <v>1</v>
      </c>
      <c r="Q1741" s="13" t="s">
        <v>8323</v>
      </c>
      <c r="R1741" t="s">
        <v>8345</v>
      </c>
      <c r="S1741" s="18">
        <f>(((J1741/60)/60)/24)+DATE(1970,1,1)</f>
        <v>42435.874212962968</v>
      </c>
      <c r="T1741">
        <f>YEAR(S1741)</f>
        <v>2016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7000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6">
        <f>ROUND(E1742/D1742*100,0)</f>
        <v>0</v>
      </c>
      <c r="P1742" s="11">
        <f>IFERROR(ROUND(E1742/L1742,2),0)</f>
        <v>0</v>
      </c>
      <c r="Q1742" s="13" t="s">
        <v>8323</v>
      </c>
      <c r="R1742" t="s">
        <v>8345</v>
      </c>
      <c r="S1742" s="18">
        <f>(((J1742/60)/60)/24)+DATE(1970,1,1)</f>
        <v>42171.817384259266</v>
      </c>
      <c r="T1742">
        <f>YEAR(S1742)</f>
        <v>2015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7000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6">
        <f>ROUND(E1743/D1743*100,0)</f>
        <v>19</v>
      </c>
      <c r="P1743" s="11">
        <f>IFERROR(ROUND(E1743/L1743,2),0)</f>
        <v>25.58</v>
      </c>
      <c r="Q1743" s="13" t="s">
        <v>8336</v>
      </c>
      <c r="R1743" t="s">
        <v>8337</v>
      </c>
      <c r="S1743" s="18">
        <f>(((J1743/60)/60)/24)+DATE(1970,1,1)</f>
        <v>42120.628136574072</v>
      </c>
      <c r="T1743">
        <f>YEAR(S1743)</f>
        <v>2015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7000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6">
        <f>ROUND(E1744/D1744*100,0)</f>
        <v>31</v>
      </c>
      <c r="P1744" s="11">
        <f>IFERROR(ROUND(E1744/L1744,2),0)</f>
        <v>63.97</v>
      </c>
      <c r="Q1744" s="13" t="s">
        <v>8336</v>
      </c>
      <c r="R1744" t="s">
        <v>8337</v>
      </c>
      <c r="S1744" s="18">
        <f>(((J1744/60)/60)/24)+DATE(1970,1,1)</f>
        <v>42710.876967592587</v>
      </c>
      <c r="T1744">
        <f>YEAR(S1744)</f>
        <v>2016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7000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6">
        <f>ROUND(E1745/D1745*100,0)</f>
        <v>86</v>
      </c>
      <c r="P1745" s="11">
        <f>IFERROR(ROUND(E1745/L1745,2),0)</f>
        <v>89.93</v>
      </c>
      <c r="Q1745" s="13" t="s">
        <v>8336</v>
      </c>
      <c r="R1745" t="s">
        <v>8337</v>
      </c>
      <c r="S1745" s="18">
        <f>(((J1745/60)/60)/24)+DATE(1970,1,1)</f>
        <v>42586.925636574073</v>
      </c>
      <c r="T1745">
        <f>YEAR(S1745)</f>
        <v>2016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7000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6">
        <f>ROUND(E1746/D1746*100,0)</f>
        <v>93</v>
      </c>
      <c r="P1746" s="11">
        <f>IFERROR(ROUND(E1746/L1746,2),0)</f>
        <v>93.07</v>
      </c>
      <c r="Q1746" s="13" t="s">
        <v>8336</v>
      </c>
      <c r="R1746" t="s">
        <v>8337</v>
      </c>
      <c r="S1746" s="18">
        <f>(((J1746/60)/60)/24)+DATE(1970,1,1)</f>
        <v>42026.605057870373</v>
      </c>
      <c r="T1746">
        <f>YEAR(S1746)</f>
        <v>2015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6">
        <f>ROUND(E1747/D1747*100,0)</f>
        <v>114</v>
      </c>
      <c r="P1747" s="11">
        <f>IFERROR(ROUND(E1747/L1747,2),0)</f>
        <v>89.67</v>
      </c>
      <c r="Q1747" s="13" t="s">
        <v>8336</v>
      </c>
      <c r="R1747" t="s">
        <v>8337</v>
      </c>
      <c r="S1747" s="18">
        <f>(((J1747/60)/60)/24)+DATE(1970,1,1)</f>
        <v>42690.259699074071</v>
      </c>
      <c r="T1747">
        <f>YEAR(S1747)</f>
        <v>2016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7000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6">
        <f>ROUND(E1748/D1748*100,0)</f>
        <v>317</v>
      </c>
      <c r="P1748" s="11">
        <f>IFERROR(ROUND(E1748/L1748,2),0)</f>
        <v>207.62</v>
      </c>
      <c r="Q1748" s="13" t="s">
        <v>8336</v>
      </c>
      <c r="R1748" t="s">
        <v>8337</v>
      </c>
      <c r="S1748" s="18">
        <f>(((J1748/60)/60)/24)+DATE(1970,1,1)</f>
        <v>42668.176701388889</v>
      </c>
      <c r="T1748">
        <f>YEAR(S1748)</f>
        <v>2016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7000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6">
        <f>ROUND(E1749/D1749*100,0)</f>
        <v>135</v>
      </c>
      <c r="P1749" s="11">
        <f>IFERROR(ROUND(E1749/L1749,2),0)</f>
        <v>59.41</v>
      </c>
      <c r="Q1749" s="13" t="s">
        <v>8336</v>
      </c>
      <c r="R1749" t="s">
        <v>8337</v>
      </c>
      <c r="S1749" s="18">
        <f>(((J1749/60)/60)/24)+DATE(1970,1,1)</f>
        <v>42292.435532407413</v>
      </c>
      <c r="T1749">
        <f>YEAR(S1749)</f>
        <v>2015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7000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6">
        <f>ROUND(E1750/D1750*100,0)</f>
        <v>928</v>
      </c>
      <c r="P1750" s="11">
        <f>IFERROR(ROUND(E1750/L1750,2),0)</f>
        <v>358.97</v>
      </c>
      <c r="Q1750" s="13" t="s">
        <v>8336</v>
      </c>
      <c r="R1750" t="s">
        <v>8337</v>
      </c>
      <c r="S1750" s="18">
        <f>(((J1750/60)/60)/24)+DATE(1970,1,1)</f>
        <v>42219.950729166667</v>
      </c>
      <c r="T1750">
        <f>YEAR(S1750)</f>
        <v>2015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7000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6">
        <f>ROUND(E1751/D1751*100,0)</f>
        <v>177</v>
      </c>
      <c r="P1751" s="11">
        <f>IFERROR(ROUND(E1751/L1751,2),0)</f>
        <v>94.74</v>
      </c>
      <c r="Q1751" s="13" t="s">
        <v>8336</v>
      </c>
      <c r="R1751" t="s">
        <v>8337</v>
      </c>
      <c r="S1751" s="18">
        <f>(((J1751/60)/60)/24)+DATE(1970,1,1)</f>
        <v>42758.975937499999</v>
      </c>
      <c r="T1751">
        <f>YEAR(S1751)</f>
        <v>2017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7000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6">
        <f>ROUND(E1752/D1752*100,0)</f>
        <v>144</v>
      </c>
      <c r="P1752" s="11">
        <f>IFERROR(ROUND(E1752/L1752,2),0)</f>
        <v>80.650000000000006</v>
      </c>
      <c r="Q1752" s="13" t="s">
        <v>8336</v>
      </c>
      <c r="R1752" t="s">
        <v>8337</v>
      </c>
      <c r="S1752" s="18">
        <f>(((J1752/60)/60)/24)+DATE(1970,1,1)</f>
        <v>42454.836851851855</v>
      </c>
      <c r="T1752">
        <f>YEAR(S1752)</f>
        <v>2016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7000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6">
        <f>ROUND(E1753/D1753*100,0)</f>
        <v>147</v>
      </c>
      <c r="P1753" s="11">
        <f>IFERROR(ROUND(E1753/L1753,2),0)</f>
        <v>168.69</v>
      </c>
      <c r="Q1753" s="13" t="s">
        <v>8336</v>
      </c>
      <c r="R1753" t="s">
        <v>8337</v>
      </c>
      <c r="S1753" s="18">
        <f>(((J1753/60)/60)/24)+DATE(1970,1,1)</f>
        <v>42052.7815162037</v>
      </c>
      <c r="T1753">
        <f>YEAR(S1753)</f>
        <v>2015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7000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6">
        <f>ROUND(E1754/D1754*100,0)</f>
        <v>45</v>
      </c>
      <c r="P1754" s="11">
        <f>IFERROR(ROUND(E1754/L1754,2),0)</f>
        <v>34.69</v>
      </c>
      <c r="Q1754" s="13" t="s">
        <v>8336</v>
      </c>
      <c r="R1754" t="s">
        <v>8337</v>
      </c>
      <c r="S1754" s="18">
        <f>(((J1754/60)/60)/24)+DATE(1970,1,1)</f>
        <v>42627.253263888888</v>
      </c>
      <c r="T1754">
        <f>YEAR(S1754)</f>
        <v>2016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7000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6">
        <f>ROUND(E1755/D1755*100,0)</f>
        <v>231</v>
      </c>
      <c r="P1755" s="11">
        <f>IFERROR(ROUND(E1755/L1755,2),0)</f>
        <v>462.86</v>
      </c>
      <c r="Q1755" s="13" t="s">
        <v>8336</v>
      </c>
      <c r="R1755" t="s">
        <v>8337</v>
      </c>
      <c r="S1755" s="18">
        <f>(((J1755/60)/60)/24)+DATE(1970,1,1)</f>
        <v>42420.74962962963</v>
      </c>
      <c r="T1755">
        <f>YEAR(S1755)</f>
        <v>2016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7000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6">
        <f>ROUND(E1756/D1756*100,0)</f>
        <v>134</v>
      </c>
      <c r="P1756" s="11">
        <f>IFERROR(ROUND(E1756/L1756,2),0)</f>
        <v>104.39</v>
      </c>
      <c r="Q1756" s="13" t="s">
        <v>8336</v>
      </c>
      <c r="R1756" t="s">
        <v>8337</v>
      </c>
      <c r="S1756" s="18">
        <f>(((J1756/60)/60)/24)+DATE(1970,1,1)</f>
        <v>42067.876770833333</v>
      </c>
      <c r="T1756">
        <f>YEAR(S1756)</f>
        <v>2015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7000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6">
        <f>ROUND(E1757/D1757*100,0)</f>
        <v>0</v>
      </c>
      <c r="P1757" s="11">
        <f>IFERROR(ROUND(E1757/L1757,2),0)</f>
        <v>7.5</v>
      </c>
      <c r="Q1757" s="13" t="s">
        <v>8336</v>
      </c>
      <c r="R1757" t="s">
        <v>8337</v>
      </c>
      <c r="S1757" s="18">
        <f>(((J1757/60)/60)/24)+DATE(1970,1,1)</f>
        <v>42252.788900462961</v>
      </c>
      <c r="T1757">
        <f>YEAR(S1757)</f>
        <v>2015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7000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6">
        <f>ROUND(E1758/D1758*100,0)</f>
        <v>81</v>
      </c>
      <c r="P1758" s="11">
        <f>IFERROR(ROUND(E1758/L1758,2),0)</f>
        <v>47.13</v>
      </c>
      <c r="Q1758" s="13" t="s">
        <v>8336</v>
      </c>
      <c r="R1758" t="s">
        <v>8337</v>
      </c>
      <c r="S1758" s="18">
        <f>(((J1758/60)/60)/24)+DATE(1970,1,1)</f>
        <v>42571.167465277773</v>
      </c>
      <c r="T1758">
        <f>YEAR(S1758)</f>
        <v>2016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7000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6">
        <f>ROUND(E1759/D1759*100,0)</f>
        <v>83</v>
      </c>
      <c r="P1759" s="11">
        <f>IFERROR(ROUND(E1759/L1759,2),0)</f>
        <v>414.29</v>
      </c>
      <c r="Q1759" s="13" t="s">
        <v>8336</v>
      </c>
      <c r="R1759" t="s">
        <v>8337</v>
      </c>
      <c r="S1759" s="18">
        <f>(((J1759/60)/60)/24)+DATE(1970,1,1)</f>
        <v>42733.827349537038</v>
      </c>
      <c r="T1759">
        <f>YEAR(S1759)</f>
        <v>2016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7000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6">
        <f>ROUND(E1760/D1760*100,0)</f>
        <v>16</v>
      </c>
      <c r="P1760" s="11">
        <f>IFERROR(ROUND(E1760/L1760,2),0)</f>
        <v>42.48</v>
      </c>
      <c r="Q1760" s="13" t="s">
        <v>8336</v>
      </c>
      <c r="R1760" t="s">
        <v>8337</v>
      </c>
      <c r="S1760" s="18">
        <f>(((J1760/60)/60)/24)+DATE(1970,1,1)</f>
        <v>42505.955925925926</v>
      </c>
      <c r="T1760">
        <f>YEAR(S1760)</f>
        <v>2016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7000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6">
        <f>ROUND(E1761/D1761*100,0)</f>
        <v>76</v>
      </c>
      <c r="P1761" s="11">
        <f>IFERROR(ROUND(E1761/L1761,2),0)</f>
        <v>108.78</v>
      </c>
      <c r="Q1761" s="13" t="s">
        <v>8336</v>
      </c>
      <c r="R1761" t="s">
        <v>8337</v>
      </c>
      <c r="S1761" s="18">
        <f>(((J1761/60)/60)/24)+DATE(1970,1,1)</f>
        <v>42068.829039351855</v>
      </c>
      <c r="T1761">
        <f>YEAR(S1761)</f>
        <v>2015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7000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6">
        <f>ROUND(E1762/D1762*100,0)</f>
        <v>118</v>
      </c>
      <c r="P1762" s="11">
        <f>IFERROR(ROUND(E1762/L1762,2),0)</f>
        <v>81.099999999999994</v>
      </c>
      <c r="Q1762" s="13" t="s">
        <v>8336</v>
      </c>
      <c r="R1762" t="s">
        <v>8337</v>
      </c>
      <c r="S1762" s="18">
        <f>(((J1762/60)/60)/24)+DATE(1970,1,1)</f>
        <v>42405.67260416667</v>
      </c>
      <c r="T1762">
        <f>YEAR(S1762)</f>
        <v>2016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7000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6">
        <f>ROUND(E1763/D1763*100,0)</f>
        <v>2</v>
      </c>
      <c r="P1763" s="11">
        <f>IFERROR(ROUND(E1763/L1763,2),0)</f>
        <v>51.67</v>
      </c>
      <c r="Q1763" s="13" t="s">
        <v>8336</v>
      </c>
      <c r="R1763" t="s">
        <v>8337</v>
      </c>
      <c r="S1763" s="18">
        <f>(((J1763/60)/60)/24)+DATE(1970,1,1)</f>
        <v>42209.567824074074</v>
      </c>
      <c r="T1763">
        <f>YEAR(S1763)</f>
        <v>2015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6999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6">
        <f>ROUND(E1764/D1764*100,0)</f>
        <v>13</v>
      </c>
      <c r="P1764" s="11">
        <f>IFERROR(ROUND(E1764/L1764,2),0)</f>
        <v>35.4</v>
      </c>
      <c r="Q1764" s="13" t="s">
        <v>8336</v>
      </c>
      <c r="R1764" t="s">
        <v>8337</v>
      </c>
      <c r="S1764" s="18">
        <f>(((J1764/60)/60)/24)+DATE(1970,1,1)</f>
        <v>42410.982002314813</v>
      </c>
      <c r="T1764">
        <f>YEAR(S1764)</f>
        <v>2016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6900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6">
        <f>ROUND(E1765/D1765*100,0)</f>
        <v>177</v>
      </c>
      <c r="P1765" s="11">
        <f>IFERROR(ROUND(E1765/L1765,2),0)</f>
        <v>103.64</v>
      </c>
      <c r="Q1765" s="13" t="s">
        <v>8336</v>
      </c>
      <c r="R1765" t="s">
        <v>8337</v>
      </c>
      <c r="S1765" s="18">
        <f>(((J1765/60)/60)/24)+DATE(1970,1,1)</f>
        <v>42636.868518518517</v>
      </c>
      <c r="T1765">
        <f>YEAR(S1765)</f>
        <v>2016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6750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6">
        <f>ROUND(E1766/D1766*100,0)</f>
        <v>32</v>
      </c>
      <c r="P1766" s="11">
        <f>IFERROR(ROUND(E1766/L1766,2),0)</f>
        <v>55.28</v>
      </c>
      <c r="Q1766" s="13" t="s">
        <v>8336</v>
      </c>
      <c r="R1766" t="s">
        <v>8337</v>
      </c>
      <c r="S1766" s="18">
        <f>(((J1766/60)/60)/24)+DATE(1970,1,1)</f>
        <v>41825.485868055555</v>
      </c>
      <c r="T1766">
        <f>YEAR(S1766)</f>
        <v>2014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6700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6">
        <f>ROUND(E1767/D1767*100,0)</f>
        <v>111</v>
      </c>
      <c r="P1767" s="11">
        <f>IFERROR(ROUND(E1767/L1767,2),0)</f>
        <v>72.17</v>
      </c>
      <c r="Q1767" s="13" t="s">
        <v>8336</v>
      </c>
      <c r="R1767" t="s">
        <v>8337</v>
      </c>
      <c r="S1767" s="18">
        <f>(((J1767/60)/60)/24)+DATE(1970,1,1)</f>
        <v>41834.980462962965</v>
      </c>
      <c r="T1767">
        <f>YEAR(S1767)</f>
        <v>2014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6700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6">
        <f>ROUND(E1768/D1768*100,0)</f>
        <v>0</v>
      </c>
      <c r="P1768" s="11">
        <f>IFERROR(ROUND(E1768/L1768,2),0)</f>
        <v>0</v>
      </c>
      <c r="Q1768" s="13" t="s">
        <v>8336</v>
      </c>
      <c r="R1768" t="s">
        <v>8337</v>
      </c>
      <c r="S1768" s="18">
        <f>(((J1768/60)/60)/24)+DATE(1970,1,1)</f>
        <v>41855.859814814816</v>
      </c>
      <c r="T1768">
        <f>YEAR(S1768)</f>
        <v>2014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6500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6">
        <f>ROUND(E1769/D1769*100,0)</f>
        <v>35</v>
      </c>
      <c r="P1769" s="11">
        <f>IFERROR(ROUND(E1769/L1769,2),0)</f>
        <v>58.62</v>
      </c>
      <c r="Q1769" s="13" t="s">
        <v>8336</v>
      </c>
      <c r="R1769" t="s">
        <v>8337</v>
      </c>
      <c r="S1769" s="18">
        <f>(((J1769/60)/60)/24)+DATE(1970,1,1)</f>
        <v>41824.658379629633</v>
      </c>
      <c r="T1769">
        <f>YEAR(S1769)</f>
        <v>2014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6500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6">
        <f>ROUND(E1770/D1770*100,0)</f>
        <v>3</v>
      </c>
      <c r="P1770" s="11">
        <f>IFERROR(ROUND(E1770/L1770,2),0)</f>
        <v>12.47</v>
      </c>
      <c r="Q1770" s="13" t="s">
        <v>8336</v>
      </c>
      <c r="R1770" t="s">
        <v>8337</v>
      </c>
      <c r="S1770" s="18">
        <f>(((J1770/60)/60)/24)+DATE(1970,1,1)</f>
        <v>41849.560694444444</v>
      </c>
      <c r="T1770">
        <f>YEAR(S1770)</f>
        <v>2014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6500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6">
        <f>ROUND(E1771/D1771*100,0)</f>
        <v>17</v>
      </c>
      <c r="P1771" s="11">
        <f>IFERROR(ROUND(E1771/L1771,2),0)</f>
        <v>49.14</v>
      </c>
      <c r="Q1771" s="13" t="s">
        <v>8336</v>
      </c>
      <c r="R1771" t="s">
        <v>8337</v>
      </c>
      <c r="S1771" s="18">
        <f>(((J1771/60)/60)/24)+DATE(1970,1,1)</f>
        <v>41987.818969907406</v>
      </c>
      <c r="T1771">
        <f>YEAR(S1771)</f>
        <v>2014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6500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6">
        <f>ROUND(E1772/D1772*100,0)</f>
        <v>213</v>
      </c>
      <c r="P1772" s="11">
        <f>IFERROR(ROUND(E1772/L1772,2),0)</f>
        <v>150.5</v>
      </c>
      <c r="Q1772" s="13" t="s">
        <v>8336</v>
      </c>
      <c r="R1772" t="s">
        <v>8337</v>
      </c>
      <c r="S1772" s="18">
        <f>(((J1772/60)/60)/24)+DATE(1970,1,1)</f>
        <v>41891.780023148152</v>
      </c>
      <c r="T1772">
        <f>YEAR(S1772)</f>
        <v>2014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6500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6">
        <f>ROUND(E1773/D1773*100,0)</f>
        <v>14</v>
      </c>
      <c r="P1773" s="11">
        <f>IFERROR(ROUND(E1773/L1773,2),0)</f>
        <v>35.799999999999997</v>
      </c>
      <c r="Q1773" s="13" t="s">
        <v>8336</v>
      </c>
      <c r="R1773" t="s">
        <v>8337</v>
      </c>
      <c r="S1773" s="18">
        <f>(((J1773/60)/60)/24)+DATE(1970,1,1)</f>
        <v>41905.979629629634</v>
      </c>
      <c r="T1773">
        <f>YEAR(S1773)</f>
        <v>2014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6500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6">
        <f>ROUND(E1774/D1774*100,0)</f>
        <v>13</v>
      </c>
      <c r="P1774" s="11">
        <f>IFERROR(ROUND(E1774/L1774,2),0)</f>
        <v>45.16</v>
      </c>
      <c r="Q1774" s="13" t="s">
        <v>8336</v>
      </c>
      <c r="R1774" t="s">
        <v>8337</v>
      </c>
      <c r="S1774" s="18">
        <f>(((J1774/60)/60)/24)+DATE(1970,1,1)</f>
        <v>41766.718009259261</v>
      </c>
      <c r="T1774">
        <f>YEAR(S1774)</f>
        <v>2014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6500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6">
        <f>ROUND(E1775/D1775*100,0)</f>
        <v>29</v>
      </c>
      <c r="P1775" s="11">
        <f>IFERROR(ROUND(E1775/L1775,2),0)</f>
        <v>98.79</v>
      </c>
      <c r="Q1775" s="13" t="s">
        <v>8336</v>
      </c>
      <c r="R1775" t="s">
        <v>8337</v>
      </c>
      <c r="S1775" s="18">
        <f>(((J1775/60)/60)/24)+DATE(1970,1,1)</f>
        <v>41978.760393518518</v>
      </c>
      <c r="T1775">
        <f>YEAR(S1775)</f>
        <v>2014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6500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6">
        <f>ROUND(E1776/D1776*100,0)</f>
        <v>18</v>
      </c>
      <c r="P1776" s="11">
        <f>IFERROR(ROUND(E1776/L1776,2),0)</f>
        <v>88.31</v>
      </c>
      <c r="Q1776" s="13" t="s">
        <v>8336</v>
      </c>
      <c r="R1776" t="s">
        <v>8337</v>
      </c>
      <c r="S1776" s="18">
        <f>(((J1776/60)/60)/24)+DATE(1970,1,1)</f>
        <v>41930.218657407408</v>
      </c>
      <c r="T1776">
        <f>YEAR(S1776)</f>
        <v>2014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6500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6">
        <f>ROUND(E1777/D1777*100,0)</f>
        <v>326</v>
      </c>
      <c r="P1777" s="11">
        <f>IFERROR(ROUND(E1777/L1777,2),0)</f>
        <v>170.63</v>
      </c>
      <c r="Q1777" s="13" t="s">
        <v>8336</v>
      </c>
      <c r="R1777" t="s">
        <v>8337</v>
      </c>
      <c r="S1777" s="18">
        <f>(((J1777/60)/60)/24)+DATE(1970,1,1)</f>
        <v>41891.976388888892</v>
      </c>
      <c r="T1777">
        <f>YEAR(S1777)</f>
        <v>2014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6500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6">
        <f>ROUND(E1778/D1778*100,0)</f>
        <v>5</v>
      </c>
      <c r="P1778" s="11">
        <f>IFERROR(ROUND(E1778/L1778,2),0)</f>
        <v>83.75</v>
      </c>
      <c r="Q1778" s="13" t="s">
        <v>8336</v>
      </c>
      <c r="R1778" t="s">
        <v>8337</v>
      </c>
      <c r="S1778" s="18">
        <f>(((J1778/60)/60)/24)+DATE(1970,1,1)</f>
        <v>41905.95684027778</v>
      </c>
      <c r="T1778">
        <f>YEAR(S1778)</f>
        <v>2014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6500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6">
        <f>ROUND(E1779/D1779*100,0)</f>
        <v>10</v>
      </c>
      <c r="P1779" s="11">
        <f>IFERROR(ROUND(E1779/L1779,2),0)</f>
        <v>65.099999999999994</v>
      </c>
      <c r="Q1779" s="13" t="s">
        <v>8336</v>
      </c>
      <c r="R1779" t="s">
        <v>8337</v>
      </c>
      <c r="S1779" s="18">
        <f>(((J1779/60)/60)/24)+DATE(1970,1,1)</f>
        <v>42025.357094907406</v>
      </c>
      <c r="T1779">
        <f>YEAR(S1779)</f>
        <v>2015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6500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6">
        <f>ROUND(E1780/D1780*100,0)</f>
        <v>15</v>
      </c>
      <c r="P1780" s="11">
        <f>IFERROR(ROUND(E1780/L1780,2),0)</f>
        <v>66.33</v>
      </c>
      <c r="Q1780" s="13" t="s">
        <v>8336</v>
      </c>
      <c r="R1780" t="s">
        <v>8337</v>
      </c>
      <c r="S1780" s="18">
        <f>(((J1780/60)/60)/24)+DATE(1970,1,1)</f>
        <v>42045.86336805555</v>
      </c>
      <c r="T1780">
        <f>YEAR(S1780)</f>
        <v>2015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6500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6">
        <f>ROUND(E1781/D1781*100,0)</f>
        <v>61</v>
      </c>
      <c r="P1781" s="11">
        <f>IFERROR(ROUND(E1781/L1781,2),0)</f>
        <v>104.89</v>
      </c>
      <c r="Q1781" s="13" t="s">
        <v>8336</v>
      </c>
      <c r="R1781" t="s">
        <v>8337</v>
      </c>
      <c r="S1781" s="18">
        <f>(((J1781/60)/60)/24)+DATE(1970,1,1)</f>
        <v>42585.691898148143</v>
      </c>
      <c r="T1781">
        <f>YEAR(S1781)</f>
        <v>2016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6500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6">
        <f>ROUND(E1782/D1782*100,0)</f>
        <v>183</v>
      </c>
      <c r="P1782" s="11">
        <f>IFERROR(ROUND(E1782/L1782,2),0)</f>
        <v>78.44</v>
      </c>
      <c r="Q1782" s="13" t="s">
        <v>8336</v>
      </c>
      <c r="R1782" t="s">
        <v>8337</v>
      </c>
      <c r="S1782" s="18">
        <f>(((J1782/60)/60)/24)+DATE(1970,1,1)</f>
        <v>42493.600810185191</v>
      </c>
      <c r="T1782">
        <f>YEAR(S1782)</f>
        <v>2016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6500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6">
        <f>ROUND(E1783/D1783*100,0)</f>
        <v>22</v>
      </c>
      <c r="P1783" s="11">
        <f>IFERROR(ROUND(E1783/L1783,2),0)</f>
        <v>59.04</v>
      </c>
      <c r="Q1783" s="13" t="s">
        <v>8336</v>
      </c>
      <c r="R1783" t="s">
        <v>8337</v>
      </c>
      <c r="S1783" s="18">
        <f>(((J1783/60)/60)/24)+DATE(1970,1,1)</f>
        <v>42597.617418981477</v>
      </c>
      <c r="T1783">
        <f>YEAR(S1783)</f>
        <v>2016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6500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6">
        <f>ROUND(E1784/D1784*100,0)</f>
        <v>83</v>
      </c>
      <c r="P1784" s="11">
        <f>IFERROR(ROUND(E1784/L1784,2),0)</f>
        <v>71.34</v>
      </c>
      <c r="Q1784" s="13" t="s">
        <v>8336</v>
      </c>
      <c r="R1784" t="s">
        <v>8337</v>
      </c>
      <c r="S1784" s="18">
        <f>(((J1784/60)/60)/24)+DATE(1970,1,1)</f>
        <v>42388.575104166666</v>
      </c>
      <c r="T1784">
        <f>YEAR(S1784)</f>
        <v>2016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6500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6">
        <f>ROUND(E1785/D1785*100,0)</f>
        <v>146</v>
      </c>
      <c r="P1785" s="11">
        <f>IFERROR(ROUND(E1785/L1785,2),0)</f>
        <v>51.23</v>
      </c>
      <c r="Q1785" s="13" t="s">
        <v>8336</v>
      </c>
      <c r="R1785" t="s">
        <v>8337</v>
      </c>
      <c r="S1785" s="18">
        <f>(((J1785/60)/60)/24)+DATE(1970,1,1)</f>
        <v>42115.949976851851</v>
      </c>
      <c r="T1785">
        <f>YEAR(S1785)</f>
        <v>2015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6500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6">
        <f>ROUND(E1786/D1786*100,0)</f>
        <v>31</v>
      </c>
      <c r="P1786" s="11">
        <f>IFERROR(ROUND(E1786/L1786,2),0)</f>
        <v>60.24</v>
      </c>
      <c r="Q1786" s="13" t="s">
        <v>8336</v>
      </c>
      <c r="R1786" t="s">
        <v>8337</v>
      </c>
      <c r="S1786" s="18">
        <f>(((J1786/60)/60)/24)+DATE(1970,1,1)</f>
        <v>42003.655555555553</v>
      </c>
      <c r="T1786">
        <f>YEAR(S1786)</f>
        <v>2014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6500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6">
        <f>ROUND(E1787/D1787*100,0)</f>
        <v>75</v>
      </c>
      <c r="P1787" s="11">
        <f>IFERROR(ROUND(E1787/L1787,2),0)</f>
        <v>44.94</v>
      </c>
      <c r="Q1787" s="13" t="s">
        <v>8336</v>
      </c>
      <c r="R1787" t="s">
        <v>8337</v>
      </c>
      <c r="S1787" s="18">
        <f>(((J1787/60)/60)/24)+DATE(1970,1,1)</f>
        <v>41897.134895833333</v>
      </c>
      <c r="T1787">
        <f>YEAR(S1787)</f>
        <v>2014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6500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6">
        <f>ROUND(E1788/D1788*100,0)</f>
        <v>14</v>
      </c>
      <c r="P1788" s="11">
        <f>IFERROR(ROUND(E1788/L1788,2),0)</f>
        <v>31.21</v>
      </c>
      <c r="Q1788" s="13" t="s">
        <v>8336</v>
      </c>
      <c r="R1788" t="s">
        <v>8337</v>
      </c>
      <c r="S1788" s="18">
        <f>(((J1788/60)/60)/24)+DATE(1970,1,1)</f>
        <v>41958.550659722227</v>
      </c>
      <c r="T1788">
        <f>YEAR(S1788)</f>
        <v>2014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6500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6">
        <f>ROUND(E1789/D1789*100,0)</f>
        <v>24</v>
      </c>
      <c r="P1789" s="11">
        <f>IFERROR(ROUND(E1789/L1789,2),0)</f>
        <v>63.88</v>
      </c>
      <c r="Q1789" s="13" t="s">
        <v>8336</v>
      </c>
      <c r="R1789" t="s">
        <v>8337</v>
      </c>
      <c r="S1789" s="18">
        <f>(((J1789/60)/60)/24)+DATE(1970,1,1)</f>
        <v>42068.65552083333</v>
      </c>
      <c r="T1789">
        <f>YEAR(S1789)</f>
        <v>2015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6500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6">
        <f>ROUND(E1790/D1790*100,0)</f>
        <v>1</v>
      </c>
      <c r="P1790" s="11">
        <f>IFERROR(ROUND(E1790/L1790,2),0)</f>
        <v>19</v>
      </c>
      <c r="Q1790" s="13" t="s">
        <v>8336</v>
      </c>
      <c r="R1790" t="s">
        <v>8337</v>
      </c>
      <c r="S1790" s="18">
        <f>(((J1790/60)/60)/24)+DATE(1970,1,1)</f>
        <v>41913.94840277778</v>
      </c>
      <c r="T1790">
        <f>YEAR(S1790)</f>
        <v>2014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6450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6">
        <f>ROUND(E1791/D1791*100,0)</f>
        <v>1</v>
      </c>
      <c r="P1791" s="11">
        <f>IFERROR(ROUND(E1791/L1791,2),0)</f>
        <v>10</v>
      </c>
      <c r="Q1791" s="13" t="s">
        <v>8336</v>
      </c>
      <c r="R1791" t="s">
        <v>8337</v>
      </c>
      <c r="S1791" s="18">
        <f>(((J1791/60)/60)/24)+DATE(1970,1,1)</f>
        <v>41956.250034722223</v>
      </c>
      <c r="T1791">
        <f>YEAR(S1791)</f>
        <v>2014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6350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6">
        <f>ROUND(E1792/D1792*100,0)</f>
        <v>26</v>
      </c>
      <c r="P1792" s="11">
        <f>IFERROR(ROUND(E1792/L1792,2),0)</f>
        <v>109.07</v>
      </c>
      <c r="Q1792" s="13" t="s">
        <v>8336</v>
      </c>
      <c r="R1792" t="s">
        <v>8337</v>
      </c>
      <c r="S1792" s="18">
        <f>(((J1792/60)/60)/24)+DATE(1970,1,1)</f>
        <v>42010.674513888895</v>
      </c>
      <c r="T1792">
        <f>YEAR(S1792)</f>
        <v>2015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6300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6">
        <f>ROUND(E1793/D1793*100,0)</f>
        <v>2</v>
      </c>
      <c r="P1793" s="11">
        <f>IFERROR(ROUND(E1793/L1793,2),0)</f>
        <v>26.75</v>
      </c>
      <c r="Q1793" s="13" t="s">
        <v>8336</v>
      </c>
      <c r="R1793" t="s">
        <v>8337</v>
      </c>
      <c r="S1793" s="18">
        <f>(((J1793/60)/60)/24)+DATE(1970,1,1)</f>
        <v>41973.740335648152</v>
      </c>
      <c r="T1793">
        <f>YEAR(S1793)</f>
        <v>2014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6300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6">
        <f>ROUND(E1794/D1794*100,0)</f>
        <v>243</v>
      </c>
      <c r="P1794" s="11">
        <f>IFERROR(ROUND(E1794/L1794,2),0)</f>
        <v>109.94</v>
      </c>
      <c r="Q1794" s="13" t="s">
        <v>8336</v>
      </c>
      <c r="R1794" t="s">
        <v>8337</v>
      </c>
      <c r="S1794" s="18">
        <f>(((J1794/60)/60)/24)+DATE(1970,1,1)</f>
        <v>42189.031041666662</v>
      </c>
      <c r="T1794">
        <f>YEAR(S1794)</f>
        <v>2015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6048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6">
        <f>ROUND(E1795/D1795*100,0)</f>
        <v>1</v>
      </c>
      <c r="P1795" s="11">
        <f>IFERROR(ROUND(E1795/L1795,2),0)</f>
        <v>20</v>
      </c>
      <c r="Q1795" s="13" t="s">
        <v>8336</v>
      </c>
      <c r="R1795" t="s">
        <v>8337</v>
      </c>
      <c r="S1795" s="18">
        <f>(((J1795/60)/60)/24)+DATE(1970,1,1)</f>
        <v>41940.89166666667</v>
      </c>
      <c r="T1795">
        <f>YEAR(S1795)</f>
        <v>2014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6000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6">
        <f>ROUND(E1796/D1796*100,0)</f>
        <v>17</v>
      </c>
      <c r="P1796" s="11">
        <f>IFERROR(ROUND(E1796/L1796,2),0)</f>
        <v>55.39</v>
      </c>
      <c r="Q1796" s="13" t="s">
        <v>8336</v>
      </c>
      <c r="R1796" t="s">
        <v>8337</v>
      </c>
      <c r="S1796" s="18">
        <f>(((J1796/60)/60)/24)+DATE(1970,1,1)</f>
        <v>42011.551180555558</v>
      </c>
      <c r="T1796">
        <f>YEAR(S1796)</f>
        <v>2015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6000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6">
        <f>ROUND(E1797/D1797*100,0)</f>
        <v>181</v>
      </c>
      <c r="P1797" s="11">
        <f>IFERROR(ROUND(E1797/L1797,2),0)</f>
        <v>133.9</v>
      </c>
      <c r="Q1797" s="13" t="s">
        <v>8336</v>
      </c>
      <c r="R1797" t="s">
        <v>8337</v>
      </c>
      <c r="S1797" s="18">
        <f>(((J1797/60)/60)/24)+DATE(1970,1,1)</f>
        <v>42628.288668981477</v>
      </c>
      <c r="T1797">
        <f>YEAR(S1797)</f>
        <v>2016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6000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6">
        <f>ROUND(E1798/D1798*100,0)</f>
        <v>70</v>
      </c>
      <c r="P1798" s="11">
        <f>IFERROR(ROUND(E1798/L1798,2),0)</f>
        <v>48.72</v>
      </c>
      <c r="Q1798" s="13" t="s">
        <v>8336</v>
      </c>
      <c r="R1798" t="s">
        <v>8337</v>
      </c>
      <c r="S1798" s="18">
        <f>(((J1798/60)/60)/24)+DATE(1970,1,1)</f>
        <v>42515.439421296294</v>
      </c>
      <c r="T1798">
        <f>YEAR(S1798)</f>
        <v>2016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6000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6">
        <f>ROUND(E1799/D1799*100,0)</f>
        <v>113</v>
      </c>
      <c r="P1799" s="11">
        <f>IFERROR(ROUND(E1799/L1799,2),0)</f>
        <v>48.25</v>
      </c>
      <c r="Q1799" s="13" t="s">
        <v>8336</v>
      </c>
      <c r="R1799" t="s">
        <v>8337</v>
      </c>
      <c r="S1799" s="18">
        <f>(((J1799/60)/60)/24)+DATE(1970,1,1)</f>
        <v>42689.56931712963</v>
      </c>
      <c r="T1799">
        <f>YEAR(S1799)</f>
        <v>2016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6">
        <f>ROUND(E1800/D1800*100,0)</f>
        <v>36</v>
      </c>
      <c r="P1800" s="11">
        <f>IFERROR(ROUND(E1800/L1800,2),0)</f>
        <v>58.97</v>
      </c>
      <c r="Q1800" s="13" t="s">
        <v>8336</v>
      </c>
      <c r="R1800" t="s">
        <v>8337</v>
      </c>
      <c r="S1800" s="18">
        <f>(((J1800/60)/60)/24)+DATE(1970,1,1)</f>
        <v>42344.32677083333</v>
      </c>
      <c r="T1800">
        <f>YEAR(S1800)</f>
        <v>2015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6000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6">
        <f>ROUND(E1801/D1801*100,0)</f>
        <v>1</v>
      </c>
      <c r="P1801" s="11">
        <f>IFERROR(ROUND(E1801/L1801,2),0)</f>
        <v>11.64</v>
      </c>
      <c r="Q1801" s="13" t="s">
        <v>8336</v>
      </c>
      <c r="R1801" t="s">
        <v>8337</v>
      </c>
      <c r="S1801" s="18">
        <f>(((J1801/60)/60)/24)+DATE(1970,1,1)</f>
        <v>41934.842685185184</v>
      </c>
      <c r="T1801">
        <f>YEAR(S1801)</f>
        <v>2014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6000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6">
        <f>ROUND(E1802/D1802*100,0)</f>
        <v>158</v>
      </c>
      <c r="P1802" s="11">
        <f>IFERROR(ROUND(E1802/L1802,2),0)</f>
        <v>83.72</v>
      </c>
      <c r="Q1802" s="13" t="s">
        <v>8336</v>
      </c>
      <c r="R1802" t="s">
        <v>8337</v>
      </c>
      <c r="S1802" s="18">
        <f>(((J1802/60)/60)/24)+DATE(1970,1,1)</f>
        <v>42623.606134259258</v>
      </c>
      <c r="T1802">
        <f>YEAR(S1802)</f>
        <v>2016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6000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6">
        <f>ROUND(E1803/D1803*100,0)</f>
        <v>39</v>
      </c>
      <c r="P1803" s="11">
        <f>IFERROR(ROUND(E1803/L1803,2),0)</f>
        <v>63.65</v>
      </c>
      <c r="Q1803" s="13" t="s">
        <v>8336</v>
      </c>
      <c r="R1803" t="s">
        <v>8337</v>
      </c>
      <c r="S1803" s="18">
        <f>(((J1803/60)/60)/24)+DATE(1970,1,1)</f>
        <v>42321.660509259258</v>
      </c>
      <c r="T1803">
        <f>YEAR(S1803)</f>
        <v>2015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6000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6">
        <f>ROUND(E1804/D1804*100,0)</f>
        <v>28</v>
      </c>
      <c r="P1804" s="11">
        <f>IFERROR(ROUND(E1804/L1804,2),0)</f>
        <v>94.28</v>
      </c>
      <c r="Q1804" s="13" t="s">
        <v>8336</v>
      </c>
      <c r="R1804" t="s">
        <v>8337</v>
      </c>
      <c r="S1804" s="18">
        <f>(((J1804/60)/60)/24)+DATE(1970,1,1)</f>
        <v>42159.47256944445</v>
      </c>
      <c r="T1804">
        <f>YEAR(S1804)</f>
        <v>2015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6000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6">
        <f>ROUND(E1805/D1805*100,0)</f>
        <v>90</v>
      </c>
      <c r="P1805" s="11">
        <f>IFERROR(ROUND(E1805/L1805,2),0)</f>
        <v>71.87</v>
      </c>
      <c r="Q1805" s="13" t="s">
        <v>8336</v>
      </c>
      <c r="R1805" t="s">
        <v>8337</v>
      </c>
      <c r="S1805" s="18">
        <f>(((J1805/60)/60)/24)+DATE(1970,1,1)</f>
        <v>42018.071550925932</v>
      </c>
      <c r="T1805">
        <f>YEAR(S1805)</f>
        <v>2015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6000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6">
        <f>ROUND(E1806/D1806*100,0)</f>
        <v>91</v>
      </c>
      <c r="P1806" s="11">
        <f>IFERROR(ROUND(E1806/L1806,2),0)</f>
        <v>104.85</v>
      </c>
      <c r="Q1806" s="13" t="s">
        <v>8336</v>
      </c>
      <c r="R1806" t="s">
        <v>8337</v>
      </c>
      <c r="S1806" s="18">
        <f>(((J1806/60)/60)/24)+DATE(1970,1,1)</f>
        <v>42282.678287037037</v>
      </c>
      <c r="T1806">
        <f>YEAR(S1806)</f>
        <v>2015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6000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6">
        <f>ROUND(E1807/D1807*100,0)</f>
        <v>137</v>
      </c>
      <c r="P1807" s="11">
        <f>IFERROR(ROUND(E1807/L1807,2),0)</f>
        <v>67.14</v>
      </c>
      <c r="Q1807" s="13" t="s">
        <v>8336</v>
      </c>
      <c r="R1807" t="s">
        <v>8337</v>
      </c>
      <c r="S1807" s="18">
        <f>(((J1807/60)/60)/24)+DATE(1970,1,1)</f>
        <v>42247.803912037038</v>
      </c>
      <c r="T1807">
        <f>YEAR(S1807)</f>
        <v>2015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6000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6">
        <f>ROUND(E1808/D1808*100,0)</f>
        <v>10</v>
      </c>
      <c r="P1808" s="11">
        <f>IFERROR(ROUND(E1808/L1808,2),0)</f>
        <v>73.88</v>
      </c>
      <c r="Q1808" s="13" t="s">
        <v>8336</v>
      </c>
      <c r="R1808" t="s">
        <v>8337</v>
      </c>
      <c r="S1808" s="18">
        <f>(((J1808/60)/60)/24)+DATE(1970,1,1)</f>
        <v>41877.638298611113</v>
      </c>
      <c r="T1808">
        <f>YEAR(S1808)</f>
        <v>2014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6000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6">
        <f>ROUND(E1809/D1809*100,0)</f>
        <v>9</v>
      </c>
      <c r="P1809" s="11">
        <f>IFERROR(ROUND(E1809/L1809,2),0)</f>
        <v>69.13</v>
      </c>
      <c r="Q1809" s="13" t="s">
        <v>8336</v>
      </c>
      <c r="R1809" t="s">
        <v>8337</v>
      </c>
      <c r="S1809" s="18">
        <f>(((J1809/60)/60)/24)+DATE(1970,1,1)</f>
        <v>41880.068437499998</v>
      </c>
      <c r="T1809">
        <f>YEAR(S1809)</f>
        <v>2014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6000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6">
        <f>ROUND(E1810/D1810*100,0)</f>
        <v>193</v>
      </c>
      <c r="P1810" s="11">
        <f>IFERROR(ROUND(E1810/L1810,2),0)</f>
        <v>120.77</v>
      </c>
      <c r="Q1810" s="13" t="s">
        <v>8336</v>
      </c>
      <c r="R1810" t="s">
        <v>8337</v>
      </c>
      <c r="S1810" s="18">
        <f>(((J1810/60)/60)/24)+DATE(1970,1,1)</f>
        <v>42742.680902777778</v>
      </c>
      <c r="T1810">
        <f>YEAR(S1810)</f>
        <v>2017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6000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6">
        <f>ROUND(E1811/D1811*100,0)</f>
        <v>6</v>
      </c>
      <c r="P1811" s="11">
        <f>IFERROR(ROUND(E1811/L1811,2),0)</f>
        <v>42.22</v>
      </c>
      <c r="Q1811" s="13" t="s">
        <v>8336</v>
      </c>
      <c r="R1811" t="s">
        <v>8337</v>
      </c>
      <c r="S1811" s="18">
        <f>(((J1811/60)/60)/24)+DATE(1970,1,1)</f>
        <v>42029.907858796301</v>
      </c>
      <c r="T1811">
        <f>YEAR(S1811)</f>
        <v>2015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6000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6">
        <f>ROUND(E1812/D1812*100,0)</f>
        <v>0</v>
      </c>
      <c r="P1812" s="11">
        <f>IFERROR(ROUND(E1812/L1812,2),0)</f>
        <v>7.5</v>
      </c>
      <c r="Q1812" s="13" t="s">
        <v>8336</v>
      </c>
      <c r="R1812" t="s">
        <v>8337</v>
      </c>
      <c r="S1812" s="18">
        <f>(((J1812/60)/60)/24)+DATE(1970,1,1)</f>
        <v>41860.91002314815</v>
      </c>
      <c r="T1812">
        <f>YEAR(S1812)</f>
        <v>2014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6000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6">
        <f>ROUND(E1813/D1813*100,0)</f>
        <v>1</v>
      </c>
      <c r="P1813" s="11">
        <f>IFERROR(ROUND(E1813/L1813,2),0)</f>
        <v>1.54</v>
      </c>
      <c r="Q1813" s="13" t="s">
        <v>8336</v>
      </c>
      <c r="R1813" t="s">
        <v>8337</v>
      </c>
      <c r="S1813" s="18">
        <f>(((J1813/60)/60)/24)+DATE(1970,1,1)</f>
        <v>41876.433680555558</v>
      </c>
      <c r="T1813">
        <f>YEAR(S1813)</f>
        <v>2014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6000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6">
        <f>ROUND(E1814/D1814*100,0)</f>
        <v>14</v>
      </c>
      <c r="P1814" s="11">
        <f>IFERROR(ROUND(E1814/L1814,2),0)</f>
        <v>37.61</v>
      </c>
      <c r="Q1814" s="13" t="s">
        <v>8336</v>
      </c>
      <c r="R1814" t="s">
        <v>8337</v>
      </c>
      <c r="S1814" s="18">
        <f>(((J1814/60)/60)/24)+DATE(1970,1,1)</f>
        <v>42524.318703703699</v>
      </c>
      <c r="T1814">
        <f>YEAR(S1814)</f>
        <v>2016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6000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6">
        <f>ROUND(E1815/D1815*100,0)</f>
        <v>0</v>
      </c>
      <c r="P1815" s="11">
        <f>IFERROR(ROUND(E1815/L1815,2),0)</f>
        <v>0</v>
      </c>
      <c r="Q1815" s="13" t="s">
        <v>8336</v>
      </c>
      <c r="R1815" t="s">
        <v>8337</v>
      </c>
      <c r="S1815" s="18">
        <f>(((J1815/60)/60)/24)+DATE(1970,1,1)</f>
        <v>41829.889027777775</v>
      </c>
      <c r="T1815">
        <f>YEAR(S1815)</f>
        <v>2014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6000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6">
        <f>ROUND(E1816/D1816*100,0)</f>
        <v>98</v>
      </c>
      <c r="P1816" s="11">
        <f>IFERROR(ROUND(E1816/L1816,2),0)</f>
        <v>42.16</v>
      </c>
      <c r="Q1816" s="13" t="s">
        <v>8336</v>
      </c>
      <c r="R1816" t="s">
        <v>8337</v>
      </c>
      <c r="S1816" s="18">
        <f>(((J1816/60)/60)/24)+DATE(1970,1,1)</f>
        <v>42033.314074074078</v>
      </c>
      <c r="T1816">
        <f>YEAR(S1816)</f>
        <v>2015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6000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6">
        <f>ROUND(E1817/D1817*100,0)</f>
        <v>0</v>
      </c>
      <c r="P1817" s="11">
        <f>IFERROR(ROUND(E1817/L1817,2),0)</f>
        <v>0</v>
      </c>
      <c r="Q1817" s="13" t="s">
        <v>8336</v>
      </c>
      <c r="R1817" t="s">
        <v>8337</v>
      </c>
      <c r="S1817" s="18">
        <f>(((J1817/60)/60)/24)+DATE(1970,1,1)</f>
        <v>42172.906678240746</v>
      </c>
      <c r="T1817">
        <f>YEAR(S1817)</f>
        <v>2015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6000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6">
        <f>ROUND(E1818/D1818*100,0)</f>
        <v>8</v>
      </c>
      <c r="P1818" s="11">
        <f>IFERROR(ROUND(E1818/L1818,2),0)</f>
        <v>84.83</v>
      </c>
      <c r="Q1818" s="13" t="s">
        <v>8336</v>
      </c>
      <c r="R1818" t="s">
        <v>8337</v>
      </c>
      <c r="S1818" s="18">
        <f>(((J1818/60)/60)/24)+DATE(1970,1,1)</f>
        <v>42548.876192129625</v>
      </c>
      <c r="T1818">
        <f>YEAR(S1818)</f>
        <v>2016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6000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6">
        <f>ROUND(E1819/D1819*100,0)</f>
        <v>157</v>
      </c>
      <c r="P1819" s="11">
        <f>IFERROR(ROUND(E1819/L1819,2),0)</f>
        <v>94.19</v>
      </c>
      <c r="Q1819" s="13" t="s">
        <v>8336</v>
      </c>
      <c r="R1819" t="s">
        <v>8337</v>
      </c>
      <c r="S1819" s="18">
        <f>(((J1819/60)/60)/24)+DATE(1970,1,1)</f>
        <v>42705.662118055552</v>
      </c>
      <c r="T1819">
        <f>YEAR(S1819)</f>
        <v>2016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6000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6">
        <f>ROUND(E1820/D1820*100,0)</f>
        <v>0</v>
      </c>
      <c r="P1820" s="11">
        <f>IFERROR(ROUND(E1820/L1820,2),0)</f>
        <v>0</v>
      </c>
      <c r="Q1820" s="13" t="s">
        <v>8336</v>
      </c>
      <c r="R1820" t="s">
        <v>8337</v>
      </c>
      <c r="S1820" s="18">
        <f>(((J1820/60)/60)/24)+DATE(1970,1,1)</f>
        <v>42067.234375</v>
      </c>
      <c r="T1820">
        <f>YEAR(S1820)</f>
        <v>2015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6000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6">
        <f>ROUND(E1821/D1821*100,0)</f>
        <v>0</v>
      </c>
      <c r="P1821" s="11">
        <f>IFERROR(ROUND(E1821/L1821,2),0)</f>
        <v>6.25</v>
      </c>
      <c r="Q1821" s="13" t="s">
        <v>8336</v>
      </c>
      <c r="R1821" t="s">
        <v>8337</v>
      </c>
      <c r="S1821" s="18">
        <f>(((J1821/60)/60)/24)+DATE(1970,1,1)</f>
        <v>41820.752268518518</v>
      </c>
      <c r="T1821">
        <f>YEAR(S1821)</f>
        <v>2014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6">
        <f>ROUND(E1822/D1822*100,0)</f>
        <v>28</v>
      </c>
      <c r="P1822" s="11">
        <f>IFERROR(ROUND(E1822/L1822,2),0)</f>
        <v>213.38</v>
      </c>
      <c r="Q1822" s="13" t="s">
        <v>8336</v>
      </c>
      <c r="R1822" t="s">
        <v>8337</v>
      </c>
      <c r="S1822" s="18">
        <f>(((J1822/60)/60)/24)+DATE(1970,1,1)</f>
        <v>42065.084375000006</v>
      </c>
      <c r="T1822">
        <f>YEAR(S1822)</f>
        <v>2015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6000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6">
        <f>ROUND(E1823/D1823*100,0)</f>
        <v>56</v>
      </c>
      <c r="P1823" s="11">
        <f>IFERROR(ROUND(E1823/L1823,2),0)</f>
        <v>59.16</v>
      </c>
      <c r="Q1823" s="13" t="s">
        <v>8323</v>
      </c>
      <c r="R1823" t="s">
        <v>8324</v>
      </c>
      <c r="S1823" s="18">
        <f>(((J1823/60)/60)/24)+DATE(1970,1,1)</f>
        <v>40926.319062499999</v>
      </c>
      <c r="T1823">
        <f>YEAR(S1823)</f>
        <v>2012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6000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6">
        <f>ROUND(E1824/D1824*100,0)</f>
        <v>5</v>
      </c>
      <c r="P1824" s="11">
        <f>IFERROR(ROUND(E1824/L1824,2),0)</f>
        <v>27.27</v>
      </c>
      <c r="Q1824" s="13" t="s">
        <v>8323</v>
      </c>
      <c r="R1824" t="s">
        <v>8324</v>
      </c>
      <c r="S1824" s="18">
        <f>(((J1824/60)/60)/24)+DATE(1970,1,1)</f>
        <v>41634.797013888885</v>
      </c>
      <c r="T1824">
        <f>YEAR(S1824)</f>
        <v>2013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6000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6">
        <f>ROUND(E1825/D1825*100,0)</f>
        <v>14</v>
      </c>
      <c r="P1825" s="11">
        <f>IFERROR(ROUND(E1825/L1825,2),0)</f>
        <v>24.58</v>
      </c>
      <c r="Q1825" s="13" t="s">
        <v>8323</v>
      </c>
      <c r="R1825" t="s">
        <v>8324</v>
      </c>
      <c r="S1825" s="18">
        <f>(((J1825/60)/60)/24)+DATE(1970,1,1)</f>
        <v>41176.684907407405</v>
      </c>
      <c r="T1825">
        <f>YEAR(S1825)</f>
        <v>2012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6000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6">
        <f>ROUND(E1826/D1826*100,0)</f>
        <v>50</v>
      </c>
      <c r="P1826" s="11">
        <f>IFERROR(ROUND(E1826/L1826,2),0)</f>
        <v>75.05</v>
      </c>
      <c r="Q1826" s="13" t="s">
        <v>8323</v>
      </c>
      <c r="R1826" t="s">
        <v>8324</v>
      </c>
      <c r="S1826" s="18">
        <f>(((J1826/60)/60)/24)+DATE(1970,1,1)</f>
        <v>41626.916284722225</v>
      </c>
      <c r="T1826">
        <f>YEAR(S1826)</f>
        <v>2013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6000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6">
        <f>ROUND(E1827/D1827*100,0)</f>
        <v>35</v>
      </c>
      <c r="P1827" s="11">
        <f>IFERROR(ROUND(E1827/L1827,2),0)</f>
        <v>42.02</v>
      </c>
      <c r="Q1827" s="13" t="s">
        <v>8323</v>
      </c>
      <c r="R1827" t="s">
        <v>8324</v>
      </c>
      <c r="S1827" s="18">
        <f>(((J1827/60)/60)/24)+DATE(1970,1,1)</f>
        <v>41443.83452546296</v>
      </c>
      <c r="T1827">
        <f>YEAR(S1827)</f>
        <v>2013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6000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6">
        <f>ROUND(E1828/D1828*100,0)</f>
        <v>34</v>
      </c>
      <c r="P1828" s="11">
        <f>IFERROR(ROUND(E1828/L1828,2),0)</f>
        <v>53.16</v>
      </c>
      <c r="Q1828" s="13" t="s">
        <v>8323</v>
      </c>
      <c r="R1828" t="s">
        <v>8324</v>
      </c>
      <c r="S1828" s="18">
        <f>(((J1828/60)/60)/24)+DATE(1970,1,1)</f>
        <v>41657.923807870371</v>
      </c>
      <c r="T1828">
        <f>YEAR(S1828)</f>
        <v>2014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6000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6">
        <f>ROUND(E1829/D1829*100,0)</f>
        <v>134</v>
      </c>
      <c r="P1829" s="11">
        <f>IFERROR(ROUND(E1829/L1829,2),0)</f>
        <v>83.89</v>
      </c>
      <c r="Q1829" s="13" t="s">
        <v>8323</v>
      </c>
      <c r="R1829" t="s">
        <v>8324</v>
      </c>
      <c r="S1829" s="18">
        <f>(((J1829/60)/60)/24)+DATE(1970,1,1)</f>
        <v>40555.325937499998</v>
      </c>
      <c r="T1829">
        <f>YEAR(S1829)</f>
        <v>2011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6000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6">
        <f>ROUND(E1830/D1830*100,0)</f>
        <v>334</v>
      </c>
      <c r="P1830" s="11">
        <f>IFERROR(ROUND(E1830/L1830,2),0)</f>
        <v>417.33</v>
      </c>
      <c r="Q1830" s="13" t="s">
        <v>8323</v>
      </c>
      <c r="R1830" t="s">
        <v>8324</v>
      </c>
      <c r="S1830" s="18">
        <f>(((J1830/60)/60)/24)+DATE(1970,1,1)</f>
        <v>41736.899652777778</v>
      </c>
      <c r="T1830">
        <f>YEAR(S1830)</f>
        <v>2014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6000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6">
        <f>ROUND(E1831/D1831*100,0)</f>
        <v>42</v>
      </c>
      <c r="P1831" s="11">
        <f>IFERROR(ROUND(E1831/L1831,2),0)</f>
        <v>75.77</v>
      </c>
      <c r="Q1831" s="13" t="s">
        <v>8323</v>
      </c>
      <c r="R1831" t="s">
        <v>8324</v>
      </c>
      <c r="S1831" s="18">
        <f>(((J1831/60)/60)/24)+DATE(1970,1,1)</f>
        <v>40516.087627314817</v>
      </c>
      <c r="T1831">
        <f>YEAR(S1831)</f>
        <v>2010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6000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6">
        <f>ROUND(E1832/D1832*100,0)</f>
        <v>254</v>
      </c>
      <c r="P1832" s="11">
        <f>IFERROR(ROUND(E1832/L1832,2),0)</f>
        <v>67.39</v>
      </c>
      <c r="Q1832" s="13" t="s">
        <v>8323</v>
      </c>
      <c r="R1832" t="s">
        <v>8324</v>
      </c>
      <c r="S1832" s="18">
        <f>(((J1832/60)/60)/24)+DATE(1970,1,1)</f>
        <v>41664.684108796297</v>
      </c>
      <c r="T1832">
        <f>YEAR(S1832)</f>
        <v>2014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6000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6">
        <f>ROUND(E1833/D1833*100,0)</f>
        <v>17</v>
      </c>
      <c r="P1833" s="11">
        <f>IFERROR(ROUND(E1833/L1833,2),0)</f>
        <v>73.569999999999993</v>
      </c>
      <c r="Q1833" s="13" t="s">
        <v>8323</v>
      </c>
      <c r="R1833" t="s">
        <v>8324</v>
      </c>
      <c r="S1833" s="18">
        <f>(((J1833/60)/60)/24)+DATE(1970,1,1)</f>
        <v>41026.996099537035</v>
      </c>
      <c r="T1833">
        <f>YEAR(S1833)</f>
        <v>2012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6000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6">
        <f>ROUND(E1834/D1834*100,0)</f>
        <v>8</v>
      </c>
      <c r="P1834" s="11">
        <f>IFERROR(ROUND(E1834/L1834,2),0)</f>
        <v>25</v>
      </c>
      <c r="Q1834" s="13" t="s">
        <v>8323</v>
      </c>
      <c r="R1834" t="s">
        <v>8324</v>
      </c>
      <c r="S1834" s="18">
        <f>(((J1834/60)/60)/24)+DATE(1970,1,1)</f>
        <v>40576.539664351854</v>
      </c>
      <c r="T1834">
        <f>YEAR(S1834)</f>
        <v>2011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6000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6">
        <f>ROUND(E1835/D1835*100,0)</f>
        <v>18</v>
      </c>
      <c r="P1835" s="11">
        <f>IFERROR(ROUND(E1835/L1835,2),0)</f>
        <v>42</v>
      </c>
      <c r="Q1835" s="13" t="s">
        <v>8323</v>
      </c>
      <c r="R1835" t="s">
        <v>8324</v>
      </c>
      <c r="S1835" s="18">
        <f>(((J1835/60)/60)/24)+DATE(1970,1,1)</f>
        <v>41303.044016203705</v>
      </c>
      <c r="T1835">
        <f>YEAR(S1835)</f>
        <v>2013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6000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6">
        <f>ROUND(E1836/D1836*100,0)</f>
        <v>197</v>
      </c>
      <c r="P1836" s="11">
        <f>IFERROR(ROUND(E1836/L1836,2),0)</f>
        <v>131.16999999999999</v>
      </c>
      <c r="Q1836" s="13" t="s">
        <v>8323</v>
      </c>
      <c r="R1836" t="s">
        <v>8324</v>
      </c>
      <c r="S1836" s="18">
        <f>(((J1836/60)/60)/24)+DATE(1970,1,1)</f>
        <v>41988.964062500003</v>
      </c>
      <c r="T1836">
        <f>YEAR(S1836)</f>
        <v>2014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6000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6">
        <f>ROUND(E1837/D1837*100,0)</f>
        <v>9</v>
      </c>
      <c r="P1837" s="11">
        <f>IFERROR(ROUND(E1837/L1837,2),0)</f>
        <v>47.27</v>
      </c>
      <c r="Q1837" s="13" t="s">
        <v>8323</v>
      </c>
      <c r="R1837" t="s">
        <v>8324</v>
      </c>
      <c r="S1837" s="18">
        <f>(((J1837/60)/60)/24)+DATE(1970,1,1)</f>
        <v>42430.702210648145</v>
      </c>
      <c r="T1837">
        <f>YEAR(S1837)</f>
        <v>2016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6000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6">
        <f>ROUND(E1838/D1838*100,0)</f>
        <v>167</v>
      </c>
      <c r="P1838" s="11">
        <f>IFERROR(ROUND(E1838/L1838,2),0)</f>
        <v>182.13</v>
      </c>
      <c r="Q1838" s="13" t="s">
        <v>8323</v>
      </c>
      <c r="R1838" t="s">
        <v>8324</v>
      </c>
      <c r="S1838" s="18">
        <f>(((J1838/60)/60)/24)+DATE(1970,1,1)</f>
        <v>41305.809363425928</v>
      </c>
      <c r="T1838">
        <f>YEAR(S1838)</f>
        <v>2013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6">
        <f>ROUND(E1839/D1839*100,0)</f>
        <v>31</v>
      </c>
      <c r="P1839" s="11">
        <f>IFERROR(ROUND(E1839/L1839,2),0)</f>
        <v>61.37</v>
      </c>
      <c r="Q1839" s="13" t="s">
        <v>8323</v>
      </c>
      <c r="R1839" t="s">
        <v>8324</v>
      </c>
      <c r="S1839" s="18">
        <f>(((J1839/60)/60)/24)+DATE(1970,1,1)</f>
        <v>40926.047858796301</v>
      </c>
      <c r="T1839">
        <f>YEAR(S1839)</f>
        <v>2012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6000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6">
        <f>ROUND(E1840/D1840*100,0)</f>
        <v>17</v>
      </c>
      <c r="P1840" s="11">
        <f>IFERROR(ROUND(E1840/L1840,2),0)</f>
        <v>35.770000000000003</v>
      </c>
      <c r="Q1840" s="13" t="s">
        <v>8323</v>
      </c>
      <c r="R1840" t="s">
        <v>8324</v>
      </c>
      <c r="S1840" s="18">
        <f>(((J1840/60)/60)/24)+DATE(1970,1,1)</f>
        <v>40788.786539351851</v>
      </c>
      <c r="T1840">
        <f>YEAR(S1840)</f>
        <v>2011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6000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6">
        <f>ROUND(E1841/D1841*100,0)</f>
        <v>34</v>
      </c>
      <c r="P1841" s="11">
        <f>IFERROR(ROUND(E1841/L1841,2),0)</f>
        <v>45.62</v>
      </c>
      <c r="Q1841" s="13" t="s">
        <v>8323</v>
      </c>
      <c r="R1841" t="s">
        <v>8324</v>
      </c>
      <c r="S1841" s="18">
        <f>(((J1841/60)/60)/24)+DATE(1970,1,1)</f>
        <v>42614.722013888888</v>
      </c>
      <c r="T1841">
        <f>YEAR(S1841)</f>
        <v>2016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6000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6">
        <f>ROUND(E1842/D1842*100,0)</f>
        <v>16</v>
      </c>
      <c r="P1842" s="11">
        <f>IFERROR(ROUND(E1842/L1842,2),0)</f>
        <v>75.38</v>
      </c>
      <c r="Q1842" s="13" t="s">
        <v>8323</v>
      </c>
      <c r="R1842" t="s">
        <v>8324</v>
      </c>
      <c r="S1842" s="18">
        <f>(((J1842/60)/60)/24)+DATE(1970,1,1)</f>
        <v>41382.096180555556</v>
      </c>
      <c r="T1842">
        <f>YEAR(S1842)</f>
        <v>2013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6000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6">
        <f>ROUND(E1843/D1843*100,0)</f>
        <v>34</v>
      </c>
      <c r="P1843" s="11">
        <f>IFERROR(ROUND(E1843/L1843,2),0)</f>
        <v>50.88</v>
      </c>
      <c r="Q1843" s="13" t="s">
        <v>8323</v>
      </c>
      <c r="R1843" t="s">
        <v>8324</v>
      </c>
      <c r="S1843" s="18">
        <f>(((J1843/60)/60)/24)+DATE(1970,1,1)</f>
        <v>41745.84542824074</v>
      </c>
      <c r="T1843">
        <f>YEAR(S1843)</f>
        <v>2014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6000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6">
        <f>ROUND(E1844/D1844*100,0)</f>
        <v>42</v>
      </c>
      <c r="P1844" s="11">
        <f>IFERROR(ROUND(E1844/L1844,2),0)</f>
        <v>119.29</v>
      </c>
      <c r="Q1844" s="13" t="s">
        <v>8323</v>
      </c>
      <c r="R1844" t="s">
        <v>8324</v>
      </c>
      <c r="S1844" s="18">
        <f>(((J1844/60)/60)/24)+DATE(1970,1,1)</f>
        <v>42031.631724537037</v>
      </c>
      <c r="T1844">
        <f>YEAR(S1844)</f>
        <v>2015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6000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6">
        <f>ROUND(E1845/D1845*100,0)</f>
        <v>207</v>
      </c>
      <c r="P1845" s="11">
        <f>IFERROR(ROUND(E1845/L1845,2),0)</f>
        <v>92.54</v>
      </c>
      <c r="Q1845" s="13" t="s">
        <v>8323</v>
      </c>
      <c r="R1845" t="s">
        <v>8324</v>
      </c>
      <c r="S1845" s="18">
        <f>(((J1845/60)/60)/24)+DATE(1970,1,1)</f>
        <v>40564.994837962964</v>
      </c>
      <c r="T1845">
        <f>YEAR(S1845)</f>
        <v>2011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6000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6">
        <f>ROUND(E1846/D1846*100,0)</f>
        <v>25</v>
      </c>
      <c r="P1846" s="11">
        <f>IFERROR(ROUND(E1846/L1846,2),0)</f>
        <v>76.05</v>
      </c>
      <c r="Q1846" s="13" t="s">
        <v>8323</v>
      </c>
      <c r="R1846" t="s">
        <v>8324</v>
      </c>
      <c r="S1846" s="18">
        <f>(((J1846/60)/60)/24)+DATE(1970,1,1)</f>
        <v>40666.973541666666</v>
      </c>
      <c r="T1846">
        <f>YEAR(S1846)</f>
        <v>2011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6000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6">
        <f>ROUND(E1847/D1847*100,0)</f>
        <v>17</v>
      </c>
      <c r="P1847" s="11">
        <f>IFERROR(ROUND(E1847/L1847,2),0)</f>
        <v>52.63</v>
      </c>
      <c r="Q1847" s="13" t="s">
        <v>8323</v>
      </c>
      <c r="R1847" t="s">
        <v>8324</v>
      </c>
      <c r="S1847" s="18">
        <f>(((J1847/60)/60)/24)+DATE(1970,1,1)</f>
        <v>42523.333310185189</v>
      </c>
      <c r="T1847">
        <f>YEAR(S1847)</f>
        <v>2016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6000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6">
        <f>ROUND(E1848/D1848*100,0)</f>
        <v>345</v>
      </c>
      <c r="P1848" s="11">
        <f>IFERROR(ROUND(E1848/L1848,2),0)</f>
        <v>98.99</v>
      </c>
      <c r="Q1848" s="13" t="s">
        <v>8323</v>
      </c>
      <c r="R1848" t="s">
        <v>8324</v>
      </c>
      <c r="S1848" s="18">
        <f>(((J1848/60)/60)/24)+DATE(1970,1,1)</f>
        <v>41228.650196759263</v>
      </c>
      <c r="T1848">
        <f>YEAR(S1848)</f>
        <v>2012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6000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6">
        <f>ROUND(E1849/D1849*100,0)</f>
        <v>50</v>
      </c>
      <c r="P1849" s="11">
        <f>IFERROR(ROUND(E1849/L1849,2),0)</f>
        <v>79.53</v>
      </c>
      <c r="Q1849" s="13" t="s">
        <v>8323</v>
      </c>
      <c r="R1849" t="s">
        <v>8324</v>
      </c>
      <c r="S1849" s="18">
        <f>(((J1849/60)/60)/24)+DATE(1970,1,1)</f>
        <v>42094.236481481479</v>
      </c>
      <c r="T1849">
        <f>YEAR(S1849)</f>
        <v>2015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6000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6">
        <f>ROUND(E1850/D1850*100,0)</f>
        <v>54</v>
      </c>
      <c r="P1850" s="11">
        <f>IFERROR(ROUND(E1850/L1850,2),0)</f>
        <v>134.21</v>
      </c>
      <c r="Q1850" s="13" t="s">
        <v>8323</v>
      </c>
      <c r="R1850" t="s">
        <v>8324</v>
      </c>
      <c r="S1850" s="18">
        <f>(((J1850/60)/60)/24)+DATE(1970,1,1)</f>
        <v>40691.788055555553</v>
      </c>
      <c r="T1850">
        <f>YEAR(S1850)</f>
        <v>2011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6000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6">
        <f>ROUND(E1851/D1851*100,0)</f>
        <v>5</v>
      </c>
      <c r="P1851" s="11">
        <f>IFERROR(ROUND(E1851/L1851,2),0)</f>
        <v>37.630000000000003</v>
      </c>
      <c r="Q1851" s="13" t="s">
        <v>8323</v>
      </c>
      <c r="R1851" t="s">
        <v>8324</v>
      </c>
      <c r="S1851" s="18">
        <f>(((J1851/60)/60)/24)+DATE(1970,1,1)</f>
        <v>41169.845590277779</v>
      </c>
      <c r="T1851">
        <f>YEAR(S1851)</f>
        <v>2012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6000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6">
        <f>ROUND(E1852/D1852*100,0)</f>
        <v>152</v>
      </c>
      <c r="P1852" s="11">
        <f>IFERROR(ROUND(E1852/L1852,2),0)</f>
        <v>51.04</v>
      </c>
      <c r="Q1852" s="13" t="s">
        <v>8323</v>
      </c>
      <c r="R1852" t="s">
        <v>8324</v>
      </c>
      <c r="S1852" s="18">
        <f>(((J1852/60)/60)/24)+DATE(1970,1,1)</f>
        <v>41800.959490740745</v>
      </c>
      <c r="T1852">
        <f>YEAR(S1852)</f>
        <v>2014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6000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6">
        <f>ROUND(E1853/D1853*100,0)</f>
        <v>22</v>
      </c>
      <c r="P1853" s="11">
        <f>IFERROR(ROUND(E1853/L1853,2),0)</f>
        <v>50.04</v>
      </c>
      <c r="Q1853" s="13" t="s">
        <v>8323</v>
      </c>
      <c r="R1853" t="s">
        <v>8324</v>
      </c>
      <c r="S1853" s="18">
        <f>(((J1853/60)/60)/24)+DATE(1970,1,1)</f>
        <v>41827.906689814816</v>
      </c>
      <c r="T1853">
        <f>YEAR(S1853)</f>
        <v>2014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6000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6">
        <f>ROUND(E1854/D1854*100,0)</f>
        <v>292</v>
      </c>
      <c r="P1854" s="11">
        <f>IFERROR(ROUND(E1854/L1854,2),0)</f>
        <v>133.93</v>
      </c>
      <c r="Q1854" s="13" t="s">
        <v>8323</v>
      </c>
      <c r="R1854" t="s">
        <v>8324</v>
      </c>
      <c r="S1854" s="18">
        <f>(((J1854/60)/60)/24)+DATE(1970,1,1)</f>
        <v>42081.77143518519</v>
      </c>
      <c r="T1854">
        <f>YEAR(S1854)</f>
        <v>2015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6000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6">
        <f>ROUND(E1855/D1855*100,0)</f>
        <v>14</v>
      </c>
      <c r="P1855" s="11">
        <f>IFERROR(ROUND(E1855/L1855,2),0)</f>
        <v>58.21</v>
      </c>
      <c r="Q1855" s="13" t="s">
        <v>8323</v>
      </c>
      <c r="R1855" t="s">
        <v>8324</v>
      </c>
      <c r="S1855" s="18">
        <f>(((J1855/60)/60)/24)+DATE(1970,1,1)</f>
        <v>41177.060381944444</v>
      </c>
      <c r="T1855">
        <f>YEAR(S1855)</f>
        <v>2012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6000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6">
        <f>ROUND(E1856/D1856*100,0)</f>
        <v>255</v>
      </c>
      <c r="P1856" s="11">
        <f>IFERROR(ROUND(E1856/L1856,2),0)</f>
        <v>88.04</v>
      </c>
      <c r="Q1856" s="13" t="s">
        <v>8323</v>
      </c>
      <c r="R1856" t="s">
        <v>8324</v>
      </c>
      <c r="S1856" s="18">
        <f>(((J1856/60)/60)/24)+DATE(1970,1,1)</f>
        <v>41388.021261574075</v>
      </c>
      <c r="T1856">
        <f>YEAR(S1856)</f>
        <v>2013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6000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6">
        <f>ROUND(E1857/D1857*100,0)</f>
        <v>225</v>
      </c>
      <c r="P1857" s="11">
        <f>IFERROR(ROUND(E1857/L1857,2),0)</f>
        <v>70.58</v>
      </c>
      <c r="Q1857" s="13" t="s">
        <v>8323</v>
      </c>
      <c r="R1857" t="s">
        <v>8324</v>
      </c>
      <c r="S1857" s="18">
        <f>(((J1857/60)/60)/24)+DATE(1970,1,1)</f>
        <v>41600.538657407407</v>
      </c>
      <c r="T1857">
        <f>YEAR(S1857)</f>
        <v>2013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6000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6">
        <f>ROUND(E1858/D1858*100,0)</f>
        <v>34</v>
      </c>
      <c r="P1858" s="11">
        <f>IFERROR(ROUND(E1858/L1858,2),0)</f>
        <v>53.29</v>
      </c>
      <c r="Q1858" s="13" t="s">
        <v>8323</v>
      </c>
      <c r="R1858" t="s">
        <v>8324</v>
      </c>
      <c r="S1858" s="18">
        <f>(((J1858/60)/60)/24)+DATE(1970,1,1)</f>
        <v>41817.854999999996</v>
      </c>
      <c r="T1858">
        <f>YEAR(S1858)</f>
        <v>2014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6000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6">
        <f>ROUND(E1859/D1859*100,0)</f>
        <v>50</v>
      </c>
      <c r="P1859" s="11">
        <f>IFERROR(ROUND(E1859/L1859,2),0)</f>
        <v>136.36000000000001</v>
      </c>
      <c r="Q1859" s="13" t="s">
        <v>8323</v>
      </c>
      <c r="R1859" t="s">
        <v>8324</v>
      </c>
      <c r="S1859" s="18">
        <f>(((J1859/60)/60)/24)+DATE(1970,1,1)</f>
        <v>41864.76866898148</v>
      </c>
      <c r="T1859">
        <f>YEAR(S1859)</f>
        <v>2014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6000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6">
        <f>ROUND(E1860/D1860*100,0)</f>
        <v>101</v>
      </c>
      <c r="P1860" s="11">
        <f>IFERROR(ROUND(E1860/L1860,2),0)</f>
        <v>40.549999999999997</v>
      </c>
      <c r="Q1860" s="13" t="s">
        <v>8323</v>
      </c>
      <c r="R1860" t="s">
        <v>8324</v>
      </c>
      <c r="S1860" s="18">
        <f>(((J1860/60)/60)/24)+DATE(1970,1,1)</f>
        <v>40833.200474537036</v>
      </c>
      <c r="T1860">
        <f>YEAR(S1860)</f>
        <v>2011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6000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6">
        <f>ROUND(E1861/D1861*100,0)</f>
        <v>66</v>
      </c>
      <c r="P1861" s="11">
        <f>IFERROR(ROUND(E1861/L1861,2),0)</f>
        <v>70.63</v>
      </c>
      <c r="Q1861" s="13" t="s">
        <v>8323</v>
      </c>
      <c r="R1861" t="s">
        <v>8324</v>
      </c>
      <c r="S1861" s="18">
        <f>(((J1861/60)/60)/24)+DATE(1970,1,1)</f>
        <v>40778.770011574074</v>
      </c>
      <c r="T1861">
        <f>YEAR(S1861)</f>
        <v>2011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6000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6">
        <f>ROUND(E1862/D1862*100,0)</f>
        <v>17</v>
      </c>
      <c r="P1862" s="11">
        <f>IFERROR(ROUND(E1862/L1862,2),0)</f>
        <v>52.68</v>
      </c>
      <c r="Q1862" s="13" t="s">
        <v>8323</v>
      </c>
      <c r="R1862" t="s">
        <v>8324</v>
      </c>
      <c r="S1862" s="18">
        <f>(((J1862/60)/60)/24)+DATE(1970,1,1)</f>
        <v>41655.709305555552</v>
      </c>
      <c r="T1862">
        <f>YEAR(S1862)</f>
        <v>2014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6000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6">
        <f>ROUND(E1863/D1863*100,0)</f>
        <v>0</v>
      </c>
      <c r="P1863" s="11">
        <f>IFERROR(ROUND(E1863/L1863,2),0)</f>
        <v>0</v>
      </c>
      <c r="Q1863" s="13" t="s">
        <v>8331</v>
      </c>
      <c r="R1863" t="s">
        <v>8333</v>
      </c>
      <c r="S1863" s="18">
        <f>(((J1863/60)/60)/24)+DATE(1970,1,1)</f>
        <v>42000.300243055557</v>
      </c>
      <c r="T1863">
        <f>YEAR(S1863)</f>
        <v>2014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6000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6">
        <f>ROUND(E1864/D1864*100,0)</f>
        <v>24</v>
      </c>
      <c r="P1864" s="11">
        <f>IFERROR(ROUND(E1864/L1864,2),0)</f>
        <v>90.94</v>
      </c>
      <c r="Q1864" s="13" t="s">
        <v>8331</v>
      </c>
      <c r="R1864" t="s">
        <v>8333</v>
      </c>
      <c r="S1864" s="18">
        <f>(((J1864/60)/60)/24)+DATE(1970,1,1)</f>
        <v>42755.492754629624</v>
      </c>
      <c r="T1864">
        <f>YEAR(S1864)</f>
        <v>2017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6000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6">
        <f>ROUND(E1865/D1865*100,0)</f>
        <v>0</v>
      </c>
      <c r="P1865" s="11">
        <f>IFERROR(ROUND(E1865/L1865,2),0)</f>
        <v>5</v>
      </c>
      <c r="Q1865" s="13" t="s">
        <v>8331</v>
      </c>
      <c r="R1865" t="s">
        <v>8333</v>
      </c>
      <c r="S1865" s="18">
        <f>(((J1865/60)/60)/24)+DATE(1970,1,1)</f>
        <v>41772.797280092593</v>
      </c>
      <c r="T1865">
        <f>YEAR(S1865)</f>
        <v>2014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6000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6">
        <f>ROUND(E1866/D1866*100,0)</f>
        <v>46</v>
      </c>
      <c r="P1866" s="11">
        <f>IFERROR(ROUND(E1866/L1866,2),0)</f>
        <v>58.08</v>
      </c>
      <c r="Q1866" s="13" t="s">
        <v>8331</v>
      </c>
      <c r="R1866" t="s">
        <v>8333</v>
      </c>
      <c r="S1866" s="18">
        <f>(((J1866/60)/60)/24)+DATE(1970,1,1)</f>
        <v>41733.716435185182</v>
      </c>
      <c r="T1866">
        <f>YEAR(S1866)</f>
        <v>2014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6000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6">
        <f>ROUND(E1867/D1867*100,0)</f>
        <v>0</v>
      </c>
      <c r="P1867" s="11">
        <f>IFERROR(ROUND(E1867/L1867,2),0)</f>
        <v>2</v>
      </c>
      <c r="Q1867" s="13" t="s">
        <v>8331</v>
      </c>
      <c r="R1867" t="s">
        <v>8333</v>
      </c>
      <c r="S1867" s="18">
        <f>(((J1867/60)/60)/24)+DATE(1970,1,1)</f>
        <v>42645.367442129631</v>
      </c>
      <c r="T1867">
        <f>YEAR(S1867)</f>
        <v>2016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6000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6">
        <f>ROUND(E1868/D1868*100,0)</f>
        <v>2</v>
      </c>
      <c r="P1868" s="11">
        <f>IFERROR(ROUND(E1868/L1868,2),0)</f>
        <v>62.5</v>
      </c>
      <c r="Q1868" s="13" t="s">
        <v>8331</v>
      </c>
      <c r="R1868" t="s">
        <v>8333</v>
      </c>
      <c r="S1868" s="18">
        <f>(((J1868/60)/60)/24)+DATE(1970,1,1)</f>
        <v>42742.246493055558</v>
      </c>
      <c r="T1868">
        <f>YEAR(S1868)</f>
        <v>2017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6000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6">
        <f>ROUND(E1869/D1869*100,0)</f>
        <v>0</v>
      </c>
      <c r="P1869" s="11">
        <f>IFERROR(ROUND(E1869/L1869,2),0)</f>
        <v>10</v>
      </c>
      <c r="Q1869" s="13" t="s">
        <v>8331</v>
      </c>
      <c r="R1869" t="s">
        <v>8333</v>
      </c>
      <c r="S1869" s="18">
        <f>(((J1869/60)/60)/24)+DATE(1970,1,1)</f>
        <v>42649.924907407403</v>
      </c>
      <c r="T1869">
        <f>YEAR(S1869)</f>
        <v>2016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6000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6">
        <f>ROUND(E1870/D1870*100,0)</f>
        <v>20</v>
      </c>
      <c r="P1870" s="11">
        <f>IFERROR(ROUND(E1870/L1870,2),0)</f>
        <v>71.59</v>
      </c>
      <c r="Q1870" s="13" t="s">
        <v>8331</v>
      </c>
      <c r="R1870" t="s">
        <v>8333</v>
      </c>
      <c r="S1870" s="18">
        <f>(((J1870/60)/60)/24)+DATE(1970,1,1)</f>
        <v>42328.779224537036</v>
      </c>
      <c r="T1870">
        <f>YEAR(S1870)</f>
        <v>2015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6000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6">
        <f>ROUND(E1871/D1871*100,0)</f>
        <v>0</v>
      </c>
      <c r="P1871" s="11">
        <f>IFERROR(ROUND(E1871/L1871,2),0)</f>
        <v>0</v>
      </c>
      <c r="Q1871" s="13" t="s">
        <v>8331</v>
      </c>
      <c r="R1871" t="s">
        <v>8333</v>
      </c>
      <c r="S1871" s="18">
        <f>(((J1871/60)/60)/24)+DATE(1970,1,1)</f>
        <v>42709.002881944441</v>
      </c>
      <c r="T1871">
        <f>YEAR(S1871)</f>
        <v>2016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6000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6">
        <f>ROUND(E1872/D1872*100,0)</f>
        <v>6</v>
      </c>
      <c r="P1872" s="11">
        <f>IFERROR(ROUND(E1872/L1872,2),0)</f>
        <v>32.82</v>
      </c>
      <c r="Q1872" s="13" t="s">
        <v>8331</v>
      </c>
      <c r="R1872" t="s">
        <v>8333</v>
      </c>
      <c r="S1872" s="18">
        <f>(((J1872/60)/60)/24)+DATE(1970,1,1)</f>
        <v>42371.355729166666</v>
      </c>
      <c r="T1872">
        <f>YEAR(S1872)</f>
        <v>2016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6000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6">
        <f>ROUND(E1873/D1873*100,0)</f>
        <v>78</v>
      </c>
      <c r="P1873" s="11">
        <f>IFERROR(ROUND(E1873/L1873,2),0)</f>
        <v>49.12</v>
      </c>
      <c r="Q1873" s="13" t="s">
        <v>8331</v>
      </c>
      <c r="R1873" t="s">
        <v>8333</v>
      </c>
      <c r="S1873" s="18">
        <f>(((J1873/60)/60)/24)+DATE(1970,1,1)</f>
        <v>41923.783576388887</v>
      </c>
      <c r="T1873">
        <f>YEAR(S1873)</f>
        <v>2014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6000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6">
        <f>ROUND(E1874/D1874*100,0)</f>
        <v>4</v>
      </c>
      <c r="P1874" s="11">
        <f>IFERROR(ROUND(E1874/L1874,2),0)</f>
        <v>16.309999999999999</v>
      </c>
      <c r="Q1874" s="13" t="s">
        <v>8331</v>
      </c>
      <c r="R1874" t="s">
        <v>8333</v>
      </c>
      <c r="S1874" s="18">
        <f>(((J1874/60)/60)/24)+DATE(1970,1,1)</f>
        <v>42155.129652777774</v>
      </c>
      <c r="T1874">
        <f>YEAR(S1874)</f>
        <v>2015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6000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6">
        <f>ROUND(E1875/D1875*100,0)</f>
        <v>1</v>
      </c>
      <c r="P1875" s="11">
        <f>IFERROR(ROUND(E1875/L1875,2),0)</f>
        <v>18</v>
      </c>
      <c r="Q1875" s="13" t="s">
        <v>8331</v>
      </c>
      <c r="R1875" t="s">
        <v>8333</v>
      </c>
      <c r="S1875" s="18">
        <f>(((J1875/60)/60)/24)+DATE(1970,1,1)</f>
        <v>42164.615856481483</v>
      </c>
      <c r="T1875">
        <f>YEAR(S1875)</f>
        <v>2015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6000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6">
        <f>ROUND(E1876/D1876*100,0)</f>
        <v>0</v>
      </c>
      <c r="P1876" s="11">
        <f>IFERROR(ROUND(E1876/L1876,2),0)</f>
        <v>13</v>
      </c>
      <c r="Q1876" s="13" t="s">
        <v>8331</v>
      </c>
      <c r="R1876" t="s">
        <v>8333</v>
      </c>
      <c r="S1876" s="18">
        <f>(((J1876/60)/60)/24)+DATE(1970,1,1)</f>
        <v>42529.969131944439</v>
      </c>
      <c r="T1876">
        <f>YEAR(S1876)</f>
        <v>2016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6000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6">
        <f>ROUND(E1877/D1877*100,0)</f>
        <v>1</v>
      </c>
      <c r="P1877" s="11">
        <f>IFERROR(ROUND(E1877/L1877,2),0)</f>
        <v>17</v>
      </c>
      <c r="Q1877" s="13" t="s">
        <v>8331</v>
      </c>
      <c r="R1877" t="s">
        <v>8333</v>
      </c>
      <c r="S1877" s="18">
        <f>(((J1877/60)/60)/24)+DATE(1970,1,1)</f>
        <v>42528.899398148147</v>
      </c>
      <c r="T1877">
        <f>YEAR(S1877)</f>
        <v>2016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6000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6">
        <f>ROUND(E1878/D1878*100,0)</f>
        <v>0</v>
      </c>
      <c r="P1878" s="11">
        <f>IFERROR(ROUND(E1878/L1878,2),0)</f>
        <v>0</v>
      </c>
      <c r="Q1878" s="13" t="s">
        <v>8331</v>
      </c>
      <c r="R1878" t="s">
        <v>8333</v>
      </c>
      <c r="S1878" s="18">
        <f>(((J1878/60)/60)/24)+DATE(1970,1,1)</f>
        <v>41776.284780092588</v>
      </c>
      <c r="T1878">
        <f>YEAR(S1878)</f>
        <v>2014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6">
        <f>ROUND(E1879/D1879*100,0)</f>
        <v>0</v>
      </c>
      <c r="P1879" s="11">
        <f>IFERROR(ROUND(E1879/L1879,2),0)</f>
        <v>0</v>
      </c>
      <c r="Q1879" s="13" t="s">
        <v>8331</v>
      </c>
      <c r="R1879" t="s">
        <v>8333</v>
      </c>
      <c r="S1879" s="18">
        <f>(((J1879/60)/60)/24)+DATE(1970,1,1)</f>
        <v>42035.029224537036</v>
      </c>
      <c r="T1879">
        <f>YEAR(S1879)</f>
        <v>2015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5999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6">
        <f>ROUND(E1880/D1880*100,0)</f>
        <v>0</v>
      </c>
      <c r="P1880" s="11">
        <f>IFERROR(ROUND(E1880/L1880,2),0)</f>
        <v>0</v>
      </c>
      <c r="Q1880" s="13" t="s">
        <v>8331</v>
      </c>
      <c r="R1880" t="s">
        <v>8333</v>
      </c>
      <c r="S1880" s="18">
        <f>(((J1880/60)/60)/24)+DATE(1970,1,1)</f>
        <v>41773.008738425924</v>
      </c>
      <c r="T1880">
        <f>YEAR(S1880)</f>
        <v>2014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5875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6">
        <f>ROUND(E1881/D1881*100,0)</f>
        <v>0</v>
      </c>
      <c r="P1881" s="11">
        <f>IFERROR(ROUND(E1881/L1881,2),0)</f>
        <v>3</v>
      </c>
      <c r="Q1881" s="13" t="s">
        <v>8331</v>
      </c>
      <c r="R1881" t="s">
        <v>8333</v>
      </c>
      <c r="S1881" s="18">
        <f>(((J1881/60)/60)/24)+DATE(1970,1,1)</f>
        <v>42413.649641203709</v>
      </c>
      <c r="T1881">
        <f>YEAR(S1881)</f>
        <v>2016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5862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6">
        <f>ROUND(E1882/D1882*100,0)</f>
        <v>17</v>
      </c>
      <c r="P1882" s="11">
        <f>IFERROR(ROUND(E1882/L1882,2),0)</f>
        <v>41.83</v>
      </c>
      <c r="Q1882" s="13" t="s">
        <v>8331</v>
      </c>
      <c r="R1882" t="s">
        <v>8333</v>
      </c>
      <c r="S1882" s="18">
        <f>(((J1882/60)/60)/24)+DATE(1970,1,1)</f>
        <v>42430.566898148143</v>
      </c>
      <c r="T1882">
        <f>YEAR(S1882)</f>
        <v>2016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5845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6">
        <f>ROUND(E1883/D1883*100,0)</f>
        <v>59</v>
      </c>
      <c r="P1883" s="11">
        <f>IFERROR(ROUND(E1883/L1883,2),0)</f>
        <v>49.34</v>
      </c>
      <c r="Q1883" s="13" t="s">
        <v>8323</v>
      </c>
      <c r="R1883" t="s">
        <v>8327</v>
      </c>
      <c r="S1883" s="18">
        <f>(((J1883/60)/60)/24)+DATE(1970,1,1)</f>
        <v>42043.152650462958</v>
      </c>
      <c r="T1883">
        <f>YEAR(S1883)</f>
        <v>2015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5800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6">
        <f>ROUND(E1884/D1884*100,0)</f>
        <v>58</v>
      </c>
      <c r="P1884" s="11">
        <f>IFERROR(ROUND(E1884/L1884,2),0)</f>
        <v>41.73</v>
      </c>
      <c r="Q1884" s="13" t="s">
        <v>8323</v>
      </c>
      <c r="R1884" t="s">
        <v>8327</v>
      </c>
      <c r="S1884" s="18">
        <f>(((J1884/60)/60)/24)+DATE(1970,1,1)</f>
        <v>41067.949212962965</v>
      </c>
      <c r="T1884">
        <f>YEAR(S1884)</f>
        <v>2012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5800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6">
        <f>ROUND(E1885/D1885*100,0)</f>
        <v>18</v>
      </c>
      <c r="P1885" s="11">
        <f>IFERROR(ROUND(E1885/L1885,2),0)</f>
        <v>32.72</v>
      </c>
      <c r="Q1885" s="13" t="s">
        <v>8323</v>
      </c>
      <c r="R1885" t="s">
        <v>8327</v>
      </c>
      <c r="S1885" s="18">
        <f>(((J1885/60)/60)/24)+DATE(1970,1,1)</f>
        <v>40977.948009259257</v>
      </c>
      <c r="T1885">
        <f>YEAR(S1885)</f>
        <v>2012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5800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6">
        <f>ROUND(E1886/D1886*100,0)</f>
        <v>23</v>
      </c>
      <c r="P1886" s="11">
        <f>IFERROR(ROUND(E1886/L1886,2),0)</f>
        <v>51.96</v>
      </c>
      <c r="Q1886" s="13" t="s">
        <v>8323</v>
      </c>
      <c r="R1886" t="s">
        <v>8327</v>
      </c>
      <c r="S1886" s="18">
        <f>(((J1886/60)/60)/24)+DATE(1970,1,1)</f>
        <v>41205.198321759257</v>
      </c>
      <c r="T1886">
        <f>YEAR(S1886)</f>
        <v>2012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5600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6">
        <f>ROUND(E1887/D1887*100,0)</f>
        <v>95</v>
      </c>
      <c r="P1887" s="11">
        <f>IFERROR(ROUND(E1887/L1887,2),0)</f>
        <v>50.69</v>
      </c>
      <c r="Q1887" s="13" t="s">
        <v>8323</v>
      </c>
      <c r="R1887" t="s">
        <v>8327</v>
      </c>
      <c r="S1887" s="18">
        <f>(((J1887/60)/60)/24)+DATE(1970,1,1)</f>
        <v>41099.093865740739</v>
      </c>
      <c r="T1887">
        <f>YEAR(S1887)</f>
        <v>2012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5555.55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6">
        <f>ROUND(E1888/D1888*100,0)</f>
        <v>22</v>
      </c>
      <c r="P1888" s="11">
        <f>IFERROR(ROUND(E1888/L1888,2),0)</f>
        <v>42.24</v>
      </c>
      <c r="Q1888" s="13" t="s">
        <v>8323</v>
      </c>
      <c r="R1888" t="s">
        <v>8327</v>
      </c>
      <c r="S1888" s="18">
        <f>(((J1888/60)/60)/24)+DATE(1970,1,1)</f>
        <v>41925.906689814816</v>
      </c>
      <c r="T1888">
        <f>YEAR(S1888)</f>
        <v>2014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5500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6">
        <f>ROUND(E1889/D1889*100,0)</f>
        <v>61</v>
      </c>
      <c r="P1889" s="11">
        <f>IFERROR(ROUND(E1889/L1889,2),0)</f>
        <v>416.88</v>
      </c>
      <c r="Q1889" s="13" t="s">
        <v>8323</v>
      </c>
      <c r="R1889" t="s">
        <v>8327</v>
      </c>
      <c r="S1889" s="18">
        <f>(((J1889/60)/60)/24)+DATE(1970,1,1)</f>
        <v>42323.800138888888</v>
      </c>
      <c r="T1889">
        <f>YEAR(S1889)</f>
        <v>2015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5500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6">
        <f>ROUND(E1890/D1890*100,0)</f>
        <v>75</v>
      </c>
      <c r="P1890" s="11">
        <f>IFERROR(ROUND(E1890/L1890,2),0)</f>
        <v>46.65</v>
      </c>
      <c r="Q1890" s="13" t="s">
        <v>8323</v>
      </c>
      <c r="R1890" t="s">
        <v>8327</v>
      </c>
      <c r="S1890" s="18">
        <f>(((J1890/60)/60)/24)+DATE(1970,1,1)</f>
        <v>40299.239953703705</v>
      </c>
      <c r="T1890">
        <f>YEAR(S1890)</f>
        <v>2010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5500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6">
        <f>ROUND(E1891/D1891*100,0)</f>
        <v>39</v>
      </c>
      <c r="P1891" s="11">
        <f>IFERROR(ROUND(E1891/L1891,2),0)</f>
        <v>48.45</v>
      </c>
      <c r="Q1891" s="13" t="s">
        <v>8323</v>
      </c>
      <c r="R1891" t="s">
        <v>8327</v>
      </c>
      <c r="S1891" s="18">
        <f>(((J1891/60)/60)/24)+DATE(1970,1,1)</f>
        <v>41299.793356481481</v>
      </c>
      <c r="T1891">
        <f>YEAR(S1891)</f>
        <v>2013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5500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6">
        <f>ROUND(E1892/D1892*100,0)</f>
        <v>315</v>
      </c>
      <c r="P1892" s="11">
        <f>IFERROR(ROUND(E1892/L1892,2),0)</f>
        <v>70.53</v>
      </c>
      <c r="Q1892" s="13" t="s">
        <v>8323</v>
      </c>
      <c r="R1892" t="s">
        <v>8327</v>
      </c>
      <c r="S1892" s="18">
        <f>(((J1892/60)/60)/24)+DATE(1970,1,1)</f>
        <v>41228.786203703705</v>
      </c>
      <c r="T1892">
        <f>YEAR(S1892)</f>
        <v>2012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5500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6">
        <f>ROUND(E1893/D1893*100,0)</f>
        <v>192</v>
      </c>
      <c r="P1893" s="11">
        <f>IFERROR(ROUND(E1893/L1893,2),0)</f>
        <v>87.96</v>
      </c>
      <c r="Q1893" s="13" t="s">
        <v>8323</v>
      </c>
      <c r="R1893" t="s">
        <v>8327</v>
      </c>
      <c r="S1893" s="18">
        <f>(((J1893/60)/60)/24)+DATE(1970,1,1)</f>
        <v>40335.798078703701</v>
      </c>
      <c r="T1893">
        <f>YEAR(S1893)</f>
        <v>2010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6">
        <f>ROUND(E1894/D1894*100,0)</f>
        <v>12</v>
      </c>
      <c r="P1894" s="11">
        <f>IFERROR(ROUND(E1894/L1894,2),0)</f>
        <v>26.27</v>
      </c>
      <c r="Q1894" s="13" t="s">
        <v>8323</v>
      </c>
      <c r="R1894" t="s">
        <v>8327</v>
      </c>
      <c r="S1894" s="18">
        <f>(((J1894/60)/60)/24)+DATE(1970,1,1)</f>
        <v>40671.637511574074</v>
      </c>
      <c r="T1894">
        <f>YEAR(S1894)</f>
        <v>2011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5500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6">
        <f>ROUND(E1895/D1895*100,0)</f>
        <v>47</v>
      </c>
      <c r="P1895" s="11">
        <f>IFERROR(ROUND(E1895/L1895,2),0)</f>
        <v>57.78</v>
      </c>
      <c r="Q1895" s="13" t="s">
        <v>8323</v>
      </c>
      <c r="R1895" t="s">
        <v>8327</v>
      </c>
      <c r="S1895" s="18">
        <f>(((J1895/60)/60)/24)+DATE(1970,1,1)</f>
        <v>40632.94195601852</v>
      </c>
      <c r="T1895">
        <f>YEAR(S1895)</f>
        <v>2011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5500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6">
        <f>ROUND(E1896/D1896*100,0)</f>
        <v>21</v>
      </c>
      <c r="P1896" s="11">
        <f>IFERROR(ROUND(E1896/L1896,2),0)</f>
        <v>57.25</v>
      </c>
      <c r="Q1896" s="13" t="s">
        <v>8323</v>
      </c>
      <c r="R1896" t="s">
        <v>8327</v>
      </c>
      <c r="S1896" s="18">
        <f>(((J1896/60)/60)/24)+DATE(1970,1,1)</f>
        <v>40920.904895833337</v>
      </c>
      <c r="T1896">
        <f>YEAR(S1896)</f>
        <v>2012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5500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6">
        <f>ROUND(E1897/D1897*100,0)</f>
        <v>168</v>
      </c>
      <c r="P1897" s="11">
        <f>IFERROR(ROUND(E1897/L1897,2),0)</f>
        <v>196.34</v>
      </c>
      <c r="Q1897" s="13" t="s">
        <v>8323</v>
      </c>
      <c r="R1897" t="s">
        <v>8327</v>
      </c>
      <c r="S1897" s="18">
        <f>(((J1897/60)/60)/24)+DATE(1970,1,1)</f>
        <v>42267.746782407412</v>
      </c>
      <c r="T1897">
        <f>YEAR(S1897)</f>
        <v>2015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5500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6">
        <f>ROUND(E1898/D1898*100,0)</f>
        <v>10</v>
      </c>
      <c r="P1898" s="11">
        <f>IFERROR(ROUND(E1898/L1898,2),0)</f>
        <v>43</v>
      </c>
      <c r="Q1898" s="13" t="s">
        <v>8323</v>
      </c>
      <c r="R1898" t="s">
        <v>8327</v>
      </c>
      <c r="S1898" s="18">
        <f>(((J1898/60)/60)/24)+DATE(1970,1,1)</f>
        <v>40981.710243055553</v>
      </c>
      <c r="T1898">
        <f>YEAR(S1898)</f>
        <v>2012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5500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6">
        <f>ROUND(E1899/D1899*100,0)</f>
        <v>118</v>
      </c>
      <c r="P1899" s="11">
        <f>IFERROR(ROUND(E1899/L1899,2),0)</f>
        <v>35.549999999999997</v>
      </c>
      <c r="Q1899" s="13" t="s">
        <v>8323</v>
      </c>
      <c r="R1899" t="s">
        <v>8327</v>
      </c>
      <c r="S1899" s="18">
        <f>(((J1899/60)/60)/24)+DATE(1970,1,1)</f>
        <v>41680.583402777782</v>
      </c>
      <c r="T1899">
        <f>YEAR(S1899)</f>
        <v>2014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5500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6">
        <f>ROUND(E1900/D1900*100,0)</f>
        <v>26</v>
      </c>
      <c r="P1900" s="11">
        <f>IFERROR(ROUND(E1900/L1900,2),0)</f>
        <v>68.81</v>
      </c>
      <c r="Q1900" s="13" t="s">
        <v>8323</v>
      </c>
      <c r="R1900" t="s">
        <v>8327</v>
      </c>
      <c r="S1900" s="18">
        <f>(((J1900/60)/60)/24)+DATE(1970,1,1)</f>
        <v>42366.192974537036</v>
      </c>
      <c r="T1900">
        <f>YEAR(S1900)</f>
        <v>2015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5500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6">
        <f>ROUND(E1901/D1901*100,0)</f>
        <v>22</v>
      </c>
      <c r="P1901" s="11">
        <f>IFERROR(ROUND(E1901/L1901,2),0)</f>
        <v>28.57</v>
      </c>
      <c r="Q1901" s="13" t="s">
        <v>8323</v>
      </c>
      <c r="R1901" t="s">
        <v>8327</v>
      </c>
      <c r="S1901" s="18">
        <f>(((J1901/60)/60)/24)+DATE(1970,1,1)</f>
        <v>42058.941736111112</v>
      </c>
      <c r="T1901">
        <f>YEAR(S1901)</f>
        <v>2015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5500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6">
        <f>ROUND(E1902/D1902*100,0)</f>
        <v>50</v>
      </c>
      <c r="P1902" s="11">
        <f>IFERROR(ROUND(E1902/L1902,2),0)</f>
        <v>50.63</v>
      </c>
      <c r="Q1902" s="13" t="s">
        <v>8323</v>
      </c>
      <c r="R1902" t="s">
        <v>8327</v>
      </c>
      <c r="S1902" s="18">
        <f>(((J1902/60)/60)/24)+DATE(1970,1,1)</f>
        <v>41160.871886574074</v>
      </c>
      <c r="T1902">
        <f>YEAR(S1902)</f>
        <v>2012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5500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6">
        <f>ROUND(E1903/D1903*100,0)</f>
        <v>49</v>
      </c>
      <c r="P1903" s="11">
        <f>IFERROR(ROUND(E1903/L1903,2),0)</f>
        <v>106.8</v>
      </c>
      <c r="Q1903" s="13" t="s">
        <v>8317</v>
      </c>
      <c r="R1903" t="s">
        <v>8346</v>
      </c>
      <c r="S1903" s="18">
        <f>(((J1903/60)/60)/24)+DATE(1970,1,1)</f>
        <v>42116.54315972222</v>
      </c>
      <c r="T1903">
        <f>YEAR(S1903)</f>
        <v>2015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5500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6">
        <f>ROUND(E1904/D1904*100,0)</f>
        <v>0</v>
      </c>
      <c r="P1904" s="11">
        <f>IFERROR(ROUND(E1904/L1904,2),0)</f>
        <v>4</v>
      </c>
      <c r="Q1904" s="13" t="s">
        <v>8317</v>
      </c>
      <c r="R1904" t="s">
        <v>8346</v>
      </c>
      <c r="S1904" s="18">
        <f>(((J1904/60)/60)/24)+DATE(1970,1,1)</f>
        <v>42037.789895833332</v>
      </c>
      <c r="T1904">
        <f>YEAR(S1904)</f>
        <v>2015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5500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6">
        <f>ROUND(E1905/D1905*100,0)</f>
        <v>25</v>
      </c>
      <c r="P1905" s="11">
        <f>IFERROR(ROUND(E1905/L1905,2),0)</f>
        <v>34.1</v>
      </c>
      <c r="Q1905" s="13" t="s">
        <v>8317</v>
      </c>
      <c r="R1905" t="s">
        <v>8346</v>
      </c>
      <c r="S1905" s="18">
        <f>(((J1905/60)/60)/24)+DATE(1970,1,1)</f>
        <v>42702.770729166667</v>
      </c>
      <c r="T1905">
        <f>YEAR(S1905)</f>
        <v>2016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5500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6">
        <f>ROUND(E1906/D1906*100,0)</f>
        <v>1</v>
      </c>
      <c r="P1906" s="11">
        <f>IFERROR(ROUND(E1906/L1906,2),0)</f>
        <v>25</v>
      </c>
      <c r="Q1906" s="13" t="s">
        <v>8317</v>
      </c>
      <c r="R1906" t="s">
        <v>8346</v>
      </c>
      <c r="S1906" s="18">
        <f>(((J1906/60)/60)/24)+DATE(1970,1,1)</f>
        <v>42326.685428240744</v>
      </c>
      <c r="T1906">
        <f>YEAR(S1906)</f>
        <v>2015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5500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6">
        <f>ROUND(E1907/D1907*100,0)</f>
        <v>1</v>
      </c>
      <c r="P1907" s="11">
        <f>IFERROR(ROUND(E1907/L1907,2),0)</f>
        <v>10.5</v>
      </c>
      <c r="Q1907" s="13" t="s">
        <v>8317</v>
      </c>
      <c r="R1907" t="s">
        <v>8346</v>
      </c>
      <c r="S1907" s="18">
        <f>(((J1907/60)/60)/24)+DATE(1970,1,1)</f>
        <v>41859.925856481481</v>
      </c>
      <c r="T1907">
        <f>YEAR(S1907)</f>
        <v>2014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5500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6">
        <f>ROUND(E1908/D1908*100,0)</f>
        <v>389</v>
      </c>
      <c r="P1908" s="11">
        <f>IFERROR(ROUND(E1908/L1908,2),0)</f>
        <v>215.96</v>
      </c>
      <c r="Q1908" s="13" t="s">
        <v>8317</v>
      </c>
      <c r="R1908" t="s">
        <v>8346</v>
      </c>
      <c r="S1908" s="18">
        <f>(((J1908/60)/60)/24)+DATE(1970,1,1)</f>
        <v>42514.671099537038</v>
      </c>
      <c r="T1908">
        <f>YEAR(S1908)</f>
        <v>2016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5500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6">
        <f>ROUND(E1909/D1909*100,0)</f>
        <v>2</v>
      </c>
      <c r="P1909" s="11">
        <f>IFERROR(ROUND(E1909/L1909,2),0)</f>
        <v>21.25</v>
      </c>
      <c r="Q1909" s="13" t="s">
        <v>8317</v>
      </c>
      <c r="R1909" t="s">
        <v>8346</v>
      </c>
      <c r="S1909" s="18">
        <f>(((J1909/60)/60)/24)+DATE(1970,1,1)</f>
        <v>41767.587094907409</v>
      </c>
      <c r="T1909">
        <f>YEAR(S1909)</f>
        <v>2014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5500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6">
        <f>ROUND(E1910/D1910*100,0)</f>
        <v>8</v>
      </c>
      <c r="P1910" s="11">
        <f>IFERROR(ROUND(E1910/L1910,2),0)</f>
        <v>108.25</v>
      </c>
      <c r="Q1910" s="13" t="s">
        <v>8317</v>
      </c>
      <c r="R1910" t="s">
        <v>8346</v>
      </c>
      <c r="S1910" s="18">
        <f>(((J1910/60)/60)/24)+DATE(1970,1,1)</f>
        <v>42703.917824074073</v>
      </c>
      <c r="T1910">
        <f>YEAR(S1910)</f>
        <v>2016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5500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6">
        <f>ROUND(E1911/D1911*100,0)</f>
        <v>90</v>
      </c>
      <c r="P1911" s="11">
        <f>IFERROR(ROUND(E1911/L1911,2),0)</f>
        <v>129.97</v>
      </c>
      <c r="Q1911" s="13" t="s">
        <v>8317</v>
      </c>
      <c r="R1911" t="s">
        <v>8346</v>
      </c>
      <c r="S1911" s="18">
        <f>(((J1911/60)/60)/24)+DATE(1970,1,1)</f>
        <v>41905.429155092592</v>
      </c>
      <c r="T1911">
        <f>YEAR(S1911)</f>
        <v>2014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5500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6">
        <f>ROUND(E1912/D1912*100,0)</f>
        <v>609</v>
      </c>
      <c r="P1912" s="11">
        <f>IFERROR(ROUND(E1912/L1912,2),0)</f>
        <v>117.49</v>
      </c>
      <c r="Q1912" s="13" t="s">
        <v>8317</v>
      </c>
      <c r="R1912" t="s">
        <v>8346</v>
      </c>
      <c r="S1912" s="18">
        <f>(((J1912/60)/60)/24)+DATE(1970,1,1)</f>
        <v>42264.963159722218</v>
      </c>
      <c r="T1912">
        <f>YEAR(S1912)</f>
        <v>2015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5500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6">
        <f>ROUND(E1913/D1913*100,0)</f>
        <v>0</v>
      </c>
      <c r="P1913" s="11">
        <f>IFERROR(ROUND(E1913/L1913,2),0)</f>
        <v>10</v>
      </c>
      <c r="Q1913" s="13" t="s">
        <v>8317</v>
      </c>
      <c r="R1913" t="s">
        <v>8346</v>
      </c>
      <c r="S1913" s="18">
        <f>(((J1913/60)/60)/24)+DATE(1970,1,1)</f>
        <v>41830.033958333333</v>
      </c>
      <c r="T1913">
        <f>YEAR(S1913)</f>
        <v>2014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5500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6">
        <f>ROUND(E1914/D1914*100,0)</f>
        <v>54</v>
      </c>
      <c r="P1914" s="11">
        <f>IFERROR(ROUND(E1914/L1914,2),0)</f>
        <v>70.599999999999994</v>
      </c>
      <c r="Q1914" s="13" t="s">
        <v>8317</v>
      </c>
      <c r="R1914" t="s">
        <v>8346</v>
      </c>
      <c r="S1914" s="18">
        <f>(((J1914/60)/60)/24)+DATE(1970,1,1)</f>
        <v>42129.226388888885</v>
      </c>
      <c r="T1914">
        <f>YEAR(S1914)</f>
        <v>2015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5500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6">
        <f>ROUND(E1915/D1915*100,0)</f>
        <v>12</v>
      </c>
      <c r="P1915" s="11">
        <f>IFERROR(ROUND(E1915/L1915,2),0)</f>
        <v>24.5</v>
      </c>
      <c r="Q1915" s="13" t="s">
        <v>8317</v>
      </c>
      <c r="R1915" t="s">
        <v>8346</v>
      </c>
      <c r="S1915" s="18">
        <f>(((J1915/60)/60)/24)+DATE(1970,1,1)</f>
        <v>41890.511319444442</v>
      </c>
      <c r="T1915">
        <f>YEAR(S1915)</f>
        <v>2014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5500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6">
        <f>ROUND(E1916/D1916*100,0)</f>
        <v>1</v>
      </c>
      <c r="P1916" s="11">
        <f>IFERROR(ROUND(E1916/L1916,2),0)</f>
        <v>30</v>
      </c>
      <c r="Q1916" s="13" t="s">
        <v>8317</v>
      </c>
      <c r="R1916" t="s">
        <v>8346</v>
      </c>
      <c r="S1916" s="18">
        <f>(((J1916/60)/60)/24)+DATE(1970,1,1)</f>
        <v>41929.174456018518</v>
      </c>
      <c r="T1916">
        <f>YEAR(S1916)</f>
        <v>2014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6">
        <f>ROUND(E1917/D1917*100,0)</f>
        <v>0</v>
      </c>
      <c r="P1917" s="11">
        <f>IFERROR(ROUND(E1917/L1917,2),0)</f>
        <v>2</v>
      </c>
      <c r="Q1917" s="13" t="s">
        <v>8317</v>
      </c>
      <c r="R1917" t="s">
        <v>8346</v>
      </c>
      <c r="S1917" s="18">
        <f>(((J1917/60)/60)/24)+DATE(1970,1,1)</f>
        <v>41864.04886574074</v>
      </c>
      <c r="T1917">
        <f>YEAR(S1917)</f>
        <v>2014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5500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6">
        <f>ROUND(E1918/D1918*100,0)</f>
        <v>2</v>
      </c>
      <c r="P1918" s="11">
        <f>IFERROR(ROUND(E1918/L1918,2),0)</f>
        <v>17</v>
      </c>
      <c r="Q1918" s="13" t="s">
        <v>8317</v>
      </c>
      <c r="R1918" t="s">
        <v>8346</v>
      </c>
      <c r="S1918" s="18">
        <f>(((J1918/60)/60)/24)+DATE(1970,1,1)</f>
        <v>42656.717303240745</v>
      </c>
      <c r="T1918">
        <f>YEAR(S1918)</f>
        <v>2016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5500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6">
        <f>ROUND(E1919/D1919*100,0)</f>
        <v>3728</v>
      </c>
      <c r="P1919" s="11">
        <f>IFERROR(ROUND(E1919/L1919,2),0)</f>
        <v>2928.93</v>
      </c>
      <c r="Q1919" s="13" t="s">
        <v>8317</v>
      </c>
      <c r="R1919" t="s">
        <v>8346</v>
      </c>
      <c r="S1919" s="18">
        <f>(((J1919/60)/60)/24)+DATE(1970,1,1)</f>
        <v>42746.270057870366</v>
      </c>
      <c r="T1919">
        <f>YEAR(S1919)</f>
        <v>2017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5500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6">
        <f>ROUND(E1920/D1920*100,0)</f>
        <v>5</v>
      </c>
      <c r="P1920" s="11">
        <f>IFERROR(ROUND(E1920/L1920,2),0)</f>
        <v>28.89</v>
      </c>
      <c r="Q1920" s="13" t="s">
        <v>8317</v>
      </c>
      <c r="R1920" t="s">
        <v>8346</v>
      </c>
      <c r="S1920" s="18">
        <f>(((J1920/60)/60)/24)+DATE(1970,1,1)</f>
        <v>41828.789942129632</v>
      </c>
      <c r="T1920">
        <f>YEAR(S1920)</f>
        <v>2014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6">
        <f>ROUND(E1921/D1921*100,0)</f>
        <v>4</v>
      </c>
      <c r="P1921" s="11">
        <f>IFERROR(ROUND(E1921/L1921,2),0)</f>
        <v>29.63</v>
      </c>
      <c r="Q1921" s="13" t="s">
        <v>8317</v>
      </c>
      <c r="R1921" t="s">
        <v>8346</v>
      </c>
      <c r="S1921" s="18">
        <f>(((J1921/60)/60)/24)+DATE(1970,1,1)</f>
        <v>42113.875567129624</v>
      </c>
      <c r="T1921">
        <f>YEAR(S1921)</f>
        <v>2015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5500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6">
        <f>ROUND(E1922/D1922*100,0)</f>
        <v>78</v>
      </c>
      <c r="P1922" s="11">
        <f>IFERROR(ROUND(E1922/L1922,2),0)</f>
        <v>40.98</v>
      </c>
      <c r="Q1922" s="13" t="s">
        <v>8317</v>
      </c>
      <c r="R1922" t="s">
        <v>8346</v>
      </c>
      <c r="S1922" s="18">
        <f>(((J1922/60)/60)/24)+DATE(1970,1,1)</f>
        <v>42270.875706018516</v>
      </c>
      <c r="T1922">
        <f>YEAR(S1922)</f>
        <v>2015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5500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6">
        <f>ROUND(E1923/D1923*100,0)</f>
        <v>37</v>
      </c>
      <c r="P1923" s="11">
        <f>IFERROR(ROUND(E1923/L1923,2),0)</f>
        <v>54</v>
      </c>
      <c r="Q1923" s="13" t="s">
        <v>8323</v>
      </c>
      <c r="R1923" t="s">
        <v>8327</v>
      </c>
      <c r="S1923" s="18">
        <f>(((J1923/60)/60)/24)+DATE(1970,1,1)</f>
        <v>41074.221562500003</v>
      </c>
      <c r="T1923">
        <f>YEAR(S1923)</f>
        <v>2012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5494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6">
        <f>ROUND(E1924/D1924*100,0)</f>
        <v>42</v>
      </c>
      <c r="P1924" s="11">
        <f>IFERROR(ROUND(E1924/L1924,2),0)</f>
        <v>36.11</v>
      </c>
      <c r="Q1924" s="13" t="s">
        <v>8323</v>
      </c>
      <c r="R1924" t="s">
        <v>8327</v>
      </c>
      <c r="S1924" s="18">
        <f>(((J1924/60)/60)/24)+DATE(1970,1,1)</f>
        <v>41590.255868055552</v>
      </c>
      <c r="T1924">
        <f>YEAR(S1924)</f>
        <v>2013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5400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6">
        <f>ROUND(E1925/D1925*100,0)</f>
        <v>6</v>
      </c>
      <c r="P1925" s="11">
        <f>IFERROR(ROUND(E1925/L1925,2),0)</f>
        <v>23.15</v>
      </c>
      <c r="Q1925" s="13" t="s">
        <v>8323</v>
      </c>
      <c r="R1925" t="s">
        <v>8327</v>
      </c>
      <c r="S1925" s="18">
        <f>(((J1925/60)/60)/24)+DATE(1970,1,1)</f>
        <v>40772.848749999997</v>
      </c>
      <c r="T1925">
        <f>YEAR(S1925)</f>
        <v>2011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5400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6">
        <f>ROUND(E1926/D1926*100,0)</f>
        <v>64</v>
      </c>
      <c r="P1926" s="11">
        <f>IFERROR(ROUND(E1926/L1926,2),0)</f>
        <v>104</v>
      </c>
      <c r="Q1926" s="13" t="s">
        <v>8323</v>
      </c>
      <c r="R1926" t="s">
        <v>8327</v>
      </c>
      <c r="S1926" s="18">
        <f>(((J1926/60)/60)/24)+DATE(1970,1,1)</f>
        <v>41626.761053240742</v>
      </c>
      <c r="T1926">
        <f>YEAR(S1926)</f>
        <v>2013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5250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6">
        <f>ROUND(E1927/D1927*100,0)</f>
        <v>32</v>
      </c>
      <c r="P1927" s="11">
        <f>IFERROR(ROUND(E1927/L1927,2),0)</f>
        <v>31.83</v>
      </c>
      <c r="Q1927" s="13" t="s">
        <v>8323</v>
      </c>
      <c r="R1927" t="s">
        <v>8327</v>
      </c>
      <c r="S1927" s="18">
        <f>(((J1927/60)/60)/24)+DATE(1970,1,1)</f>
        <v>41535.90148148148</v>
      </c>
      <c r="T1927">
        <f>YEAR(S1927)</f>
        <v>2013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5250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6">
        <f>ROUND(E1928/D1928*100,0)</f>
        <v>56</v>
      </c>
      <c r="P1928" s="11">
        <f>IFERROR(ROUND(E1928/L1928,2),0)</f>
        <v>27.39</v>
      </c>
      <c r="Q1928" s="13" t="s">
        <v>8323</v>
      </c>
      <c r="R1928" t="s">
        <v>8327</v>
      </c>
      <c r="S1928" s="18">
        <f>(((J1928/60)/60)/24)+DATE(1970,1,1)</f>
        <v>40456.954351851848</v>
      </c>
      <c r="T1928">
        <f>YEAR(S1928)</f>
        <v>2010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5200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6">
        <f>ROUND(E1929/D1929*100,0)</f>
        <v>12</v>
      </c>
      <c r="P1929" s="11">
        <f>IFERROR(ROUND(E1929/L1929,2),0)</f>
        <v>56.36</v>
      </c>
      <c r="Q1929" s="13" t="s">
        <v>8323</v>
      </c>
      <c r="R1929" t="s">
        <v>8327</v>
      </c>
      <c r="S1929" s="18">
        <f>(((J1929/60)/60)/24)+DATE(1970,1,1)</f>
        <v>40960.861562500002</v>
      </c>
      <c r="T1929">
        <f>YEAR(S1929)</f>
        <v>2012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5105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6">
        <f>ROUND(E1930/D1930*100,0)</f>
        <v>52</v>
      </c>
      <c r="P1930" s="11">
        <f>IFERROR(ROUND(E1930/L1930,2),0)</f>
        <v>77.349999999999994</v>
      </c>
      <c r="Q1930" s="13" t="s">
        <v>8323</v>
      </c>
      <c r="R1930" t="s">
        <v>8327</v>
      </c>
      <c r="S1930" s="18">
        <f>(((J1930/60)/60)/24)+DATE(1970,1,1)</f>
        <v>41371.648078703707</v>
      </c>
      <c r="T1930">
        <f>YEAR(S1930)</f>
        <v>2013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5050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6">
        <f>ROUND(E1931/D1931*100,0)</f>
        <v>64</v>
      </c>
      <c r="P1931" s="11">
        <f>IFERROR(ROUND(E1931/L1931,2),0)</f>
        <v>42.8</v>
      </c>
      <c r="Q1931" s="13" t="s">
        <v>8323</v>
      </c>
      <c r="R1931" t="s">
        <v>8327</v>
      </c>
      <c r="S1931" s="18">
        <f>(((J1931/60)/60)/24)+DATE(1970,1,1)</f>
        <v>40687.021597222221</v>
      </c>
      <c r="T1931">
        <f>YEAR(S1931)</f>
        <v>2011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5000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6">
        <f>ROUND(E1932/D1932*100,0)</f>
        <v>25</v>
      </c>
      <c r="P1932" s="11">
        <f>IFERROR(ROUND(E1932/L1932,2),0)</f>
        <v>48.85</v>
      </c>
      <c r="Q1932" s="13" t="s">
        <v>8323</v>
      </c>
      <c r="R1932" t="s">
        <v>8327</v>
      </c>
      <c r="S1932" s="18">
        <f>(((J1932/60)/60)/24)+DATE(1970,1,1)</f>
        <v>41402.558819444443</v>
      </c>
      <c r="T1932">
        <f>YEAR(S1932)</f>
        <v>2013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5000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6">
        <f>ROUND(E1933/D1933*100,0)</f>
        <v>48</v>
      </c>
      <c r="P1933" s="11">
        <f>IFERROR(ROUND(E1933/L1933,2),0)</f>
        <v>48.24</v>
      </c>
      <c r="Q1933" s="13" t="s">
        <v>8323</v>
      </c>
      <c r="R1933" t="s">
        <v>8327</v>
      </c>
      <c r="S1933" s="18">
        <f>(((J1933/60)/60)/24)+DATE(1970,1,1)</f>
        <v>41037.892465277779</v>
      </c>
      <c r="T1933">
        <f>YEAR(S1933)</f>
        <v>2012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5000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6">
        <f>ROUND(E1934/D1934*100,0)</f>
        <v>112</v>
      </c>
      <c r="P1934" s="11">
        <f>IFERROR(ROUND(E1934/L1934,2),0)</f>
        <v>70.209999999999994</v>
      </c>
      <c r="Q1934" s="13" t="s">
        <v>8323</v>
      </c>
      <c r="R1934" t="s">
        <v>8327</v>
      </c>
      <c r="S1934" s="18">
        <f>(((J1934/60)/60)/24)+DATE(1970,1,1)</f>
        <v>40911.809872685182</v>
      </c>
      <c r="T1934">
        <f>YEAR(S1934)</f>
        <v>2012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5000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6">
        <f>ROUND(E1935/D1935*100,0)</f>
        <v>207</v>
      </c>
      <c r="P1935" s="11">
        <f>IFERROR(ROUND(E1935/L1935,2),0)</f>
        <v>94.05</v>
      </c>
      <c r="Q1935" s="13" t="s">
        <v>8323</v>
      </c>
      <c r="R1935" t="s">
        <v>8327</v>
      </c>
      <c r="S1935" s="18">
        <f>(((J1935/60)/60)/24)+DATE(1970,1,1)</f>
        <v>41879.130868055552</v>
      </c>
      <c r="T1935">
        <f>YEAR(S1935)</f>
        <v>2014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6">
        <f>ROUND(E1936/D1936*100,0)</f>
        <v>124</v>
      </c>
      <c r="P1936" s="11">
        <f>IFERROR(ROUND(E1936/L1936,2),0)</f>
        <v>80.27</v>
      </c>
      <c r="Q1936" s="13" t="s">
        <v>8323</v>
      </c>
      <c r="R1936" t="s">
        <v>8327</v>
      </c>
      <c r="S1936" s="18">
        <f>(((J1936/60)/60)/24)+DATE(1970,1,1)</f>
        <v>40865.867141203707</v>
      </c>
      <c r="T1936">
        <f>YEAR(S1936)</f>
        <v>2011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5000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6">
        <f>ROUND(E1937/D1937*100,0)</f>
        <v>54</v>
      </c>
      <c r="P1937" s="11">
        <f>IFERROR(ROUND(E1937/L1937,2),0)</f>
        <v>54.2</v>
      </c>
      <c r="Q1937" s="13" t="s">
        <v>8323</v>
      </c>
      <c r="R1937" t="s">
        <v>8327</v>
      </c>
      <c r="S1937" s="18">
        <f>(((J1937/60)/60)/24)+DATE(1970,1,1)</f>
        <v>41773.932534722226</v>
      </c>
      <c r="T1937">
        <f>YEAR(S1937)</f>
        <v>2014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5000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6">
        <f>ROUND(E1938/D1938*100,0)</f>
        <v>175</v>
      </c>
      <c r="P1938" s="11">
        <f>IFERROR(ROUND(E1938/L1938,2),0)</f>
        <v>60.27</v>
      </c>
      <c r="Q1938" s="13" t="s">
        <v>8323</v>
      </c>
      <c r="R1938" t="s">
        <v>8327</v>
      </c>
      <c r="S1938" s="18">
        <f>(((J1938/60)/60)/24)+DATE(1970,1,1)</f>
        <v>40852.889699074076</v>
      </c>
      <c r="T1938">
        <f>YEAR(S1938)</f>
        <v>2011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5000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6">
        <f>ROUND(E1939/D1939*100,0)</f>
        <v>22</v>
      </c>
      <c r="P1939" s="11">
        <f>IFERROR(ROUND(E1939/L1939,2),0)</f>
        <v>38.74</v>
      </c>
      <c r="Q1939" s="13" t="s">
        <v>8323</v>
      </c>
      <c r="R1939" t="s">
        <v>8327</v>
      </c>
      <c r="S1939" s="18">
        <f>(((J1939/60)/60)/24)+DATE(1970,1,1)</f>
        <v>41059.118993055556</v>
      </c>
      <c r="T1939">
        <f>YEAR(S1939)</f>
        <v>2012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6">
        <f>ROUND(E1940/D1940*100,0)</f>
        <v>348</v>
      </c>
      <c r="P1940" s="11">
        <f>IFERROR(ROUND(E1940/L1940,2),0)</f>
        <v>152.54</v>
      </c>
      <c r="Q1940" s="13" t="s">
        <v>8323</v>
      </c>
      <c r="R1940" t="s">
        <v>8327</v>
      </c>
      <c r="S1940" s="18">
        <f>(((J1940/60)/60)/24)+DATE(1970,1,1)</f>
        <v>41426.259618055556</v>
      </c>
      <c r="T1940">
        <f>YEAR(S1940)</f>
        <v>2013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5000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6">
        <f>ROUND(E1941/D1941*100,0)</f>
        <v>221</v>
      </c>
      <c r="P1941" s="11">
        <f>IFERROR(ROUND(E1941/L1941,2),0)</f>
        <v>115.31</v>
      </c>
      <c r="Q1941" s="13" t="s">
        <v>8323</v>
      </c>
      <c r="R1941" t="s">
        <v>8327</v>
      </c>
      <c r="S1941" s="18">
        <f>(((J1941/60)/60)/24)+DATE(1970,1,1)</f>
        <v>41313.985046296293</v>
      </c>
      <c r="T1941">
        <f>YEAR(S1941)</f>
        <v>2013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5000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6">
        <f>ROUND(E1942/D1942*100,0)</f>
        <v>22</v>
      </c>
      <c r="P1942" s="11">
        <f>IFERROR(ROUND(E1942/L1942,2),0)</f>
        <v>35.840000000000003</v>
      </c>
      <c r="Q1942" s="13" t="s">
        <v>8323</v>
      </c>
      <c r="R1942" t="s">
        <v>8327</v>
      </c>
      <c r="S1942" s="18">
        <f>(((J1942/60)/60)/24)+DATE(1970,1,1)</f>
        <v>40670.507326388892</v>
      </c>
      <c r="T1942">
        <f>YEAR(S1942)</f>
        <v>2011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5000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6">
        <f>ROUND(E1943/D1943*100,0)</f>
        <v>6306</v>
      </c>
      <c r="P1943" s="11">
        <f>IFERROR(ROUND(E1943/L1943,2),0)</f>
        <v>64.569999999999993</v>
      </c>
      <c r="Q1943" s="13" t="s">
        <v>8317</v>
      </c>
      <c r="R1943" t="s">
        <v>8347</v>
      </c>
      <c r="S1943" s="18">
        <f>(((J1943/60)/60)/24)+DATE(1970,1,1)</f>
        <v>41744.290868055556</v>
      </c>
      <c r="T1943">
        <f>YEAR(S1943)</f>
        <v>2014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5000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6">
        <f>ROUND(E1944/D1944*100,0)</f>
        <v>166</v>
      </c>
      <c r="P1944" s="11">
        <f>IFERROR(ROUND(E1944/L1944,2),0)</f>
        <v>87.44</v>
      </c>
      <c r="Q1944" s="13" t="s">
        <v>8317</v>
      </c>
      <c r="R1944" t="s">
        <v>8347</v>
      </c>
      <c r="S1944" s="18">
        <f>(((J1944/60)/60)/24)+DATE(1970,1,1)</f>
        <v>40638.828009259261</v>
      </c>
      <c r="T1944">
        <f>YEAR(S1944)</f>
        <v>2011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5000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6">
        <f>ROUND(E1945/D1945*100,0)</f>
        <v>3411</v>
      </c>
      <c r="P1945" s="11">
        <f>IFERROR(ROUND(E1945/L1945,2),0)</f>
        <v>68.819999999999993</v>
      </c>
      <c r="Q1945" s="13" t="s">
        <v>8317</v>
      </c>
      <c r="R1945" t="s">
        <v>8347</v>
      </c>
      <c r="S1945" s="18">
        <f>(((J1945/60)/60)/24)+DATE(1970,1,1)</f>
        <v>42548.269861111112</v>
      </c>
      <c r="T1945">
        <f>YEAR(S1945)</f>
        <v>2016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5000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6">
        <f>ROUND(E1946/D1946*100,0)</f>
        <v>6304</v>
      </c>
      <c r="P1946" s="11">
        <f>IFERROR(ROUND(E1946/L1946,2),0)</f>
        <v>176.2</v>
      </c>
      <c r="Q1946" s="13" t="s">
        <v>8317</v>
      </c>
      <c r="R1946" t="s">
        <v>8347</v>
      </c>
      <c r="S1946" s="18">
        <f>(((J1946/60)/60)/24)+DATE(1970,1,1)</f>
        <v>41730.584374999999</v>
      </c>
      <c r="T1946">
        <f>YEAR(S1946)</f>
        <v>2014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5000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6">
        <f>ROUND(E1947/D1947*100,0)</f>
        <v>6960</v>
      </c>
      <c r="P1947" s="11">
        <f>IFERROR(ROUND(E1947/L1947,2),0)</f>
        <v>511.79</v>
      </c>
      <c r="Q1947" s="13" t="s">
        <v>8317</v>
      </c>
      <c r="R1947" t="s">
        <v>8347</v>
      </c>
      <c r="S1947" s="18">
        <f>(((J1947/60)/60)/24)+DATE(1970,1,1)</f>
        <v>42157.251828703709</v>
      </c>
      <c r="T1947">
        <f>YEAR(S1947)</f>
        <v>2015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5000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6">
        <f>ROUND(E1948/D1948*100,0)</f>
        <v>225</v>
      </c>
      <c r="P1948" s="11">
        <f>IFERROR(ROUND(E1948/L1948,2),0)</f>
        <v>160.44</v>
      </c>
      <c r="Q1948" s="13" t="s">
        <v>8317</v>
      </c>
      <c r="R1948" t="s">
        <v>8347</v>
      </c>
      <c r="S1948" s="18">
        <f>(((J1948/60)/60)/24)+DATE(1970,1,1)</f>
        <v>41689.150011574071</v>
      </c>
      <c r="T1948">
        <f>YEAR(S1948)</f>
        <v>2014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5000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6">
        <f>ROUND(E1949/D1949*100,0)</f>
        <v>16</v>
      </c>
      <c r="P1949" s="11">
        <f>IFERROR(ROUND(E1949/L1949,2),0)</f>
        <v>35</v>
      </c>
      <c r="Q1949" s="13" t="s">
        <v>8317</v>
      </c>
      <c r="R1949" t="s">
        <v>8347</v>
      </c>
      <c r="S1949" s="18">
        <f>(((J1949/60)/60)/24)+DATE(1970,1,1)</f>
        <v>40102.918055555558</v>
      </c>
      <c r="T1949">
        <f>YEAR(S1949)</f>
        <v>2009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5000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6">
        <f>ROUND(E1950/D1950*100,0)</f>
        <v>16004</v>
      </c>
      <c r="P1950" s="11">
        <f>IFERROR(ROUND(E1950/L1950,2),0)</f>
        <v>188.51</v>
      </c>
      <c r="Q1950" s="13" t="s">
        <v>8317</v>
      </c>
      <c r="R1950" t="s">
        <v>8347</v>
      </c>
      <c r="S1950" s="18">
        <f>(((J1950/60)/60)/24)+DATE(1970,1,1)</f>
        <v>42473.604270833333</v>
      </c>
      <c r="T1950">
        <f>YEAR(S1950)</f>
        <v>2016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6">
        <f>ROUND(E1951/D1951*100,0)</f>
        <v>1060</v>
      </c>
      <c r="P1951" s="11">
        <f>IFERROR(ROUND(E1951/L1951,2),0)</f>
        <v>56.2</v>
      </c>
      <c r="Q1951" s="13" t="s">
        <v>8317</v>
      </c>
      <c r="R1951" t="s">
        <v>8347</v>
      </c>
      <c r="S1951" s="18">
        <f>(((J1951/60)/60)/24)+DATE(1970,1,1)</f>
        <v>41800.423043981478</v>
      </c>
      <c r="T1951">
        <f>YEAR(S1951)</f>
        <v>2014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5000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6">
        <f>ROUND(E1952/D1952*100,0)</f>
        <v>1925</v>
      </c>
      <c r="P1952" s="11">
        <f>IFERROR(ROUND(E1952/L1952,2),0)</f>
        <v>51.31</v>
      </c>
      <c r="Q1952" s="13" t="s">
        <v>8317</v>
      </c>
      <c r="R1952" t="s">
        <v>8347</v>
      </c>
      <c r="S1952" s="18">
        <f>(((J1952/60)/60)/24)+DATE(1970,1,1)</f>
        <v>40624.181400462963</v>
      </c>
      <c r="T1952">
        <f>YEAR(S1952)</f>
        <v>2011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6">
        <f>ROUND(E1953/D1953*100,0)</f>
        <v>2124</v>
      </c>
      <c r="P1953" s="11">
        <f>IFERROR(ROUND(E1953/L1953,2),0)</f>
        <v>127.36</v>
      </c>
      <c r="Q1953" s="13" t="s">
        <v>8317</v>
      </c>
      <c r="R1953" t="s">
        <v>8347</v>
      </c>
      <c r="S1953" s="18">
        <f>(((J1953/60)/60)/24)+DATE(1970,1,1)</f>
        <v>42651.420567129629</v>
      </c>
      <c r="T1953">
        <f>YEAR(S1953)</f>
        <v>2016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6">
        <f>ROUND(E1954/D1954*100,0)</f>
        <v>1389</v>
      </c>
      <c r="P1954" s="11">
        <f>IFERROR(ROUND(E1954/L1954,2),0)</f>
        <v>101.86</v>
      </c>
      <c r="Q1954" s="13" t="s">
        <v>8317</v>
      </c>
      <c r="R1954" t="s">
        <v>8347</v>
      </c>
      <c r="S1954" s="18">
        <f>(((J1954/60)/60)/24)+DATE(1970,1,1)</f>
        <v>41526.60665509259</v>
      </c>
      <c r="T1954">
        <f>YEAR(S1954)</f>
        <v>2013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6">
        <f>ROUND(E1955/D1955*100,0)</f>
        <v>678</v>
      </c>
      <c r="P1955" s="11">
        <f>IFERROR(ROUND(E1955/L1955,2),0)</f>
        <v>230.56</v>
      </c>
      <c r="Q1955" s="13" t="s">
        <v>8317</v>
      </c>
      <c r="R1955" t="s">
        <v>8347</v>
      </c>
      <c r="S1955" s="18">
        <f>(((J1955/60)/60)/24)+DATE(1970,1,1)</f>
        <v>40941.199826388889</v>
      </c>
      <c r="T1955">
        <f>YEAR(S1955)</f>
        <v>2012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6">
        <f>ROUND(E1956/D1956*100,0)</f>
        <v>6989</v>
      </c>
      <c r="P1956" s="11">
        <f>IFERROR(ROUND(E1956/L1956,2),0)</f>
        <v>842.11</v>
      </c>
      <c r="Q1956" s="13" t="s">
        <v>8317</v>
      </c>
      <c r="R1956" t="s">
        <v>8347</v>
      </c>
      <c r="S1956" s="18">
        <f>(((J1956/60)/60)/24)+DATE(1970,1,1)</f>
        <v>42394.580740740741</v>
      </c>
      <c r="T1956">
        <f>YEAR(S1956)</f>
        <v>2016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5000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6">
        <f>ROUND(E1957/D1957*100,0)</f>
        <v>3348</v>
      </c>
      <c r="P1957" s="11">
        <f>IFERROR(ROUND(E1957/L1957,2),0)</f>
        <v>577.28</v>
      </c>
      <c r="Q1957" s="13" t="s">
        <v>8317</v>
      </c>
      <c r="R1957" t="s">
        <v>8347</v>
      </c>
      <c r="S1957" s="18">
        <f>(((J1957/60)/60)/24)+DATE(1970,1,1)</f>
        <v>41020.271770833337</v>
      </c>
      <c r="T1957">
        <f>YEAR(S1957)</f>
        <v>2012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5000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6">
        <f>ROUND(E1958/D1958*100,0)</f>
        <v>3528</v>
      </c>
      <c r="P1958" s="11">
        <f>IFERROR(ROUND(E1958/L1958,2),0)</f>
        <v>483.34</v>
      </c>
      <c r="Q1958" s="13" t="s">
        <v>8317</v>
      </c>
      <c r="R1958" t="s">
        <v>8347</v>
      </c>
      <c r="S1958" s="18">
        <f>(((J1958/60)/60)/24)+DATE(1970,1,1)</f>
        <v>42067.923668981486</v>
      </c>
      <c r="T1958">
        <f>YEAR(S1958)</f>
        <v>2015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5000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6">
        <f>ROUND(E1959/D1959*100,0)</f>
        <v>1005</v>
      </c>
      <c r="P1959" s="11">
        <f>IFERROR(ROUND(E1959/L1959,2),0)</f>
        <v>76.14</v>
      </c>
      <c r="Q1959" s="13" t="s">
        <v>8317</v>
      </c>
      <c r="R1959" t="s">
        <v>8347</v>
      </c>
      <c r="S1959" s="18">
        <f>(((J1959/60)/60)/24)+DATE(1970,1,1)</f>
        <v>41179.098530092589</v>
      </c>
      <c r="T1959">
        <f>YEAR(S1959)</f>
        <v>2012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5000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6">
        <f>ROUND(E1960/D1960*100,0)</f>
        <v>2010</v>
      </c>
      <c r="P1960" s="11">
        <f>IFERROR(ROUND(E1960/L1960,2),0)</f>
        <v>74.11</v>
      </c>
      <c r="Q1960" s="13" t="s">
        <v>8317</v>
      </c>
      <c r="R1960" t="s">
        <v>8347</v>
      </c>
      <c r="S1960" s="18">
        <f>(((J1960/60)/60)/24)+DATE(1970,1,1)</f>
        <v>41326.987974537034</v>
      </c>
      <c r="T1960">
        <f>YEAR(S1960)</f>
        <v>2013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5000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6">
        <f>ROUND(E1961/D1961*100,0)</f>
        <v>313</v>
      </c>
      <c r="P1961" s="11">
        <f>IFERROR(ROUND(E1961/L1961,2),0)</f>
        <v>36.97</v>
      </c>
      <c r="Q1961" s="13" t="s">
        <v>8317</v>
      </c>
      <c r="R1961" t="s">
        <v>8347</v>
      </c>
      <c r="S1961" s="18">
        <f>(((J1961/60)/60)/24)+DATE(1970,1,1)</f>
        <v>41871.845601851855</v>
      </c>
      <c r="T1961">
        <f>YEAR(S1961)</f>
        <v>2014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5000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6">
        <f>ROUND(E1962/D1962*100,0)</f>
        <v>1651</v>
      </c>
      <c r="P1962" s="11">
        <f>IFERROR(ROUND(E1962/L1962,2),0)</f>
        <v>2500.9699999999998</v>
      </c>
      <c r="Q1962" s="13" t="s">
        <v>8317</v>
      </c>
      <c r="R1962" t="s">
        <v>8347</v>
      </c>
      <c r="S1962" s="18">
        <f>(((J1962/60)/60)/24)+DATE(1970,1,1)</f>
        <v>41964.362743055557</v>
      </c>
      <c r="T1962">
        <f>YEAR(S1962)</f>
        <v>2014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5000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6">
        <f>ROUND(E1963/D1963*100,0)</f>
        <v>2211</v>
      </c>
      <c r="P1963" s="11">
        <f>IFERROR(ROUND(E1963/L1963,2),0)</f>
        <v>67.69</v>
      </c>
      <c r="Q1963" s="13" t="s">
        <v>8317</v>
      </c>
      <c r="R1963" t="s">
        <v>8347</v>
      </c>
      <c r="S1963" s="18">
        <f>(((J1963/60)/60)/24)+DATE(1970,1,1)</f>
        <v>41148.194641203707</v>
      </c>
      <c r="T1963">
        <f>YEAR(S1963)</f>
        <v>2012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5000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6">
        <f>ROUND(E1964/D1964*100,0)</f>
        <v>386</v>
      </c>
      <c r="P1964" s="11">
        <f>IFERROR(ROUND(E1964/L1964,2),0)</f>
        <v>63.05</v>
      </c>
      <c r="Q1964" s="13" t="s">
        <v>8317</v>
      </c>
      <c r="R1964" t="s">
        <v>8347</v>
      </c>
      <c r="S1964" s="18">
        <f>(((J1964/60)/60)/24)+DATE(1970,1,1)</f>
        <v>41742.780509259261</v>
      </c>
      <c r="T1964">
        <f>YEAR(S1964)</f>
        <v>2014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5000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6">
        <f>ROUND(E1965/D1965*100,0)</f>
        <v>482</v>
      </c>
      <c r="P1965" s="11">
        <f>IFERROR(ROUND(E1965/L1965,2),0)</f>
        <v>117.6</v>
      </c>
      <c r="Q1965" s="13" t="s">
        <v>8317</v>
      </c>
      <c r="R1965" t="s">
        <v>8347</v>
      </c>
      <c r="S1965" s="18">
        <f>(((J1965/60)/60)/24)+DATE(1970,1,1)</f>
        <v>41863.429791666669</v>
      </c>
      <c r="T1965">
        <f>YEAR(S1965)</f>
        <v>2014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5000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6">
        <f>ROUND(E1966/D1966*100,0)</f>
        <v>4631</v>
      </c>
      <c r="P1966" s="11">
        <f>IFERROR(ROUND(E1966/L1966,2),0)</f>
        <v>180.75</v>
      </c>
      <c r="Q1966" s="13" t="s">
        <v>8317</v>
      </c>
      <c r="R1966" t="s">
        <v>8347</v>
      </c>
      <c r="S1966" s="18">
        <f>(((J1966/60)/60)/24)+DATE(1970,1,1)</f>
        <v>42452.272824074069</v>
      </c>
      <c r="T1966">
        <f>YEAR(S1966)</f>
        <v>2016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6">
        <f>ROUND(E1967/D1967*100,0)</f>
        <v>262</v>
      </c>
      <c r="P1967" s="11">
        <f>IFERROR(ROUND(E1967/L1967,2),0)</f>
        <v>127.32</v>
      </c>
      <c r="Q1967" s="13" t="s">
        <v>8317</v>
      </c>
      <c r="R1967" t="s">
        <v>8347</v>
      </c>
      <c r="S1967" s="18">
        <f>(((J1967/60)/60)/24)+DATE(1970,1,1)</f>
        <v>40898.089236111111</v>
      </c>
      <c r="T1967">
        <f>YEAR(S1967)</f>
        <v>2011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5000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6">
        <f>ROUND(E1968/D1968*100,0)</f>
        <v>4135</v>
      </c>
      <c r="P1968" s="11">
        <f>IFERROR(ROUND(E1968/L1968,2),0)</f>
        <v>136.63999999999999</v>
      </c>
      <c r="Q1968" s="13" t="s">
        <v>8317</v>
      </c>
      <c r="R1968" t="s">
        <v>8347</v>
      </c>
      <c r="S1968" s="18">
        <f>(((J1968/60)/60)/24)+DATE(1970,1,1)</f>
        <v>41835.540486111109</v>
      </c>
      <c r="T1968">
        <f>YEAR(S1968)</f>
        <v>2014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5000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6">
        <f>ROUND(E1969/D1969*100,0)</f>
        <v>1481</v>
      </c>
      <c r="P1969" s="11">
        <f>IFERROR(ROUND(E1969/L1969,2),0)</f>
        <v>182.78</v>
      </c>
      <c r="Q1969" s="13" t="s">
        <v>8317</v>
      </c>
      <c r="R1969" t="s">
        <v>8347</v>
      </c>
      <c r="S1969" s="18">
        <f>(((J1969/60)/60)/24)+DATE(1970,1,1)</f>
        <v>41730.663530092592</v>
      </c>
      <c r="T1969">
        <f>YEAR(S1969)</f>
        <v>2014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6">
        <f>ROUND(E1970/D1970*100,0)</f>
        <v>2850</v>
      </c>
      <c r="P1970" s="11">
        <f>IFERROR(ROUND(E1970/L1970,2),0)</f>
        <v>279.38</v>
      </c>
      <c r="Q1970" s="13" t="s">
        <v>8317</v>
      </c>
      <c r="R1970" t="s">
        <v>8347</v>
      </c>
      <c r="S1970" s="18">
        <f>(((J1970/60)/60)/24)+DATE(1970,1,1)</f>
        <v>42676.586979166663</v>
      </c>
      <c r="T1970">
        <f>YEAR(S1970)</f>
        <v>2016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5000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6">
        <f>ROUND(E1971/D1971*100,0)</f>
        <v>2316</v>
      </c>
      <c r="P1971" s="11">
        <f>IFERROR(ROUND(E1971/L1971,2),0)</f>
        <v>61.38</v>
      </c>
      <c r="Q1971" s="13" t="s">
        <v>8317</v>
      </c>
      <c r="R1971" t="s">
        <v>8347</v>
      </c>
      <c r="S1971" s="18">
        <f>(((J1971/60)/60)/24)+DATE(1970,1,1)</f>
        <v>42557.792453703703</v>
      </c>
      <c r="T1971">
        <f>YEAR(S1971)</f>
        <v>2016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6">
        <f>ROUND(E1972/D1972*100,0)</f>
        <v>1132</v>
      </c>
      <c r="P1972" s="11">
        <f>IFERROR(ROUND(E1972/L1972,2),0)</f>
        <v>80.73</v>
      </c>
      <c r="Q1972" s="13" t="s">
        <v>8317</v>
      </c>
      <c r="R1972" t="s">
        <v>8347</v>
      </c>
      <c r="S1972" s="18">
        <f>(((J1972/60)/60)/24)+DATE(1970,1,1)</f>
        <v>41324.193298611113</v>
      </c>
      <c r="T1972">
        <f>YEAR(S1972)</f>
        <v>2013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5000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6">
        <f>ROUND(E1973/D1973*100,0)</f>
        <v>21042</v>
      </c>
      <c r="P1973" s="11">
        <f>IFERROR(ROUND(E1973/L1973,2),0)</f>
        <v>272.36</v>
      </c>
      <c r="Q1973" s="13" t="s">
        <v>8317</v>
      </c>
      <c r="R1973" t="s">
        <v>8347</v>
      </c>
      <c r="S1973" s="18">
        <f>(((J1973/60)/60)/24)+DATE(1970,1,1)</f>
        <v>41561.500706018516</v>
      </c>
      <c r="T1973">
        <f>YEAR(S1973)</f>
        <v>2013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5000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6">
        <f>ROUND(E1974/D1974*100,0)</f>
        <v>337</v>
      </c>
      <c r="P1974" s="11">
        <f>IFERROR(ROUND(E1974/L1974,2),0)</f>
        <v>70.849999999999994</v>
      </c>
      <c r="Q1974" s="13" t="s">
        <v>8317</v>
      </c>
      <c r="R1974" t="s">
        <v>8347</v>
      </c>
      <c r="S1974" s="18">
        <f>(((J1974/60)/60)/24)+DATE(1970,1,1)</f>
        <v>41201.012083333335</v>
      </c>
      <c r="T1974">
        <f>YEAR(S1974)</f>
        <v>2012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5000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6">
        <f>ROUND(E1975/D1975*100,0)</f>
        <v>10171</v>
      </c>
      <c r="P1975" s="11">
        <f>IFERROR(ROUND(E1975/L1975,2),0)</f>
        <v>247.94</v>
      </c>
      <c r="Q1975" s="13" t="s">
        <v>8317</v>
      </c>
      <c r="R1975" t="s">
        <v>8347</v>
      </c>
      <c r="S1975" s="18">
        <f>(((J1975/60)/60)/24)+DATE(1970,1,1)</f>
        <v>42549.722962962958</v>
      </c>
      <c r="T1975">
        <f>YEAR(S1975)</f>
        <v>2016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5000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6">
        <f>ROUND(E1976/D1976*100,0)</f>
        <v>1502</v>
      </c>
      <c r="P1976" s="11">
        <f>IFERROR(ROUND(E1976/L1976,2),0)</f>
        <v>186.81</v>
      </c>
      <c r="Q1976" s="13" t="s">
        <v>8317</v>
      </c>
      <c r="R1976" t="s">
        <v>8347</v>
      </c>
      <c r="S1976" s="18">
        <f>(((J1976/60)/60)/24)+DATE(1970,1,1)</f>
        <v>41445.334131944444</v>
      </c>
      <c r="T1976">
        <f>YEAR(S1976)</f>
        <v>2013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5000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6">
        <f>ROUND(E1977/D1977*100,0)</f>
        <v>668</v>
      </c>
      <c r="P1977" s="11">
        <f>IFERROR(ROUND(E1977/L1977,2),0)</f>
        <v>131.99</v>
      </c>
      <c r="Q1977" s="13" t="s">
        <v>8317</v>
      </c>
      <c r="R1977" t="s">
        <v>8347</v>
      </c>
      <c r="S1977" s="18">
        <f>(((J1977/60)/60)/24)+DATE(1970,1,1)</f>
        <v>41313.755219907405</v>
      </c>
      <c r="T1977">
        <f>YEAR(S1977)</f>
        <v>2013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5000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6">
        <f>ROUND(E1978/D1978*100,0)</f>
        <v>277</v>
      </c>
      <c r="P1978" s="11">
        <f>IFERROR(ROUND(E1978/L1978,2),0)</f>
        <v>29.31</v>
      </c>
      <c r="Q1978" s="13" t="s">
        <v>8317</v>
      </c>
      <c r="R1978" t="s">
        <v>8347</v>
      </c>
      <c r="S1978" s="18">
        <f>(((J1978/60)/60)/24)+DATE(1970,1,1)</f>
        <v>41438.899594907409</v>
      </c>
      <c r="T1978">
        <f>YEAR(S1978)</f>
        <v>2013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6">
        <f>ROUND(E1979/D1979*100,0)</f>
        <v>4023</v>
      </c>
      <c r="P1979" s="11">
        <f>IFERROR(ROUND(E1979/L1979,2),0)</f>
        <v>245.02</v>
      </c>
      <c r="Q1979" s="13" t="s">
        <v>8317</v>
      </c>
      <c r="R1979" t="s">
        <v>8347</v>
      </c>
      <c r="S1979" s="18">
        <f>(((J1979/60)/60)/24)+DATE(1970,1,1)</f>
        <v>42311.216898148152</v>
      </c>
      <c r="T1979">
        <f>YEAR(S1979)</f>
        <v>2015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6">
        <f>ROUND(E1980/D1980*100,0)</f>
        <v>10268</v>
      </c>
      <c r="P1980" s="11">
        <f>IFERROR(ROUND(E1980/L1980,2),0)</f>
        <v>1323.25</v>
      </c>
      <c r="Q1980" s="13" t="s">
        <v>8317</v>
      </c>
      <c r="R1980" t="s">
        <v>8347</v>
      </c>
      <c r="S1980" s="18">
        <f>(((J1980/60)/60)/24)+DATE(1970,1,1)</f>
        <v>41039.225601851853</v>
      </c>
      <c r="T1980">
        <f>YEAR(S1980)</f>
        <v>2012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5000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6">
        <f>ROUND(E1981/D1981*100,0)</f>
        <v>4596</v>
      </c>
      <c r="P1981" s="11">
        <f>IFERROR(ROUND(E1981/L1981,2),0)</f>
        <v>282.66000000000003</v>
      </c>
      <c r="Q1981" s="13" t="s">
        <v>8317</v>
      </c>
      <c r="R1981" t="s">
        <v>8347</v>
      </c>
      <c r="S1981" s="18">
        <f>(((J1981/60)/60)/24)+DATE(1970,1,1)</f>
        <v>42290.460023148145</v>
      </c>
      <c r="T1981">
        <f>YEAR(S1981)</f>
        <v>2015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6">
        <f>ROUND(E1982/D1982*100,0)</f>
        <v>3548</v>
      </c>
      <c r="P1982" s="11">
        <f>IFERROR(ROUND(E1982/L1982,2),0)</f>
        <v>91.21</v>
      </c>
      <c r="Q1982" s="13" t="s">
        <v>8317</v>
      </c>
      <c r="R1982" t="s">
        <v>8347</v>
      </c>
      <c r="S1982" s="18">
        <f>(((J1982/60)/60)/24)+DATE(1970,1,1)</f>
        <v>42423.542384259257</v>
      </c>
      <c r="T1982">
        <f>YEAR(S1982)</f>
        <v>2016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5000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6">
        <f>ROUND(E1983/D1983*100,0)</f>
        <v>8</v>
      </c>
      <c r="P1983" s="11">
        <f>IFERROR(ROUND(E1983/L1983,2),0)</f>
        <v>31.75</v>
      </c>
      <c r="Q1983" s="13" t="s">
        <v>8336</v>
      </c>
      <c r="R1983" t="s">
        <v>8348</v>
      </c>
      <c r="S1983" s="18">
        <f>(((J1983/60)/60)/24)+DATE(1970,1,1)</f>
        <v>41799.725289351853</v>
      </c>
      <c r="T1983">
        <f>YEAR(S1983)</f>
        <v>2014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5000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6">
        <f>ROUND(E1984/D1984*100,0)</f>
        <v>0</v>
      </c>
      <c r="P1984" s="11">
        <f>IFERROR(ROUND(E1984/L1984,2),0)</f>
        <v>0</v>
      </c>
      <c r="Q1984" s="13" t="s">
        <v>8336</v>
      </c>
      <c r="R1984" t="s">
        <v>8348</v>
      </c>
      <c r="S1984" s="18">
        <f>(((J1984/60)/60)/24)+DATE(1970,1,1)</f>
        <v>42678.586655092593</v>
      </c>
      <c r="T1984">
        <f>YEAR(S1984)</f>
        <v>2016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5000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6">
        <f>ROUND(E1985/D1985*100,0)</f>
        <v>28</v>
      </c>
      <c r="P1985" s="11">
        <f>IFERROR(ROUND(E1985/L1985,2),0)</f>
        <v>88.69</v>
      </c>
      <c r="Q1985" s="13" t="s">
        <v>8336</v>
      </c>
      <c r="R1985" t="s">
        <v>8348</v>
      </c>
      <c r="S1985" s="18">
        <f>(((J1985/60)/60)/24)+DATE(1970,1,1)</f>
        <v>42593.011782407411</v>
      </c>
      <c r="T1985">
        <f>YEAR(S1985)</f>
        <v>2016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6">
        <f>ROUND(E1986/D1986*100,0)</f>
        <v>63</v>
      </c>
      <c r="P1986" s="11">
        <f>IFERROR(ROUND(E1986/L1986,2),0)</f>
        <v>453.14</v>
      </c>
      <c r="Q1986" s="13" t="s">
        <v>8336</v>
      </c>
      <c r="R1986" t="s">
        <v>8348</v>
      </c>
      <c r="S1986" s="18">
        <f>(((J1986/60)/60)/24)+DATE(1970,1,1)</f>
        <v>41913.790289351848</v>
      </c>
      <c r="T1986">
        <f>YEAR(S1986)</f>
        <v>2014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5000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6">
        <f>ROUND(E1987/D1987*100,0)</f>
        <v>1</v>
      </c>
      <c r="P1987" s="11">
        <f>IFERROR(ROUND(E1987/L1987,2),0)</f>
        <v>12.75</v>
      </c>
      <c r="Q1987" s="13" t="s">
        <v>8336</v>
      </c>
      <c r="R1987" t="s">
        <v>8348</v>
      </c>
      <c r="S1987" s="18">
        <f>(((J1987/60)/60)/24)+DATE(1970,1,1)</f>
        <v>42555.698738425926</v>
      </c>
      <c r="T1987">
        <f>YEAR(S1987)</f>
        <v>2016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5000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6">
        <f>ROUND(E1988/D1988*100,0)</f>
        <v>0</v>
      </c>
      <c r="P1988" s="11">
        <f>IFERROR(ROUND(E1988/L1988,2),0)</f>
        <v>1</v>
      </c>
      <c r="Q1988" s="13" t="s">
        <v>8336</v>
      </c>
      <c r="R1988" t="s">
        <v>8348</v>
      </c>
      <c r="S1988" s="18">
        <f>(((J1988/60)/60)/24)+DATE(1970,1,1)</f>
        <v>42413.433831018512</v>
      </c>
      <c r="T1988">
        <f>YEAR(S1988)</f>
        <v>2016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5000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6">
        <f>ROUND(E1989/D1989*100,0)</f>
        <v>47</v>
      </c>
      <c r="P1989" s="11">
        <f>IFERROR(ROUND(E1989/L1989,2),0)</f>
        <v>83.43</v>
      </c>
      <c r="Q1989" s="13" t="s">
        <v>8336</v>
      </c>
      <c r="R1989" t="s">
        <v>8348</v>
      </c>
      <c r="S1989" s="18">
        <f>(((J1989/60)/60)/24)+DATE(1970,1,1)</f>
        <v>42034.639768518522</v>
      </c>
      <c r="T1989">
        <f>YEAR(S1989)</f>
        <v>2015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5000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6">
        <f>ROUND(E1990/D1990*100,0)</f>
        <v>1</v>
      </c>
      <c r="P1990" s="11">
        <f>IFERROR(ROUND(E1990/L1990,2),0)</f>
        <v>25</v>
      </c>
      <c r="Q1990" s="13" t="s">
        <v>8336</v>
      </c>
      <c r="R1990" t="s">
        <v>8348</v>
      </c>
      <c r="S1990" s="18">
        <f>(((J1990/60)/60)/24)+DATE(1970,1,1)</f>
        <v>42206.763217592597</v>
      </c>
      <c r="T1990">
        <f>YEAR(S1990)</f>
        <v>2015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6">
        <f>ROUND(E1991/D1991*100,0)</f>
        <v>1</v>
      </c>
      <c r="P1991" s="11">
        <f>IFERROR(ROUND(E1991/L1991,2),0)</f>
        <v>50</v>
      </c>
      <c r="Q1991" s="13" t="s">
        <v>8336</v>
      </c>
      <c r="R1991" t="s">
        <v>8348</v>
      </c>
      <c r="S1991" s="18">
        <f>(((J1991/60)/60)/24)+DATE(1970,1,1)</f>
        <v>42685.680648148147</v>
      </c>
      <c r="T1991">
        <f>YEAR(S1991)</f>
        <v>2016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5000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6">
        <f>ROUND(E1992/D1992*100,0)</f>
        <v>10</v>
      </c>
      <c r="P1992" s="11">
        <f>IFERROR(ROUND(E1992/L1992,2),0)</f>
        <v>101.8</v>
      </c>
      <c r="Q1992" s="13" t="s">
        <v>8336</v>
      </c>
      <c r="R1992" t="s">
        <v>8348</v>
      </c>
      <c r="S1992" s="18">
        <f>(((J1992/60)/60)/24)+DATE(1970,1,1)</f>
        <v>42398.195972222224</v>
      </c>
      <c r="T1992">
        <f>YEAR(S1992)</f>
        <v>2016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5000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6">
        <f>ROUND(E1993/D1993*100,0)</f>
        <v>3</v>
      </c>
      <c r="P1993" s="11">
        <f>IFERROR(ROUND(E1993/L1993,2),0)</f>
        <v>46.67</v>
      </c>
      <c r="Q1993" s="13" t="s">
        <v>8336</v>
      </c>
      <c r="R1993" t="s">
        <v>8348</v>
      </c>
      <c r="S1993" s="18">
        <f>(((J1993/60)/60)/24)+DATE(1970,1,1)</f>
        <v>42167.89335648148</v>
      </c>
      <c r="T1993">
        <f>YEAR(S1993)</f>
        <v>2015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5000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6">
        <f>ROUND(E1994/D1994*100,0)</f>
        <v>0</v>
      </c>
      <c r="P1994" s="11">
        <f>IFERROR(ROUND(E1994/L1994,2),0)</f>
        <v>1</v>
      </c>
      <c r="Q1994" s="13" t="s">
        <v>8336</v>
      </c>
      <c r="R1994" t="s">
        <v>8348</v>
      </c>
      <c r="S1994" s="18">
        <f>(((J1994/60)/60)/24)+DATE(1970,1,1)</f>
        <v>42023.143414351856</v>
      </c>
      <c r="T1994">
        <f>YEAR(S1994)</f>
        <v>2015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5000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6">
        <f>ROUND(E1995/D1995*100,0)</f>
        <v>0</v>
      </c>
      <c r="P1995" s="11">
        <f>IFERROR(ROUND(E1995/L1995,2),0)</f>
        <v>0</v>
      </c>
      <c r="Q1995" s="13" t="s">
        <v>8336</v>
      </c>
      <c r="R1995" t="s">
        <v>8348</v>
      </c>
      <c r="S1995" s="18">
        <f>(((J1995/60)/60)/24)+DATE(1970,1,1)</f>
        <v>42329.58839120371</v>
      </c>
      <c r="T1995">
        <f>YEAR(S1995)</f>
        <v>2015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5000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6">
        <f>ROUND(E1996/D1996*100,0)</f>
        <v>0</v>
      </c>
      <c r="P1996" s="11">
        <f>IFERROR(ROUND(E1996/L1996,2),0)</f>
        <v>0</v>
      </c>
      <c r="Q1996" s="13" t="s">
        <v>8336</v>
      </c>
      <c r="R1996" t="s">
        <v>8348</v>
      </c>
      <c r="S1996" s="18">
        <f>(((J1996/60)/60)/24)+DATE(1970,1,1)</f>
        <v>42651.006273148145</v>
      </c>
      <c r="T1996">
        <f>YEAR(S1996)</f>
        <v>2016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5000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6">
        <f>ROUND(E1997/D1997*100,0)</f>
        <v>2</v>
      </c>
      <c r="P1997" s="11">
        <f>IFERROR(ROUND(E1997/L1997,2),0)</f>
        <v>26</v>
      </c>
      <c r="Q1997" s="13" t="s">
        <v>8336</v>
      </c>
      <c r="R1997" t="s">
        <v>8348</v>
      </c>
      <c r="S1997" s="18">
        <f>(((J1997/60)/60)/24)+DATE(1970,1,1)</f>
        <v>42181.902037037042</v>
      </c>
      <c r="T1997">
        <f>YEAR(S1997)</f>
        <v>2015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5000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6">
        <f>ROUND(E1998/D1998*100,0)</f>
        <v>0</v>
      </c>
      <c r="P1998" s="11">
        <f>IFERROR(ROUND(E1998/L1998,2),0)</f>
        <v>0</v>
      </c>
      <c r="Q1998" s="13" t="s">
        <v>8336</v>
      </c>
      <c r="R1998" t="s">
        <v>8348</v>
      </c>
      <c r="S1998" s="18">
        <f>(((J1998/60)/60)/24)+DATE(1970,1,1)</f>
        <v>41800.819571759261</v>
      </c>
      <c r="T1998">
        <f>YEAR(S1998)</f>
        <v>2014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5000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6">
        <f>ROUND(E1999/D1999*100,0)</f>
        <v>0</v>
      </c>
      <c r="P1999" s="11">
        <f>IFERROR(ROUND(E1999/L1999,2),0)</f>
        <v>0</v>
      </c>
      <c r="Q1999" s="13" t="s">
        <v>8336</v>
      </c>
      <c r="R1999" t="s">
        <v>8348</v>
      </c>
      <c r="S1999" s="18">
        <f>(((J1999/60)/60)/24)+DATE(1970,1,1)</f>
        <v>41847.930694444447</v>
      </c>
      <c r="T1999">
        <f>YEAR(S1999)</f>
        <v>2014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5000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6">
        <f>ROUND(E2000/D2000*100,0)</f>
        <v>13</v>
      </c>
      <c r="P2000" s="11">
        <f>IFERROR(ROUND(E2000/L2000,2),0)</f>
        <v>218.33</v>
      </c>
      <c r="Q2000" s="13" t="s">
        <v>8336</v>
      </c>
      <c r="R2000" t="s">
        <v>8348</v>
      </c>
      <c r="S2000" s="18">
        <f>(((J2000/60)/60)/24)+DATE(1970,1,1)</f>
        <v>41807.118495370371</v>
      </c>
      <c r="T2000">
        <f>YEAR(S2000)</f>
        <v>2014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5000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6">
        <f>ROUND(E2001/D2001*100,0)</f>
        <v>5</v>
      </c>
      <c r="P2001" s="11">
        <f>IFERROR(ROUND(E2001/L2001,2),0)</f>
        <v>33.71</v>
      </c>
      <c r="Q2001" s="13" t="s">
        <v>8336</v>
      </c>
      <c r="R2001" t="s">
        <v>8348</v>
      </c>
      <c r="S2001" s="18">
        <f>(((J2001/60)/60)/24)+DATE(1970,1,1)</f>
        <v>41926.482731481483</v>
      </c>
      <c r="T2001">
        <f>YEAR(S2001)</f>
        <v>2014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6">
        <f>ROUND(E2002/D2002*100,0)</f>
        <v>13</v>
      </c>
      <c r="P2002" s="11">
        <f>IFERROR(ROUND(E2002/L2002,2),0)</f>
        <v>25</v>
      </c>
      <c r="Q2002" s="13" t="s">
        <v>8336</v>
      </c>
      <c r="R2002" t="s">
        <v>8348</v>
      </c>
      <c r="S2002" s="18">
        <f>(((J2002/60)/60)/24)+DATE(1970,1,1)</f>
        <v>42345.951539351852</v>
      </c>
      <c r="T2002">
        <f>YEAR(S2002)</f>
        <v>2015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6">
        <f>ROUND(E2003/D2003*100,0)</f>
        <v>4203</v>
      </c>
      <c r="P2003" s="11">
        <f>IFERROR(ROUND(E2003/L2003,2),0)</f>
        <v>128.38999999999999</v>
      </c>
      <c r="Q2003" s="13" t="s">
        <v>8317</v>
      </c>
      <c r="R2003" t="s">
        <v>8347</v>
      </c>
      <c r="S2003" s="18">
        <f>(((J2003/60)/60)/24)+DATE(1970,1,1)</f>
        <v>42136.209675925929</v>
      </c>
      <c r="T2003">
        <f>YEAR(S2003)</f>
        <v>2015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6">
        <f>ROUND(E2004/D2004*100,0)</f>
        <v>2168</v>
      </c>
      <c r="P2004" s="11">
        <f>IFERROR(ROUND(E2004/L2004,2),0)</f>
        <v>78.83</v>
      </c>
      <c r="Q2004" s="13" t="s">
        <v>8317</v>
      </c>
      <c r="R2004" t="s">
        <v>8347</v>
      </c>
      <c r="S2004" s="18">
        <f>(((J2004/60)/60)/24)+DATE(1970,1,1)</f>
        <v>42728.71230324074</v>
      </c>
      <c r="T2004">
        <f>YEAR(S2004)</f>
        <v>2016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6">
        <f>ROUND(E2005/D2005*100,0)</f>
        <v>31</v>
      </c>
      <c r="P2005" s="11">
        <f>IFERROR(ROUND(E2005/L2005,2),0)</f>
        <v>91.76</v>
      </c>
      <c r="Q2005" s="13" t="s">
        <v>8317</v>
      </c>
      <c r="R2005" t="s">
        <v>8347</v>
      </c>
      <c r="S2005" s="18">
        <f>(((J2005/60)/60)/24)+DATE(1970,1,1)</f>
        <v>40347.125601851854</v>
      </c>
      <c r="T2005">
        <f>YEAR(S2005)</f>
        <v>2010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6">
        <f>ROUND(E2006/D2006*100,0)</f>
        <v>2344</v>
      </c>
      <c r="P2006" s="11">
        <f>IFERROR(ROUND(E2006/L2006,2),0)</f>
        <v>331.1</v>
      </c>
      <c r="Q2006" s="13" t="s">
        <v>8317</v>
      </c>
      <c r="R2006" t="s">
        <v>8347</v>
      </c>
      <c r="S2006" s="18">
        <f>(((J2006/60)/60)/24)+DATE(1970,1,1)</f>
        <v>41800.604895833334</v>
      </c>
      <c r="T2006">
        <f>YEAR(S2006)</f>
        <v>2014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5000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6">
        <f>ROUND(E2007/D2007*100,0)</f>
        <v>742</v>
      </c>
      <c r="P2007" s="11">
        <f>IFERROR(ROUND(E2007/L2007,2),0)</f>
        <v>194.26</v>
      </c>
      <c r="Q2007" s="13" t="s">
        <v>8317</v>
      </c>
      <c r="R2007" t="s">
        <v>8347</v>
      </c>
      <c r="S2007" s="18">
        <f>(((J2007/60)/60)/24)+DATE(1970,1,1)</f>
        <v>41535.812708333331</v>
      </c>
      <c r="T2007">
        <f>YEAR(S2007)</f>
        <v>2013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6">
        <f>ROUND(E2008/D2008*100,0)</f>
        <v>2478</v>
      </c>
      <c r="P2008" s="11">
        <f>IFERROR(ROUND(E2008/L2008,2),0)</f>
        <v>408.98</v>
      </c>
      <c r="Q2008" s="13" t="s">
        <v>8317</v>
      </c>
      <c r="R2008" t="s">
        <v>8347</v>
      </c>
      <c r="S2008" s="18">
        <f>(((J2008/60)/60)/24)+DATE(1970,1,1)</f>
        <v>41941.500520833331</v>
      </c>
      <c r="T2008">
        <f>YEAR(S2008)</f>
        <v>2014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5000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6">
        <f>ROUND(E2009/D2009*100,0)</f>
        <v>231</v>
      </c>
      <c r="P2009" s="11">
        <f>IFERROR(ROUND(E2009/L2009,2),0)</f>
        <v>84.46</v>
      </c>
      <c r="Q2009" s="13" t="s">
        <v>8317</v>
      </c>
      <c r="R2009" t="s">
        <v>8347</v>
      </c>
      <c r="S2009" s="18">
        <f>(((J2009/60)/60)/24)+DATE(1970,1,1)</f>
        <v>40347.837800925925</v>
      </c>
      <c r="T2009">
        <f>YEAR(S2009)</f>
        <v>2010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5000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6">
        <f>ROUND(E2010/D2010*100,0)</f>
        <v>37</v>
      </c>
      <c r="P2010" s="11">
        <f>IFERROR(ROUND(E2010/L2010,2),0)</f>
        <v>44.85</v>
      </c>
      <c r="Q2010" s="13" t="s">
        <v>8317</v>
      </c>
      <c r="R2010" t="s">
        <v>8347</v>
      </c>
      <c r="S2010" s="18">
        <f>(((J2010/60)/60)/24)+DATE(1970,1,1)</f>
        <v>40761.604421296295</v>
      </c>
      <c r="T2010">
        <f>YEAR(S2010)</f>
        <v>2011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6">
        <f>ROUND(E2011/D2011*100,0)</f>
        <v>3052</v>
      </c>
      <c r="P2011" s="11">
        <f>IFERROR(ROUND(E2011/L2011,2),0)</f>
        <v>383.36</v>
      </c>
      <c r="Q2011" s="13" t="s">
        <v>8317</v>
      </c>
      <c r="R2011" t="s">
        <v>8347</v>
      </c>
      <c r="S2011" s="18">
        <f>(((J2011/60)/60)/24)+DATE(1970,1,1)</f>
        <v>42661.323414351849</v>
      </c>
      <c r="T2011">
        <f>YEAR(S2011)</f>
        <v>2016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5000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6">
        <f>ROUND(E2012/D2012*100,0)</f>
        <v>1920</v>
      </c>
      <c r="P2012" s="11">
        <f>IFERROR(ROUND(E2012/L2012,2),0)</f>
        <v>55.28</v>
      </c>
      <c r="Q2012" s="13" t="s">
        <v>8317</v>
      </c>
      <c r="R2012" t="s">
        <v>8347</v>
      </c>
      <c r="S2012" s="18">
        <f>(((J2012/60)/60)/24)+DATE(1970,1,1)</f>
        <v>42570.996423611112</v>
      </c>
      <c r="T2012">
        <f>YEAR(S2012)</f>
        <v>2016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6">
        <f>ROUND(E2013/D2013*100,0)</f>
        <v>8196</v>
      </c>
      <c r="P2013" s="11">
        <f>IFERROR(ROUND(E2013/L2013,2),0)</f>
        <v>422.02</v>
      </c>
      <c r="Q2013" s="13" t="s">
        <v>8317</v>
      </c>
      <c r="R2013" t="s">
        <v>8347</v>
      </c>
      <c r="S2013" s="18">
        <f>(((J2013/60)/60)/24)+DATE(1970,1,1)</f>
        <v>42347.358483796299</v>
      </c>
      <c r="T2013">
        <f>YEAR(S2013)</f>
        <v>2015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6">
        <f>ROUND(E2014/D2014*100,0)</f>
        <v>235</v>
      </c>
      <c r="P2014" s="11">
        <f>IFERROR(ROUND(E2014/L2014,2),0)</f>
        <v>64.180000000000007</v>
      </c>
      <c r="Q2014" s="13" t="s">
        <v>8317</v>
      </c>
      <c r="R2014" t="s">
        <v>8347</v>
      </c>
      <c r="S2014" s="18">
        <f>(((J2014/60)/60)/24)+DATE(1970,1,1)</f>
        <v>42010.822233796294</v>
      </c>
      <c r="T2014">
        <f>YEAR(S2014)</f>
        <v>2015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5000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6">
        <f>ROUND(E2015/D2015*100,0)</f>
        <v>15837</v>
      </c>
      <c r="P2015" s="11">
        <f>IFERROR(ROUND(E2015/L2015,2),0)</f>
        <v>173.58</v>
      </c>
      <c r="Q2015" s="13" t="s">
        <v>8317</v>
      </c>
      <c r="R2015" t="s">
        <v>8347</v>
      </c>
      <c r="S2015" s="18">
        <f>(((J2015/60)/60)/24)+DATE(1970,1,1)</f>
        <v>42499.960810185185</v>
      </c>
      <c r="T2015">
        <f>YEAR(S2015)</f>
        <v>2016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5000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6">
        <f>ROUND(E2016/D2016*100,2)</f>
        <v>46882.69</v>
      </c>
      <c r="P2016" s="11">
        <f>IFERROR(ROUND(E2016/L2016,2),0)</f>
        <v>88.6</v>
      </c>
      <c r="Q2016" s="13" t="s">
        <v>8317</v>
      </c>
      <c r="R2016" t="s">
        <v>8347</v>
      </c>
      <c r="S2016" s="18">
        <f>(((J2016/60)/60)/24)+DATE(1970,1,1)</f>
        <v>41324.214571759258</v>
      </c>
      <c r="T2016">
        <f>YEAR(S2016)</f>
        <v>2013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5000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6">
        <f>ROUND(E2017/D2017*100,0)</f>
        <v>163</v>
      </c>
      <c r="P2017" s="11">
        <f>IFERROR(ROUND(E2017/L2017,2),0)</f>
        <v>50.22</v>
      </c>
      <c r="Q2017" s="13" t="s">
        <v>8317</v>
      </c>
      <c r="R2017" t="s">
        <v>8347</v>
      </c>
      <c r="S2017" s="18">
        <f>(((J2017/60)/60)/24)+DATE(1970,1,1)</f>
        <v>40765.876886574071</v>
      </c>
      <c r="T2017">
        <f>YEAR(S2017)</f>
        <v>2011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5000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6">
        <f>ROUND(E2018/D2018*100,0)</f>
        <v>1843</v>
      </c>
      <c r="P2018" s="11">
        <f>IFERROR(ROUND(E2018/L2018,2),0)</f>
        <v>192.39</v>
      </c>
      <c r="Q2018" s="13" t="s">
        <v>8317</v>
      </c>
      <c r="R2018" t="s">
        <v>8347</v>
      </c>
      <c r="S2018" s="18">
        <f>(((J2018/60)/60)/24)+DATE(1970,1,1)</f>
        <v>41312.88077546296</v>
      </c>
      <c r="T2018">
        <f>YEAR(S2018)</f>
        <v>2013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6">
        <f>ROUND(E2019/D2019*100,0)</f>
        <v>626</v>
      </c>
      <c r="P2019" s="11">
        <f>IFERROR(ROUND(E2019/L2019,2),0)</f>
        <v>73.42</v>
      </c>
      <c r="Q2019" s="13" t="s">
        <v>8317</v>
      </c>
      <c r="R2019" t="s">
        <v>8347</v>
      </c>
      <c r="S2019" s="18">
        <f>(((J2019/60)/60)/24)+DATE(1970,1,1)</f>
        <v>40961.057349537034</v>
      </c>
      <c r="T2019">
        <f>YEAR(S2019)</f>
        <v>2012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6">
        <f>ROUND(E2020/D2020*100,0)</f>
        <v>1329</v>
      </c>
      <c r="P2020" s="11">
        <f>IFERROR(ROUND(E2020/L2020,2),0)</f>
        <v>147.68</v>
      </c>
      <c r="Q2020" s="13" t="s">
        <v>8317</v>
      </c>
      <c r="R2020" t="s">
        <v>8347</v>
      </c>
      <c r="S2020" s="18">
        <f>(((J2020/60)/60)/24)+DATE(1970,1,1)</f>
        <v>42199.365844907406</v>
      </c>
      <c r="T2020">
        <f>YEAR(S2020)</f>
        <v>2015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5000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6">
        <f>ROUND(E2021/D2021*100,0)</f>
        <v>3879</v>
      </c>
      <c r="P2021" s="11">
        <f>IFERROR(ROUND(E2021/L2021,2),0)</f>
        <v>108.97</v>
      </c>
      <c r="Q2021" s="13" t="s">
        <v>8317</v>
      </c>
      <c r="R2021" t="s">
        <v>8347</v>
      </c>
      <c r="S2021" s="18">
        <f>(((J2021/60)/60)/24)+DATE(1970,1,1)</f>
        <v>42605.70857638889</v>
      </c>
      <c r="T2021">
        <f>YEAR(S2021)</f>
        <v>2016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5000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6">
        <f>ROUND(E2022/D2022*100,0)</f>
        <v>58</v>
      </c>
      <c r="P2022" s="11">
        <f>IFERROR(ROUND(E2022/L2022,2),0)</f>
        <v>23.65</v>
      </c>
      <c r="Q2022" s="13" t="s">
        <v>8317</v>
      </c>
      <c r="R2022" t="s">
        <v>8347</v>
      </c>
      <c r="S2022" s="18">
        <f>(((J2022/60)/60)/24)+DATE(1970,1,1)</f>
        <v>41737.097499999996</v>
      </c>
      <c r="T2022">
        <f>YEAR(S2022)</f>
        <v>2014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6">
        <f>ROUND(E2023/D2023*100,0)</f>
        <v>281</v>
      </c>
      <c r="P2023" s="11">
        <f>IFERROR(ROUND(E2023/L2023,2),0)</f>
        <v>147.94999999999999</v>
      </c>
      <c r="Q2023" s="13" t="s">
        <v>8317</v>
      </c>
      <c r="R2023" t="s">
        <v>8347</v>
      </c>
      <c r="S2023" s="18">
        <f>(((J2023/60)/60)/24)+DATE(1970,1,1)</f>
        <v>41861.070567129631</v>
      </c>
      <c r="T2023">
        <f>YEAR(S2023)</f>
        <v>2014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5000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6">
        <f>ROUND(E2024/D2024*100,0)</f>
        <v>2503</v>
      </c>
      <c r="P2024" s="11">
        <f>IFERROR(ROUND(E2024/L2024,2),0)</f>
        <v>385.04</v>
      </c>
      <c r="Q2024" s="13" t="s">
        <v>8317</v>
      </c>
      <c r="R2024" t="s">
        <v>8347</v>
      </c>
      <c r="S2024" s="18">
        <f>(((J2024/60)/60)/24)+DATE(1970,1,1)</f>
        <v>42502.569120370375</v>
      </c>
      <c r="T2024">
        <f>YEAR(S2024)</f>
        <v>2016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5000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6">
        <f>ROUND(E2025/D2025*100,0)</f>
        <v>3229</v>
      </c>
      <c r="P2025" s="11">
        <f>IFERROR(ROUND(E2025/L2025,2),0)</f>
        <v>457.39</v>
      </c>
      <c r="Q2025" s="13" t="s">
        <v>8317</v>
      </c>
      <c r="R2025" t="s">
        <v>8347</v>
      </c>
      <c r="S2025" s="18">
        <f>(((J2025/60)/60)/24)+DATE(1970,1,1)</f>
        <v>42136.420752314814</v>
      </c>
      <c r="T2025">
        <f>YEAR(S2025)</f>
        <v>2015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5000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6">
        <f>ROUND(E2026/D2026*100,0)</f>
        <v>468</v>
      </c>
      <c r="P2026" s="11">
        <f>IFERROR(ROUND(E2026/L2026,2),0)</f>
        <v>222.99</v>
      </c>
      <c r="Q2026" s="13" t="s">
        <v>8317</v>
      </c>
      <c r="R2026" t="s">
        <v>8347</v>
      </c>
      <c r="S2026" s="18">
        <f>(((J2026/60)/60)/24)+DATE(1970,1,1)</f>
        <v>41099.966944444444</v>
      </c>
      <c r="T2026">
        <f>YEAR(S2026)</f>
        <v>2012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5000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6">
        <f>ROUND(E2027/D2027*100,0)</f>
        <v>3218</v>
      </c>
      <c r="P2027" s="11">
        <f>IFERROR(ROUND(E2027/L2027,2),0)</f>
        <v>220.74</v>
      </c>
      <c r="Q2027" s="13" t="s">
        <v>8317</v>
      </c>
      <c r="R2027" t="s">
        <v>8347</v>
      </c>
      <c r="S2027" s="18">
        <f>(((J2027/60)/60)/24)+DATE(1970,1,1)</f>
        <v>42136.184560185182</v>
      </c>
      <c r="T2027">
        <f>YEAR(S2027)</f>
        <v>2015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6">
        <f>ROUND(E2028/D2028*100,0)</f>
        <v>667</v>
      </c>
      <c r="P2028" s="11">
        <f>IFERROR(ROUND(E2028/L2028,2),0)</f>
        <v>73.5</v>
      </c>
      <c r="Q2028" s="13" t="s">
        <v>8317</v>
      </c>
      <c r="R2028" t="s">
        <v>8347</v>
      </c>
      <c r="S2028" s="18">
        <f>(((J2028/60)/60)/24)+DATE(1970,1,1)</f>
        <v>41704.735937500001</v>
      </c>
      <c r="T2028">
        <f>YEAR(S2028)</f>
        <v>2014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5000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6">
        <f>ROUND(E2029/D2029*100,0)</f>
        <v>2405</v>
      </c>
      <c r="P2029" s="11">
        <f>IFERROR(ROUND(E2029/L2029,2),0)</f>
        <v>223.1</v>
      </c>
      <c r="Q2029" s="13" t="s">
        <v>8317</v>
      </c>
      <c r="R2029" t="s">
        <v>8347</v>
      </c>
      <c r="S2029" s="18">
        <f>(((J2029/60)/60)/24)+DATE(1970,1,1)</f>
        <v>42048.813877314817</v>
      </c>
      <c r="T2029">
        <f>YEAR(S2029)</f>
        <v>2015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5000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6">
        <f>ROUND(E2030/D2030*100,0)</f>
        <v>76</v>
      </c>
      <c r="P2030" s="11">
        <f>IFERROR(ROUND(E2030/L2030,2),0)</f>
        <v>47.91</v>
      </c>
      <c r="Q2030" s="13" t="s">
        <v>8317</v>
      </c>
      <c r="R2030" t="s">
        <v>8347</v>
      </c>
      <c r="S2030" s="18">
        <f>(((J2030/60)/60)/24)+DATE(1970,1,1)</f>
        <v>40215.919050925928</v>
      </c>
      <c r="T2030">
        <f>YEAR(S2030)</f>
        <v>2010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5000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6">
        <f>ROUND(E2031/D2031*100,0)</f>
        <v>181</v>
      </c>
      <c r="P2031" s="11">
        <f>IFERROR(ROUND(E2031/L2031,2),0)</f>
        <v>96.06</v>
      </c>
      <c r="Q2031" s="13" t="s">
        <v>8317</v>
      </c>
      <c r="R2031" t="s">
        <v>8347</v>
      </c>
      <c r="S2031" s="18">
        <f>(((J2031/60)/60)/24)+DATE(1970,1,1)</f>
        <v>41848.021770833337</v>
      </c>
      <c r="T2031">
        <f>YEAR(S2031)</f>
        <v>2014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5000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6">
        <f>ROUND(E2032/D2032*100,0)</f>
        <v>1483</v>
      </c>
      <c r="P2032" s="11">
        <f>IFERROR(ROUND(E2032/L2032,2),0)</f>
        <v>118.61</v>
      </c>
      <c r="Q2032" s="13" t="s">
        <v>8317</v>
      </c>
      <c r="R2032" t="s">
        <v>8347</v>
      </c>
      <c r="S2032" s="18">
        <f>(((J2032/60)/60)/24)+DATE(1970,1,1)</f>
        <v>41212.996481481481</v>
      </c>
      <c r="T2032">
        <f>YEAR(S2032)</f>
        <v>2012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6">
        <f>ROUND(E2033/D2033*100,0)</f>
        <v>1204</v>
      </c>
      <c r="P2033" s="11">
        <f>IFERROR(ROUND(E2033/L2033,2),0)</f>
        <v>118.45</v>
      </c>
      <c r="Q2033" s="13" t="s">
        <v>8317</v>
      </c>
      <c r="R2033" t="s">
        <v>8347</v>
      </c>
      <c r="S2033" s="18">
        <f>(((J2033/60)/60)/24)+DATE(1970,1,1)</f>
        <v>41975.329317129625</v>
      </c>
      <c r="T2033">
        <f>YEAR(S2033)</f>
        <v>2014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6">
        <f>ROUND(E2034/D2034*100,0)</f>
        <v>1521</v>
      </c>
      <c r="P2034" s="11">
        <f>IFERROR(ROUND(E2034/L2034,2),0)</f>
        <v>143.21</v>
      </c>
      <c r="Q2034" s="13" t="s">
        <v>8317</v>
      </c>
      <c r="R2034" t="s">
        <v>8347</v>
      </c>
      <c r="S2034" s="18">
        <f>(((J2034/60)/60)/24)+DATE(1970,1,1)</f>
        <v>42689.565671296295</v>
      </c>
      <c r="T2034">
        <f>YEAR(S2034)</f>
        <v>2016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6">
        <f>ROUND(E2035/D2035*100,0)</f>
        <v>893</v>
      </c>
      <c r="P2035" s="11">
        <f>IFERROR(ROUND(E2035/L2035,2),0)</f>
        <v>282.72000000000003</v>
      </c>
      <c r="Q2035" s="13" t="s">
        <v>8317</v>
      </c>
      <c r="R2035" t="s">
        <v>8347</v>
      </c>
      <c r="S2035" s="18">
        <f>(((J2035/60)/60)/24)+DATE(1970,1,1)</f>
        <v>41725.082384259258</v>
      </c>
      <c r="T2035">
        <f>YEAR(S2035)</f>
        <v>2014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5000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6">
        <f>ROUND(E2036/D2036*100,0)</f>
        <v>6034</v>
      </c>
      <c r="P2036" s="11">
        <f>IFERROR(ROUND(E2036/L2036,2),0)</f>
        <v>593.94000000000005</v>
      </c>
      <c r="Q2036" s="13" t="s">
        <v>8317</v>
      </c>
      <c r="R2036" t="s">
        <v>8347</v>
      </c>
      <c r="S2036" s="18">
        <f>(((J2036/60)/60)/24)+DATE(1970,1,1)</f>
        <v>42076.130011574074</v>
      </c>
      <c r="T2036">
        <f>YEAR(S2036)</f>
        <v>2015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5000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6">
        <f>ROUND(E2037/D2037*100,0)</f>
        <v>3377</v>
      </c>
      <c r="P2037" s="11">
        <f>IFERROR(ROUND(E2037/L2037,2),0)</f>
        <v>262.16000000000003</v>
      </c>
      <c r="Q2037" s="13" t="s">
        <v>8317</v>
      </c>
      <c r="R2037" t="s">
        <v>8347</v>
      </c>
      <c r="S2037" s="18">
        <f>(((J2037/60)/60)/24)+DATE(1970,1,1)</f>
        <v>42311.625081018516</v>
      </c>
      <c r="T2037">
        <f>YEAR(S2037)</f>
        <v>2015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5000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6">
        <f>ROUND(E2038/D2038*100,0)</f>
        <v>790</v>
      </c>
      <c r="P2038" s="11">
        <f>IFERROR(ROUND(E2038/L2038,2),0)</f>
        <v>46.58</v>
      </c>
      <c r="Q2038" s="13" t="s">
        <v>8317</v>
      </c>
      <c r="R2038" t="s">
        <v>8347</v>
      </c>
      <c r="S2038" s="18">
        <f>(((J2038/60)/60)/24)+DATE(1970,1,1)</f>
        <v>41738.864803240744</v>
      </c>
      <c r="T2038">
        <f>YEAR(S2038)</f>
        <v>2014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5000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6">
        <f>ROUND(E2039/D2039*100,0)</f>
        <v>601</v>
      </c>
      <c r="P2039" s="11">
        <f>IFERROR(ROUND(E2039/L2039,2),0)</f>
        <v>70.040000000000006</v>
      </c>
      <c r="Q2039" s="13" t="s">
        <v>8317</v>
      </c>
      <c r="R2039" t="s">
        <v>8347</v>
      </c>
      <c r="S2039" s="18">
        <f>(((J2039/60)/60)/24)+DATE(1970,1,1)</f>
        <v>41578.210104166668</v>
      </c>
      <c r="T2039">
        <f>YEAR(S2039)</f>
        <v>2013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5000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6">
        <f>ROUND(E2040/D2040*100,0)</f>
        <v>673</v>
      </c>
      <c r="P2040" s="11">
        <f>IFERROR(ROUND(E2040/L2040,2),0)</f>
        <v>164.91</v>
      </c>
      <c r="Q2040" s="13" t="s">
        <v>8317</v>
      </c>
      <c r="R2040" t="s">
        <v>8347</v>
      </c>
      <c r="S2040" s="18">
        <f>(((J2040/60)/60)/24)+DATE(1970,1,1)</f>
        <v>41424.27107638889</v>
      </c>
      <c r="T2040">
        <f>YEAR(S2040)</f>
        <v>2013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6">
        <f>ROUND(E2041/D2041*100,0)</f>
        <v>3405</v>
      </c>
      <c r="P2041" s="11">
        <f>IFERROR(ROUND(E2041/L2041,2),0)</f>
        <v>449.26</v>
      </c>
      <c r="Q2041" s="13" t="s">
        <v>8317</v>
      </c>
      <c r="R2041" t="s">
        <v>8347</v>
      </c>
      <c r="S2041" s="18">
        <f>(((J2041/60)/60)/24)+DATE(1970,1,1)</f>
        <v>42675.438946759255</v>
      </c>
      <c r="T2041">
        <f>YEAR(S2041)</f>
        <v>2016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5000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6">
        <f>ROUND(E2042/D2042*100,0)</f>
        <v>149</v>
      </c>
      <c r="P2042" s="11">
        <f>IFERROR(ROUND(E2042/L2042,2),0)</f>
        <v>27.47</v>
      </c>
      <c r="Q2042" s="13" t="s">
        <v>8317</v>
      </c>
      <c r="R2042" t="s">
        <v>8347</v>
      </c>
      <c r="S2042" s="18">
        <f>(((J2042/60)/60)/24)+DATE(1970,1,1)</f>
        <v>41578.927118055559</v>
      </c>
      <c r="T2042">
        <f>YEAR(S2042)</f>
        <v>2013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5000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6">
        <f>ROUND(E2043/D2043*100,0)</f>
        <v>346</v>
      </c>
      <c r="P2043" s="11">
        <f>IFERROR(ROUND(E2043/L2043,2),0)</f>
        <v>143.97999999999999</v>
      </c>
      <c r="Q2043" s="13" t="s">
        <v>8317</v>
      </c>
      <c r="R2043" t="s">
        <v>8347</v>
      </c>
      <c r="S2043" s="18">
        <f>(((J2043/60)/60)/24)+DATE(1970,1,1)</f>
        <v>42654.525775462964</v>
      </c>
      <c r="T2043">
        <f>YEAR(S2043)</f>
        <v>2016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5000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6">
        <f>ROUND(E2044/D2044*100,0)</f>
        <v>247</v>
      </c>
      <c r="P2044" s="11">
        <f>IFERROR(ROUND(E2044/L2044,2),0)</f>
        <v>88.24</v>
      </c>
      <c r="Q2044" s="13" t="s">
        <v>8317</v>
      </c>
      <c r="R2044" t="s">
        <v>8347</v>
      </c>
      <c r="S2044" s="18">
        <f>(((J2044/60)/60)/24)+DATE(1970,1,1)</f>
        <v>42331.708032407405</v>
      </c>
      <c r="T2044">
        <f>YEAR(S2044)</f>
        <v>2015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5000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6">
        <f>ROUND(E2045/D2045*100,0)</f>
        <v>140</v>
      </c>
      <c r="P2045" s="11">
        <f>IFERROR(ROUND(E2045/L2045,2),0)</f>
        <v>36.33</v>
      </c>
      <c r="Q2045" s="13" t="s">
        <v>8317</v>
      </c>
      <c r="R2045" t="s">
        <v>8347</v>
      </c>
      <c r="S2045" s="18">
        <f>(((J2045/60)/60)/24)+DATE(1970,1,1)</f>
        <v>42661.176817129628</v>
      </c>
      <c r="T2045">
        <f>YEAR(S2045)</f>
        <v>2016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6">
        <f>ROUND(E2046/D2046*100,0)</f>
        <v>325</v>
      </c>
      <c r="P2046" s="11">
        <f>IFERROR(ROUND(E2046/L2046,2),0)</f>
        <v>90.18</v>
      </c>
      <c r="Q2046" s="13" t="s">
        <v>8317</v>
      </c>
      <c r="R2046" t="s">
        <v>8347</v>
      </c>
      <c r="S2046" s="18">
        <f>(((J2046/60)/60)/24)+DATE(1970,1,1)</f>
        <v>42138.684189814812</v>
      </c>
      <c r="T2046">
        <f>YEAR(S2046)</f>
        <v>2015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5000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6">
        <f>ROUND(E2047/D2047*100,0)</f>
        <v>803</v>
      </c>
      <c r="P2047" s="11">
        <f>IFERROR(ROUND(E2047/L2047,2),0)</f>
        <v>152.62</v>
      </c>
      <c r="Q2047" s="13" t="s">
        <v>8317</v>
      </c>
      <c r="R2047" t="s">
        <v>8347</v>
      </c>
      <c r="S2047" s="18">
        <f>(((J2047/60)/60)/24)+DATE(1970,1,1)</f>
        <v>41069.088506944441</v>
      </c>
      <c r="T2047">
        <f>YEAR(S2047)</f>
        <v>2012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5000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6">
        <f>ROUND(E2048/D2048*100,0)</f>
        <v>242</v>
      </c>
      <c r="P2048" s="11">
        <f>IFERROR(ROUND(E2048/L2048,2),0)</f>
        <v>55.81</v>
      </c>
      <c r="Q2048" s="13" t="s">
        <v>8317</v>
      </c>
      <c r="R2048" t="s">
        <v>8347</v>
      </c>
      <c r="S2048" s="18">
        <f>(((J2048/60)/60)/24)+DATE(1970,1,1)</f>
        <v>41387.171805555554</v>
      </c>
      <c r="T2048">
        <f>YEAR(S2048)</f>
        <v>2013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5000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6">
        <f>ROUND(E2049/D2049*100,0)</f>
        <v>2019</v>
      </c>
      <c r="P2049" s="11">
        <f>IFERROR(ROUND(E2049/L2049,2),0)</f>
        <v>227.85</v>
      </c>
      <c r="Q2049" s="13" t="s">
        <v>8317</v>
      </c>
      <c r="R2049" t="s">
        <v>8347</v>
      </c>
      <c r="S2049" s="18">
        <f>(((J2049/60)/60)/24)+DATE(1970,1,1)</f>
        <v>42081.903587962966</v>
      </c>
      <c r="T2049">
        <f>YEAR(S2049)</f>
        <v>2015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6">
        <f>ROUND(E2050/D2050*100,0)</f>
        <v>2522</v>
      </c>
      <c r="P2050" s="11">
        <f>IFERROR(ROUND(E2050/L2050,2),0)</f>
        <v>91.83</v>
      </c>
      <c r="Q2050" s="13" t="s">
        <v>8317</v>
      </c>
      <c r="R2050" t="s">
        <v>8347</v>
      </c>
      <c r="S2050" s="18">
        <f>(((J2050/60)/60)/24)+DATE(1970,1,1)</f>
        <v>41387.651516203703</v>
      </c>
      <c r="T2050">
        <f>YEAR(S2050)</f>
        <v>2013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6">
        <f>ROUND(E2051/D2051*100,0)</f>
        <v>1202</v>
      </c>
      <c r="P2051" s="11">
        <f>IFERROR(ROUND(E2051/L2051,2),0)</f>
        <v>80.989999999999995</v>
      </c>
      <c r="Q2051" s="13" t="s">
        <v>8317</v>
      </c>
      <c r="R2051" t="s">
        <v>8347</v>
      </c>
      <c r="S2051" s="18">
        <f>(((J2051/60)/60)/24)+DATE(1970,1,1)</f>
        <v>41575.527349537035</v>
      </c>
      <c r="T2051">
        <f>YEAR(S2051)</f>
        <v>2013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5000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6">
        <f>ROUND(E2052/D2052*100,0)</f>
        <v>947</v>
      </c>
      <c r="P2052" s="11">
        <f>IFERROR(ROUND(E2052/L2052,2),0)</f>
        <v>278.39</v>
      </c>
      <c r="Q2052" s="13" t="s">
        <v>8317</v>
      </c>
      <c r="R2052" t="s">
        <v>8347</v>
      </c>
      <c r="S2052" s="18">
        <f>(((J2052/60)/60)/24)+DATE(1970,1,1)</f>
        <v>42115.071504629625</v>
      </c>
      <c r="T2052">
        <f>YEAR(S2052)</f>
        <v>2015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5000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6">
        <f>ROUND(E2053/D2053*100,0)</f>
        <v>209</v>
      </c>
      <c r="P2053" s="11">
        <f>IFERROR(ROUND(E2053/L2053,2),0)</f>
        <v>43.1</v>
      </c>
      <c r="Q2053" s="13" t="s">
        <v>8317</v>
      </c>
      <c r="R2053" t="s">
        <v>8347</v>
      </c>
      <c r="S2053" s="18">
        <f>(((J2053/60)/60)/24)+DATE(1970,1,1)</f>
        <v>41604.022418981483</v>
      </c>
      <c r="T2053">
        <f>YEAR(S2053)</f>
        <v>2013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6">
        <f>ROUND(E2054/D2054*100,0)</f>
        <v>3530</v>
      </c>
      <c r="P2054" s="11">
        <f>IFERROR(ROUND(E2054/L2054,2),0)</f>
        <v>326.29000000000002</v>
      </c>
      <c r="Q2054" s="13" t="s">
        <v>8317</v>
      </c>
      <c r="R2054" t="s">
        <v>8347</v>
      </c>
      <c r="S2054" s="18">
        <f>(((J2054/60)/60)/24)+DATE(1970,1,1)</f>
        <v>42375.08394675926</v>
      </c>
      <c r="T2054">
        <f>YEAR(S2054)</f>
        <v>2016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6">
        <f>ROUND(E2055/D2055*100,0)</f>
        <v>101</v>
      </c>
      <c r="P2055" s="11">
        <f>IFERROR(ROUND(E2055/L2055,2),0)</f>
        <v>41.74</v>
      </c>
      <c r="Q2055" s="13" t="s">
        <v>8317</v>
      </c>
      <c r="R2055" t="s">
        <v>8347</v>
      </c>
      <c r="S2055" s="18">
        <f>(((J2055/60)/60)/24)+DATE(1970,1,1)</f>
        <v>42303.617488425924</v>
      </c>
      <c r="T2055">
        <f>YEAR(S2055)</f>
        <v>2015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6">
        <f>ROUND(E2056/D2056*100,0)</f>
        <v>795</v>
      </c>
      <c r="P2056" s="11">
        <f>IFERROR(ROUND(E2056/L2056,2),0)</f>
        <v>64.02</v>
      </c>
      <c r="Q2056" s="13" t="s">
        <v>8317</v>
      </c>
      <c r="R2056" t="s">
        <v>8347</v>
      </c>
      <c r="S2056" s="18">
        <f>(((J2056/60)/60)/24)+DATE(1970,1,1)</f>
        <v>41731.520949074074</v>
      </c>
      <c r="T2056">
        <f>YEAR(S2056)</f>
        <v>2014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5000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6">
        <f>ROUND(E2057/D2057*100,0)</f>
        <v>201</v>
      </c>
      <c r="P2057" s="11">
        <f>IFERROR(ROUND(E2057/L2057,2),0)</f>
        <v>99.46</v>
      </c>
      <c r="Q2057" s="13" t="s">
        <v>8317</v>
      </c>
      <c r="R2057" t="s">
        <v>8347</v>
      </c>
      <c r="S2057" s="18">
        <f>(((J2057/60)/60)/24)+DATE(1970,1,1)</f>
        <v>41946.674108796295</v>
      </c>
      <c r="T2057">
        <f>YEAR(S2057)</f>
        <v>2014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6">
        <f>ROUND(E2058/D2058*100,0)</f>
        <v>1535</v>
      </c>
      <c r="P2058" s="11">
        <f>IFERROR(ROUND(E2058/L2058,2),0)</f>
        <v>138.49</v>
      </c>
      <c r="Q2058" s="13" t="s">
        <v>8317</v>
      </c>
      <c r="R2058" t="s">
        <v>8347</v>
      </c>
      <c r="S2058" s="18">
        <f>(((J2058/60)/60)/24)+DATE(1970,1,1)</f>
        <v>41351.76090277778</v>
      </c>
      <c r="T2058">
        <f>YEAR(S2058)</f>
        <v>2013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6">
        <f>ROUND(E2059/D2059*100,0)</f>
        <v>607</v>
      </c>
      <c r="P2059" s="11">
        <f>IFERROR(ROUND(E2059/L2059,2),0)</f>
        <v>45.55</v>
      </c>
      <c r="Q2059" s="13" t="s">
        <v>8317</v>
      </c>
      <c r="R2059" t="s">
        <v>8347</v>
      </c>
      <c r="S2059" s="18">
        <f>(((J2059/60)/60)/24)+DATE(1970,1,1)</f>
        <v>42396.494583333333</v>
      </c>
      <c r="T2059">
        <f>YEAR(S2059)</f>
        <v>2016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5000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6">
        <f>ROUND(E2060/D2060*100,0)</f>
        <v>86</v>
      </c>
      <c r="P2060" s="11">
        <f>IFERROR(ROUND(E2060/L2060,2),0)</f>
        <v>10.51</v>
      </c>
      <c r="Q2060" s="13" t="s">
        <v>8317</v>
      </c>
      <c r="R2060" t="s">
        <v>8347</v>
      </c>
      <c r="S2060" s="18">
        <f>(((J2060/60)/60)/24)+DATE(1970,1,1)</f>
        <v>42026.370717592596</v>
      </c>
      <c r="T2060">
        <f>YEAR(S2060)</f>
        <v>2015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5000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6">
        <f>ROUND(E2061/D2061*100,0)</f>
        <v>861</v>
      </c>
      <c r="P2061" s="11">
        <f>IFERROR(ROUND(E2061/L2061,2),0)</f>
        <v>114.77</v>
      </c>
      <c r="Q2061" s="13" t="s">
        <v>8317</v>
      </c>
      <c r="R2061" t="s">
        <v>8347</v>
      </c>
      <c r="S2061" s="18">
        <f>(((J2061/60)/60)/24)+DATE(1970,1,1)</f>
        <v>42361.602476851855</v>
      </c>
      <c r="T2061">
        <f>YEAR(S2061)</f>
        <v>2015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6">
        <f>ROUND(E2062/D2062*100,0)</f>
        <v>982</v>
      </c>
      <c r="P2062" s="11">
        <f>IFERROR(ROUND(E2062/L2062,2),0)</f>
        <v>36</v>
      </c>
      <c r="Q2062" s="13" t="s">
        <v>8317</v>
      </c>
      <c r="R2062" t="s">
        <v>8347</v>
      </c>
      <c r="S2062" s="18">
        <f>(((J2062/60)/60)/24)+DATE(1970,1,1)</f>
        <v>41783.642939814818</v>
      </c>
      <c r="T2062">
        <f>YEAR(S2062)</f>
        <v>2014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6">
        <f>ROUND(E2063/D2063*100,0)</f>
        <v>108</v>
      </c>
      <c r="P2063" s="11">
        <f>IFERROR(ROUND(E2063/L2063,2),0)</f>
        <v>154.16999999999999</v>
      </c>
      <c r="Q2063" s="13" t="s">
        <v>8317</v>
      </c>
      <c r="R2063" t="s">
        <v>8347</v>
      </c>
      <c r="S2063" s="18">
        <f>(((J2063/60)/60)/24)+DATE(1970,1,1)</f>
        <v>42705.764513888891</v>
      </c>
      <c r="T2063">
        <f>YEAR(S2063)</f>
        <v>2016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5000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6">
        <f>ROUND(E2064/D2064*100,0)</f>
        <v>2300</v>
      </c>
      <c r="P2064" s="11">
        <f>IFERROR(ROUND(E2064/L2064,2),0)</f>
        <v>566.39</v>
      </c>
      <c r="Q2064" s="13" t="s">
        <v>8317</v>
      </c>
      <c r="R2064" t="s">
        <v>8347</v>
      </c>
      <c r="S2064" s="18">
        <f>(((J2064/60)/60)/24)+DATE(1970,1,1)</f>
        <v>42423.3830787037</v>
      </c>
      <c r="T2064">
        <f>YEAR(S2064)</f>
        <v>2016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5000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6">
        <f>ROUND(E2065/D2065*100,0)</f>
        <v>118</v>
      </c>
      <c r="P2065" s="11">
        <f>IFERROR(ROUND(E2065/L2065,2),0)</f>
        <v>120.86</v>
      </c>
      <c r="Q2065" s="13" t="s">
        <v>8317</v>
      </c>
      <c r="R2065" t="s">
        <v>8347</v>
      </c>
      <c r="S2065" s="18">
        <f>(((J2065/60)/60)/24)+DATE(1970,1,1)</f>
        <v>42472.73265046296</v>
      </c>
      <c r="T2065">
        <f>YEAR(S2065)</f>
        <v>2016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5000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6">
        <f>ROUND(E2066/D2066*100,0)</f>
        <v>10016</v>
      </c>
      <c r="P2066" s="11">
        <f>IFERROR(ROUND(E2066/L2066,2),0)</f>
        <v>86.16</v>
      </c>
      <c r="Q2066" s="13" t="s">
        <v>8317</v>
      </c>
      <c r="R2066" t="s">
        <v>8347</v>
      </c>
      <c r="S2066" s="18">
        <f>(((J2066/60)/60)/24)+DATE(1970,1,1)</f>
        <v>41389.364849537036</v>
      </c>
      <c r="T2066">
        <f>YEAR(S2066)</f>
        <v>2013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5000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6">
        <f>ROUND(E2067/D2067*100,0)</f>
        <v>1594</v>
      </c>
      <c r="P2067" s="11">
        <f>IFERROR(ROUND(E2067/L2067,2),0)</f>
        <v>51.21</v>
      </c>
      <c r="Q2067" s="13" t="s">
        <v>8317</v>
      </c>
      <c r="R2067" t="s">
        <v>8347</v>
      </c>
      <c r="S2067" s="18">
        <f>(((J2067/60)/60)/24)+DATE(1970,1,1)</f>
        <v>41603.333668981482</v>
      </c>
      <c r="T2067">
        <f>YEAR(S2067)</f>
        <v>2013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5000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6">
        <f>ROUND(E2068/D2068*100,0)</f>
        <v>87</v>
      </c>
      <c r="P2068" s="11">
        <f>IFERROR(ROUND(E2068/L2068,2),0)</f>
        <v>67.260000000000005</v>
      </c>
      <c r="Q2068" s="13" t="s">
        <v>8317</v>
      </c>
      <c r="R2068" t="s">
        <v>8347</v>
      </c>
      <c r="S2068" s="18">
        <f>(((J2068/60)/60)/24)+DATE(1970,1,1)</f>
        <v>41844.771793981483</v>
      </c>
      <c r="T2068">
        <f>YEAR(S2068)</f>
        <v>2014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5000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6">
        <f>ROUND(E2069/D2069*100,0)</f>
        <v>13</v>
      </c>
      <c r="P2069" s="11">
        <f>IFERROR(ROUND(E2069/L2069,2),0)</f>
        <v>62.8</v>
      </c>
      <c r="Q2069" s="13" t="s">
        <v>8317</v>
      </c>
      <c r="R2069" t="s">
        <v>8347</v>
      </c>
      <c r="S2069" s="18">
        <f>(((J2069/60)/60)/24)+DATE(1970,1,1)</f>
        <v>42115.853888888887</v>
      </c>
      <c r="T2069">
        <f>YEAR(S2069)</f>
        <v>2015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6">
        <f>ROUND(E2070/D2070*100,0)</f>
        <v>526</v>
      </c>
      <c r="P2070" s="11">
        <f>IFERROR(ROUND(E2070/L2070,2),0)</f>
        <v>346.13</v>
      </c>
      <c r="Q2070" s="13" t="s">
        <v>8317</v>
      </c>
      <c r="R2070" t="s">
        <v>8347</v>
      </c>
      <c r="S2070" s="18">
        <f>(((J2070/60)/60)/24)+DATE(1970,1,1)</f>
        <v>42633.841608796298</v>
      </c>
      <c r="T2070">
        <f>YEAR(S2070)</f>
        <v>2016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6">
        <f>ROUND(E2071/D2071*100,0)</f>
        <v>1284</v>
      </c>
      <c r="P2071" s="11">
        <f>IFERROR(ROUND(E2071/L2071,2),0)</f>
        <v>244.12</v>
      </c>
      <c r="Q2071" s="13" t="s">
        <v>8317</v>
      </c>
      <c r="R2071" t="s">
        <v>8347</v>
      </c>
      <c r="S2071" s="18">
        <f>(((J2071/60)/60)/24)+DATE(1970,1,1)</f>
        <v>42340.972118055557</v>
      </c>
      <c r="T2071">
        <f>YEAR(S2071)</f>
        <v>2015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6">
        <f>ROUND(E2072/D2072*100,0)</f>
        <v>7933</v>
      </c>
      <c r="P2072" s="11">
        <f>IFERROR(ROUND(E2072/L2072,2),0)</f>
        <v>259.25</v>
      </c>
      <c r="Q2072" s="13" t="s">
        <v>8317</v>
      </c>
      <c r="R2072" t="s">
        <v>8347</v>
      </c>
      <c r="S2072" s="18">
        <f>(((J2072/60)/60)/24)+DATE(1970,1,1)</f>
        <v>42519.6565162037</v>
      </c>
      <c r="T2072">
        <f>YEAR(S2072)</f>
        <v>2016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5000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6">
        <f>ROUND(E2073/D2073*100,0)</f>
        <v>1123</v>
      </c>
      <c r="P2073" s="11">
        <f>IFERROR(ROUND(E2073/L2073,2),0)</f>
        <v>201.96</v>
      </c>
      <c r="Q2073" s="13" t="s">
        <v>8317</v>
      </c>
      <c r="R2073" t="s">
        <v>8347</v>
      </c>
      <c r="S2073" s="18">
        <f>(((J2073/60)/60)/24)+DATE(1970,1,1)</f>
        <v>42600.278749999998</v>
      </c>
      <c r="T2073">
        <f>YEAR(S2073)</f>
        <v>2016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5000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6">
        <f>ROUND(E2074/D2074*100,0)</f>
        <v>1583</v>
      </c>
      <c r="P2074" s="11">
        <f>IFERROR(ROUND(E2074/L2074,2),0)</f>
        <v>226.21</v>
      </c>
      <c r="Q2074" s="13" t="s">
        <v>8317</v>
      </c>
      <c r="R2074" t="s">
        <v>8347</v>
      </c>
      <c r="S2074" s="18">
        <f>(((J2074/60)/60)/24)+DATE(1970,1,1)</f>
        <v>42467.581388888888</v>
      </c>
      <c r="T2074">
        <f>YEAR(S2074)</f>
        <v>2016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5000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6">
        <f>ROUND(E2075/D2075*100,0)</f>
        <v>3052</v>
      </c>
      <c r="P2075" s="11">
        <f>IFERROR(ROUND(E2075/L2075,2),0)</f>
        <v>324.69</v>
      </c>
      <c r="Q2075" s="13" t="s">
        <v>8317</v>
      </c>
      <c r="R2075" t="s">
        <v>8347</v>
      </c>
      <c r="S2075" s="18">
        <f>(((J2075/60)/60)/24)+DATE(1970,1,1)</f>
        <v>42087.668032407411</v>
      </c>
      <c r="T2075">
        <f>YEAR(S2075)</f>
        <v>2015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5000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6">
        <f>ROUND(E2076/D2076*100,0)</f>
        <v>12</v>
      </c>
      <c r="P2076" s="11">
        <f>IFERROR(ROUND(E2076/L2076,2),0)</f>
        <v>205</v>
      </c>
      <c r="Q2076" s="13" t="s">
        <v>8317</v>
      </c>
      <c r="R2076" t="s">
        <v>8347</v>
      </c>
      <c r="S2076" s="18">
        <f>(((J2076/60)/60)/24)+DATE(1970,1,1)</f>
        <v>42466.826180555552</v>
      </c>
      <c r="T2076">
        <f>YEAR(S2076)</f>
        <v>2016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5000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6">
        <f>ROUND(E2077/D2077*100,0)</f>
        <v>3356</v>
      </c>
      <c r="P2077" s="11">
        <f>IFERROR(ROUND(E2077/L2077,2),0)</f>
        <v>20.47</v>
      </c>
      <c r="Q2077" s="13" t="s">
        <v>8317</v>
      </c>
      <c r="R2077" t="s">
        <v>8347</v>
      </c>
      <c r="S2077" s="18">
        <f>(((J2077/60)/60)/24)+DATE(1970,1,1)</f>
        <v>41450.681574074071</v>
      </c>
      <c r="T2077">
        <f>YEAR(S2077)</f>
        <v>2013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5000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6">
        <f>ROUND(E2078/D2078*100,0)</f>
        <v>19452</v>
      </c>
      <c r="P2078" s="11">
        <f>IFERROR(ROUND(E2078/L2078,2),0)</f>
        <v>116.35</v>
      </c>
      <c r="Q2078" s="13" t="s">
        <v>8317</v>
      </c>
      <c r="R2078" t="s">
        <v>8347</v>
      </c>
      <c r="S2078" s="18">
        <f>(((J2078/60)/60)/24)+DATE(1970,1,1)</f>
        <v>41803.880659722221</v>
      </c>
      <c r="T2078">
        <f>YEAR(S2078)</f>
        <v>2014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6">
        <f>ROUND(E2079/D2079*100,0)</f>
        <v>1155</v>
      </c>
      <c r="P2079" s="11">
        <f>IFERROR(ROUND(E2079/L2079,2),0)</f>
        <v>307.2</v>
      </c>
      <c r="Q2079" s="13" t="s">
        <v>8317</v>
      </c>
      <c r="R2079" t="s">
        <v>8347</v>
      </c>
      <c r="S2079" s="18">
        <f>(((J2079/60)/60)/24)+DATE(1970,1,1)</f>
        <v>42103.042546296296</v>
      </c>
      <c r="T2079">
        <f>YEAR(S2079)</f>
        <v>2015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5000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6">
        <f>ROUND(E2080/D2080*100,0)</f>
        <v>525</v>
      </c>
      <c r="P2080" s="11">
        <f>IFERROR(ROUND(E2080/L2080,2),0)</f>
        <v>546.69000000000005</v>
      </c>
      <c r="Q2080" s="13" t="s">
        <v>8317</v>
      </c>
      <c r="R2080" t="s">
        <v>8347</v>
      </c>
      <c r="S2080" s="18">
        <f>(((J2080/60)/60)/24)+DATE(1970,1,1)</f>
        <v>42692.771493055552</v>
      </c>
      <c r="T2080">
        <f>YEAR(S2080)</f>
        <v>2016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5000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6">
        <f>ROUND(E2081/D2081*100,0)</f>
        <v>576</v>
      </c>
      <c r="P2081" s="11">
        <f>IFERROR(ROUND(E2081/L2081,2),0)</f>
        <v>47.47</v>
      </c>
      <c r="Q2081" s="13" t="s">
        <v>8317</v>
      </c>
      <c r="R2081" t="s">
        <v>8347</v>
      </c>
      <c r="S2081" s="18">
        <f>(((J2081/60)/60)/24)+DATE(1970,1,1)</f>
        <v>42150.71056712963</v>
      </c>
      <c r="T2081">
        <f>YEAR(S2081)</f>
        <v>2015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5000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6">
        <f>ROUND(E2082/D2082*100,0)</f>
        <v>102</v>
      </c>
      <c r="P2082" s="11">
        <f>IFERROR(ROUND(E2082/L2082,2),0)</f>
        <v>101.56</v>
      </c>
      <c r="Q2082" s="13" t="s">
        <v>8317</v>
      </c>
      <c r="R2082" t="s">
        <v>8347</v>
      </c>
      <c r="S2082" s="18">
        <f>(((J2082/60)/60)/24)+DATE(1970,1,1)</f>
        <v>42289.957175925927</v>
      </c>
      <c r="T2082">
        <f>YEAR(S2082)</f>
        <v>2015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5000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6">
        <f>ROUND(E2083/D2083*100,0)</f>
        <v>80</v>
      </c>
      <c r="P2083" s="11">
        <f>IFERROR(ROUND(E2083/L2083,2),0)</f>
        <v>72.91</v>
      </c>
      <c r="Q2083" s="13" t="s">
        <v>8323</v>
      </c>
      <c r="R2083" t="s">
        <v>8327</v>
      </c>
      <c r="S2083" s="18">
        <f>(((J2083/60)/60)/24)+DATE(1970,1,1)</f>
        <v>41004.156886574077</v>
      </c>
      <c r="T2083">
        <f>YEAR(S2083)</f>
        <v>2012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5000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6">
        <f>ROUND(E2084/D2084*100,0)</f>
        <v>33</v>
      </c>
      <c r="P2084" s="11">
        <f>IFERROR(ROUND(E2084/L2084,2),0)</f>
        <v>43.71</v>
      </c>
      <c r="Q2084" s="13" t="s">
        <v>8323</v>
      </c>
      <c r="R2084" t="s">
        <v>8327</v>
      </c>
      <c r="S2084" s="18">
        <f>(((J2084/60)/60)/24)+DATE(1970,1,1)</f>
        <v>40811.120324074072</v>
      </c>
      <c r="T2084">
        <f>YEAR(S2084)</f>
        <v>2011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5000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6">
        <f>ROUND(E2085/D2085*100,0)</f>
        <v>17</v>
      </c>
      <c r="P2085" s="11">
        <f>IFERROR(ROUND(E2085/L2085,2),0)</f>
        <v>34</v>
      </c>
      <c r="Q2085" s="13" t="s">
        <v>8323</v>
      </c>
      <c r="R2085" t="s">
        <v>8327</v>
      </c>
      <c r="S2085" s="18">
        <f>(((J2085/60)/60)/24)+DATE(1970,1,1)</f>
        <v>41034.72216435185</v>
      </c>
      <c r="T2085">
        <f>YEAR(S2085)</f>
        <v>2012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5000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6">
        <f>ROUND(E2086/D2086*100,0)</f>
        <v>65</v>
      </c>
      <c r="P2086" s="11">
        <f>IFERROR(ROUND(E2086/L2086,2),0)</f>
        <v>70.650000000000006</v>
      </c>
      <c r="Q2086" s="13" t="s">
        <v>8323</v>
      </c>
      <c r="R2086" t="s">
        <v>8327</v>
      </c>
      <c r="S2086" s="18">
        <f>(((J2086/60)/60)/24)+DATE(1970,1,1)</f>
        <v>41731.833124999997</v>
      </c>
      <c r="T2086">
        <f>YEAR(S2086)</f>
        <v>2014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5000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6">
        <f>ROUND(E2087/D2087*100,0)</f>
        <v>148</v>
      </c>
      <c r="P2087" s="11">
        <f>IFERROR(ROUND(E2087/L2087,2),0)</f>
        <v>89.3</v>
      </c>
      <c r="Q2087" s="13" t="s">
        <v>8323</v>
      </c>
      <c r="R2087" t="s">
        <v>8327</v>
      </c>
      <c r="S2087" s="18">
        <f>(((J2087/60)/60)/24)+DATE(1970,1,1)</f>
        <v>41075.835497685184</v>
      </c>
      <c r="T2087">
        <f>YEAR(S2087)</f>
        <v>2012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5000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6">
        <f>ROUND(E2088/D2088*100,0)</f>
        <v>81</v>
      </c>
      <c r="P2088" s="11">
        <f>IFERROR(ROUND(E2088/L2088,2),0)</f>
        <v>115.09</v>
      </c>
      <c r="Q2088" s="13" t="s">
        <v>8323</v>
      </c>
      <c r="R2088" t="s">
        <v>8327</v>
      </c>
      <c r="S2088" s="18">
        <f>(((J2088/60)/60)/24)+DATE(1970,1,1)</f>
        <v>40860.67050925926</v>
      </c>
      <c r="T2088">
        <f>YEAR(S2088)</f>
        <v>2011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5000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6">
        <f>ROUND(E2089/D2089*100,0)</f>
        <v>31</v>
      </c>
      <c r="P2089" s="11">
        <f>IFERROR(ROUND(E2089/L2089,2),0)</f>
        <v>62.12</v>
      </c>
      <c r="Q2089" s="13" t="s">
        <v>8323</v>
      </c>
      <c r="R2089" t="s">
        <v>8327</v>
      </c>
      <c r="S2089" s="18">
        <f>(((J2089/60)/60)/24)+DATE(1970,1,1)</f>
        <v>40764.204375000001</v>
      </c>
      <c r="T2089">
        <f>YEAR(S2089)</f>
        <v>2011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5000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6">
        <f>ROUND(E2090/D2090*100,0)</f>
        <v>69</v>
      </c>
      <c r="P2090" s="11">
        <f>IFERROR(ROUND(E2090/L2090,2),0)</f>
        <v>46.2</v>
      </c>
      <c r="Q2090" s="13" t="s">
        <v>8323</v>
      </c>
      <c r="R2090" t="s">
        <v>8327</v>
      </c>
      <c r="S2090" s="18">
        <f>(((J2090/60)/60)/24)+DATE(1970,1,1)</f>
        <v>40395.714722222219</v>
      </c>
      <c r="T2090">
        <f>YEAR(S2090)</f>
        <v>2010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5000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6">
        <f>ROUND(E2091/D2091*100,0)</f>
        <v>60</v>
      </c>
      <c r="P2091" s="11">
        <f>IFERROR(ROUND(E2091/L2091,2),0)</f>
        <v>48.55</v>
      </c>
      <c r="Q2091" s="13" t="s">
        <v>8323</v>
      </c>
      <c r="R2091" t="s">
        <v>8327</v>
      </c>
      <c r="S2091" s="18">
        <f>(((J2091/60)/60)/24)+DATE(1970,1,1)</f>
        <v>41453.076319444444</v>
      </c>
      <c r="T2091">
        <f>YEAR(S2091)</f>
        <v>2013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5000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6">
        <f>ROUND(E2092/D2092*100,0)</f>
        <v>184</v>
      </c>
      <c r="P2092" s="11">
        <f>IFERROR(ROUND(E2092/L2092,2),0)</f>
        <v>57.52</v>
      </c>
      <c r="Q2092" s="13" t="s">
        <v>8323</v>
      </c>
      <c r="R2092" t="s">
        <v>8327</v>
      </c>
      <c r="S2092" s="18">
        <f>(((J2092/60)/60)/24)+DATE(1970,1,1)</f>
        <v>41299.381423611114</v>
      </c>
      <c r="T2092">
        <f>YEAR(S2092)</f>
        <v>2013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5000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6">
        <f>ROUND(E2093/D2093*100,0)</f>
        <v>434</v>
      </c>
      <c r="P2093" s="11">
        <f>IFERROR(ROUND(E2093/L2093,2),0)</f>
        <v>88.15</v>
      </c>
      <c r="Q2093" s="13" t="s">
        <v>8323</v>
      </c>
      <c r="R2093" t="s">
        <v>8327</v>
      </c>
      <c r="S2093" s="18">
        <f>(((J2093/60)/60)/24)+DATE(1970,1,1)</f>
        <v>40555.322662037033</v>
      </c>
      <c r="T2093">
        <f>YEAR(S2093)</f>
        <v>2011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5000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6">
        <f>ROUND(E2094/D2094*100,0)</f>
        <v>122</v>
      </c>
      <c r="P2094" s="11">
        <f>IFERROR(ROUND(E2094/L2094,2),0)</f>
        <v>110.49</v>
      </c>
      <c r="Q2094" s="13" t="s">
        <v>8323</v>
      </c>
      <c r="R2094" t="s">
        <v>8327</v>
      </c>
      <c r="S2094" s="18">
        <f>(((J2094/60)/60)/24)+DATE(1970,1,1)</f>
        <v>40763.707546296297</v>
      </c>
      <c r="T2094">
        <f>YEAR(S2094)</f>
        <v>2011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5000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6">
        <f>ROUND(E2095/D2095*100,0)</f>
        <v>31</v>
      </c>
      <c r="P2095" s="11">
        <f>IFERROR(ROUND(E2095/L2095,2),0)</f>
        <v>66.83</v>
      </c>
      <c r="Q2095" s="13" t="s">
        <v>8323</v>
      </c>
      <c r="R2095" t="s">
        <v>8327</v>
      </c>
      <c r="S2095" s="18">
        <f>(((J2095/60)/60)/24)+DATE(1970,1,1)</f>
        <v>41205.854537037041</v>
      </c>
      <c r="T2095">
        <f>YEAR(S2095)</f>
        <v>2012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5000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6">
        <f>ROUND(E2096/D2096*100,0)</f>
        <v>84</v>
      </c>
      <c r="P2096" s="11">
        <f>IFERROR(ROUND(E2096/L2096,2),0)</f>
        <v>58.6</v>
      </c>
      <c r="Q2096" s="13" t="s">
        <v>8323</v>
      </c>
      <c r="R2096" t="s">
        <v>8327</v>
      </c>
      <c r="S2096" s="18">
        <f>(((J2096/60)/60)/24)+DATE(1970,1,1)</f>
        <v>40939.02002314815</v>
      </c>
      <c r="T2096">
        <f>YEAR(S2096)</f>
        <v>2012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5000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6">
        <f>ROUND(E2097/D2097*100,0)</f>
        <v>50</v>
      </c>
      <c r="P2097" s="11">
        <f>IFERROR(ROUND(E2097/L2097,2),0)</f>
        <v>113.64</v>
      </c>
      <c r="Q2097" s="13" t="s">
        <v>8323</v>
      </c>
      <c r="R2097" t="s">
        <v>8327</v>
      </c>
      <c r="S2097" s="18">
        <f>(((J2097/60)/60)/24)+DATE(1970,1,1)</f>
        <v>40758.733483796292</v>
      </c>
      <c r="T2097">
        <f>YEAR(S2097)</f>
        <v>2011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5000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6">
        <f>ROUND(E2098/D2098*100,0)</f>
        <v>12</v>
      </c>
      <c r="P2098" s="11">
        <f>IFERROR(ROUND(E2098/L2098,2),0)</f>
        <v>43.57</v>
      </c>
      <c r="Q2098" s="13" t="s">
        <v>8323</v>
      </c>
      <c r="R2098" t="s">
        <v>8327</v>
      </c>
      <c r="S2098" s="18">
        <f>(((J2098/60)/60)/24)+DATE(1970,1,1)</f>
        <v>41192.758506944447</v>
      </c>
      <c r="T2098">
        <f>YEAR(S2098)</f>
        <v>2012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5000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6">
        <f>ROUND(E2099/D2099*100,0)</f>
        <v>60</v>
      </c>
      <c r="P2099" s="11">
        <f>IFERROR(ROUND(E2099/L2099,2),0)</f>
        <v>78.95</v>
      </c>
      <c r="Q2099" s="13" t="s">
        <v>8323</v>
      </c>
      <c r="R2099" t="s">
        <v>8327</v>
      </c>
      <c r="S2099" s="18">
        <f>(((J2099/60)/60)/24)+DATE(1970,1,1)</f>
        <v>40818.58489583333</v>
      </c>
      <c r="T2099">
        <f>YEAR(S2099)</f>
        <v>2011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5000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6">
        <f>ROUND(E2100/D2100*100,0)</f>
        <v>120</v>
      </c>
      <c r="P2100" s="11">
        <f>IFERROR(ROUND(E2100/L2100,2),0)</f>
        <v>188.13</v>
      </c>
      <c r="Q2100" s="13" t="s">
        <v>8323</v>
      </c>
      <c r="R2100" t="s">
        <v>8327</v>
      </c>
      <c r="S2100" s="18">
        <f>(((J2100/60)/60)/24)+DATE(1970,1,1)</f>
        <v>40946.11383101852</v>
      </c>
      <c r="T2100">
        <f>YEAR(S2100)</f>
        <v>2012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5000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6">
        <f>ROUND(E2101/D2101*100,0)</f>
        <v>79</v>
      </c>
      <c r="P2101" s="11">
        <f>IFERROR(ROUND(E2101/L2101,2),0)</f>
        <v>63.03</v>
      </c>
      <c r="Q2101" s="13" t="s">
        <v>8323</v>
      </c>
      <c r="R2101" t="s">
        <v>8327</v>
      </c>
      <c r="S2101" s="18">
        <f>(((J2101/60)/60)/24)+DATE(1970,1,1)</f>
        <v>42173.746342592596</v>
      </c>
      <c r="T2101">
        <f>YEAR(S2101)</f>
        <v>2015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5000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6">
        <f>ROUND(E2102/D2102*100,0)</f>
        <v>16</v>
      </c>
      <c r="P2102" s="11">
        <f>IFERROR(ROUND(E2102/L2102,2),0)</f>
        <v>30.37</v>
      </c>
      <c r="Q2102" s="13" t="s">
        <v>8323</v>
      </c>
      <c r="R2102" t="s">
        <v>8327</v>
      </c>
      <c r="S2102" s="18">
        <f>(((J2102/60)/60)/24)+DATE(1970,1,1)</f>
        <v>41074.834965277776</v>
      </c>
      <c r="T2102">
        <f>YEAR(S2102)</f>
        <v>2012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5000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6">
        <f>ROUND(E2103/D2103*100,0)</f>
        <v>45</v>
      </c>
      <c r="P2103" s="11">
        <f>IFERROR(ROUND(E2103/L2103,2),0)</f>
        <v>51.48</v>
      </c>
      <c r="Q2103" s="13" t="s">
        <v>8323</v>
      </c>
      <c r="R2103" t="s">
        <v>8327</v>
      </c>
      <c r="S2103" s="18">
        <f>(((J2103/60)/60)/24)+DATE(1970,1,1)</f>
        <v>40892.149467592593</v>
      </c>
      <c r="T2103">
        <f>YEAR(S2103)</f>
        <v>2011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5000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6">
        <f>ROUND(E2104/D2104*100,0)</f>
        <v>27</v>
      </c>
      <c r="P2104" s="11">
        <f>IFERROR(ROUND(E2104/L2104,2),0)</f>
        <v>35.79</v>
      </c>
      <c r="Q2104" s="13" t="s">
        <v>8323</v>
      </c>
      <c r="R2104" t="s">
        <v>8327</v>
      </c>
      <c r="S2104" s="18">
        <f>(((J2104/60)/60)/24)+DATE(1970,1,1)</f>
        <v>40638.868611111109</v>
      </c>
      <c r="T2104">
        <f>YEAR(S2104)</f>
        <v>2011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5000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6">
        <f>ROUND(E2105/D2105*100,0)</f>
        <v>227</v>
      </c>
      <c r="P2105" s="11">
        <f>IFERROR(ROUND(E2105/L2105,2),0)</f>
        <v>98.82</v>
      </c>
      <c r="Q2105" s="13" t="s">
        <v>8323</v>
      </c>
      <c r="R2105" t="s">
        <v>8327</v>
      </c>
      <c r="S2105" s="18">
        <f>(((J2105/60)/60)/24)+DATE(1970,1,1)</f>
        <v>41192.754942129628</v>
      </c>
      <c r="T2105">
        <f>YEAR(S2105)</f>
        <v>2012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5000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6">
        <f>ROUND(E2106/D2106*100,0)</f>
        <v>21</v>
      </c>
      <c r="P2106" s="11">
        <f>IFERROR(ROUND(E2106/L2106,2),0)</f>
        <v>28</v>
      </c>
      <c r="Q2106" s="13" t="s">
        <v>8323</v>
      </c>
      <c r="R2106" t="s">
        <v>8327</v>
      </c>
      <c r="S2106" s="18">
        <f>(((J2106/60)/60)/24)+DATE(1970,1,1)</f>
        <v>41394.074467592596</v>
      </c>
      <c r="T2106">
        <f>YEAR(S2106)</f>
        <v>2013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5000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6">
        <f>ROUND(E2107/D2107*100,0)</f>
        <v>102</v>
      </c>
      <c r="P2107" s="11">
        <f>IFERROR(ROUND(E2107/L2107,2),0)</f>
        <v>51.31</v>
      </c>
      <c r="Q2107" s="13" t="s">
        <v>8323</v>
      </c>
      <c r="R2107" t="s">
        <v>8327</v>
      </c>
      <c r="S2107" s="18">
        <f>(((J2107/60)/60)/24)+DATE(1970,1,1)</f>
        <v>41951.788807870369</v>
      </c>
      <c r="T2107">
        <f>YEAR(S2107)</f>
        <v>2014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5000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6">
        <f>ROUND(E2108/D2108*100,0)</f>
        <v>47</v>
      </c>
      <c r="P2108" s="11">
        <f>IFERROR(ROUND(E2108/L2108,2),0)</f>
        <v>53.52</v>
      </c>
      <c r="Q2108" s="13" t="s">
        <v>8323</v>
      </c>
      <c r="R2108" t="s">
        <v>8327</v>
      </c>
      <c r="S2108" s="18">
        <f>(((J2108/60)/60)/24)+DATE(1970,1,1)</f>
        <v>41270.21497685185</v>
      </c>
      <c r="T2108">
        <f>YEAR(S2108)</f>
        <v>2012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5000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6">
        <f>ROUND(E2109/D2109*100,0)</f>
        <v>43</v>
      </c>
      <c r="P2109" s="11">
        <f>IFERROR(ROUND(E2109/L2109,2),0)</f>
        <v>37.15</v>
      </c>
      <c r="Q2109" s="13" t="s">
        <v>8323</v>
      </c>
      <c r="R2109" t="s">
        <v>8327</v>
      </c>
      <c r="S2109" s="18">
        <f>(((J2109/60)/60)/24)+DATE(1970,1,1)</f>
        <v>41934.71056712963</v>
      </c>
      <c r="T2109">
        <f>YEAR(S2109)</f>
        <v>2014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5000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6">
        <f>ROUND(E2110/D2110*100,0)</f>
        <v>343</v>
      </c>
      <c r="P2110" s="11">
        <f>IFERROR(ROUND(E2110/L2110,2),0)</f>
        <v>89.9</v>
      </c>
      <c r="Q2110" s="13" t="s">
        <v>8323</v>
      </c>
      <c r="R2110" t="s">
        <v>8327</v>
      </c>
      <c r="S2110" s="18">
        <f>(((J2110/60)/60)/24)+DATE(1970,1,1)</f>
        <v>41135.175694444442</v>
      </c>
      <c r="T2110">
        <f>YEAR(S2110)</f>
        <v>2012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5000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6">
        <f>ROUND(E2111/D2111*100,0)</f>
        <v>85</v>
      </c>
      <c r="P2111" s="11">
        <f>IFERROR(ROUND(E2111/L2111,2),0)</f>
        <v>106.53</v>
      </c>
      <c r="Q2111" s="13" t="s">
        <v>8323</v>
      </c>
      <c r="R2111" t="s">
        <v>8327</v>
      </c>
      <c r="S2111" s="18">
        <f>(((J2111/60)/60)/24)+DATE(1970,1,1)</f>
        <v>42160.708530092597</v>
      </c>
      <c r="T2111">
        <f>YEAR(S2111)</f>
        <v>2015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5000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6">
        <f>ROUND(E2112/D2112*100,0)</f>
        <v>40</v>
      </c>
      <c r="P2112" s="11">
        <f>IFERROR(ROUND(E2112/L2112,2),0)</f>
        <v>52.82</v>
      </c>
      <c r="Q2112" s="13" t="s">
        <v>8323</v>
      </c>
      <c r="R2112" t="s">
        <v>8327</v>
      </c>
      <c r="S2112" s="18">
        <f>(((J2112/60)/60)/24)+DATE(1970,1,1)</f>
        <v>41759.670937499999</v>
      </c>
      <c r="T2112">
        <f>YEAR(S2112)</f>
        <v>2014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5000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6">
        <f>ROUND(E2113/D2113*100,0)</f>
        <v>43</v>
      </c>
      <c r="P2113" s="11">
        <f>IFERROR(ROUND(E2113/L2113,2),0)</f>
        <v>54.62</v>
      </c>
      <c r="Q2113" s="13" t="s">
        <v>8323</v>
      </c>
      <c r="R2113" t="s">
        <v>8327</v>
      </c>
      <c r="S2113" s="18">
        <f>(((J2113/60)/60)/24)+DATE(1970,1,1)</f>
        <v>40703.197048611109</v>
      </c>
      <c r="T2113">
        <f>YEAR(S2113)</f>
        <v>2011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5000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6">
        <f>ROUND(E2114/D2114*100,0)</f>
        <v>6</v>
      </c>
      <c r="P2114" s="11">
        <f>IFERROR(ROUND(E2114/L2114,2),0)</f>
        <v>27.27</v>
      </c>
      <c r="Q2114" s="13" t="s">
        <v>8323</v>
      </c>
      <c r="R2114" t="s">
        <v>8327</v>
      </c>
      <c r="S2114" s="18">
        <f>(((J2114/60)/60)/24)+DATE(1970,1,1)</f>
        <v>41365.928159722222</v>
      </c>
      <c r="T2114">
        <f>YEAR(S2114)</f>
        <v>2013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5000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6">
        <f>ROUND(E2115/D2115*100,0)</f>
        <v>147</v>
      </c>
      <c r="P2115" s="11">
        <f>IFERROR(ROUND(E2115/L2115,2),0)</f>
        <v>68.599999999999994</v>
      </c>
      <c r="Q2115" s="13" t="s">
        <v>8323</v>
      </c>
      <c r="R2115" t="s">
        <v>8327</v>
      </c>
      <c r="S2115" s="18">
        <f>(((J2115/60)/60)/24)+DATE(1970,1,1)</f>
        <v>41870.86546296296</v>
      </c>
      <c r="T2115">
        <f>YEAR(S2115)</f>
        <v>2014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6">
        <f>ROUND(E2116/D2116*100,0)</f>
        <v>105</v>
      </c>
      <c r="P2116" s="11">
        <f>IFERROR(ROUND(E2116/L2116,2),0)</f>
        <v>35.61</v>
      </c>
      <c r="Q2116" s="13" t="s">
        <v>8323</v>
      </c>
      <c r="R2116" t="s">
        <v>8327</v>
      </c>
      <c r="S2116" s="18">
        <f>(((J2116/60)/60)/24)+DATE(1970,1,1)</f>
        <v>40458.815625000003</v>
      </c>
      <c r="T2116">
        <f>YEAR(S2116)</f>
        <v>2010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5000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6">
        <f>ROUND(E2117/D2117*100,0)</f>
        <v>68</v>
      </c>
      <c r="P2117" s="11">
        <f>IFERROR(ROUND(E2117/L2117,2),0)</f>
        <v>94.03</v>
      </c>
      <c r="Q2117" s="13" t="s">
        <v>8323</v>
      </c>
      <c r="R2117" t="s">
        <v>8327</v>
      </c>
      <c r="S2117" s="18">
        <f>(((J2117/60)/60)/24)+DATE(1970,1,1)</f>
        <v>40564.081030092595</v>
      </c>
      <c r="T2117">
        <f>YEAR(S2117)</f>
        <v>2011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5000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6">
        <f>ROUND(E2118/D2118*100,0)</f>
        <v>969</v>
      </c>
      <c r="P2118" s="11">
        <f>IFERROR(ROUND(E2118/L2118,2),0)</f>
        <v>526.46</v>
      </c>
      <c r="Q2118" s="13" t="s">
        <v>8323</v>
      </c>
      <c r="R2118" t="s">
        <v>8327</v>
      </c>
      <c r="S2118" s="18">
        <f>(((J2118/60)/60)/24)+DATE(1970,1,1)</f>
        <v>41136.777812500004</v>
      </c>
      <c r="T2118">
        <f>YEAR(S2118)</f>
        <v>2012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5000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6">
        <f>ROUND(E2119/D2119*100,0)</f>
        <v>35</v>
      </c>
      <c r="P2119" s="11">
        <f>IFERROR(ROUND(E2119/L2119,2),0)</f>
        <v>50.66</v>
      </c>
      <c r="Q2119" s="13" t="s">
        <v>8323</v>
      </c>
      <c r="R2119" t="s">
        <v>8327</v>
      </c>
      <c r="S2119" s="18">
        <f>(((J2119/60)/60)/24)+DATE(1970,1,1)</f>
        <v>42290.059594907405</v>
      </c>
      <c r="T2119">
        <f>YEAR(S2119)</f>
        <v>2015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5000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6">
        <f>ROUND(E2120/D2120*100,0)</f>
        <v>27</v>
      </c>
      <c r="P2120" s="11">
        <f>IFERROR(ROUND(E2120/L2120,2),0)</f>
        <v>79.180000000000007</v>
      </c>
      <c r="Q2120" s="13" t="s">
        <v>8323</v>
      </c>
      <c r="R2120" t="s">
        <v>8327</v>
      </c>
      <c r="S2120" s="18">
        <f>(((J2120/60)/60)/24)+DATE(1970,1,1)</f>
        <v>40718.839537037034</v>
      </c>
      <c r="T2120">
        <f>YEAR(S2120)</f>
        <v>2011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5000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6">
        <f>ROUND(E2121/D2121*100,0)</f>
        <v>40</v>
      </c>
      <c r="P2121" s="11">
        <f>IFERROR(ROUND(E2121/L2121,2),0)</f>
        <v>91.59</v>
      </c>
      <c r="Q2121" s="13" t="s">
        <v>8323</v>
      </c>
      <c r="R2121" t="s">
        <v>8327</v>
      </c>
      <c r="S2121" s="18">
        <f>(((J2121/60)/60)/24)+DATE(1970,1,1)</f>
        <v>41107.130150462966</v>
      </c>
      <c r="T2121">
        <f>YEAR(S2121)</f>
        <v>2012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5000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6">
        <f>ROUND(E2122/D2122*100,0)</f>
        <v>161</v>
      </c>
      <c r="P2122" s="11">
        <f>IFERROR(ROUND(E2122/L2122,2),0)</f>
        <v>116.96</v>
      </c>
      <c r="Q2122" s="13" t="s">
        <v>8323</v>
      </c>
      <c r="R2122" t="s">
        <v>8327</v>
      </c>
      <c r="S2122" s="18">
        <f>(((J2122/60)/60)/24)+DATE(1970,1,1)</f>
        <v>41591.964537037034</v>
      </c>
      <c r="T2122">
        <f>YEAR(S2122)</f>
        <v>2013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6">
        <f>ROUND(E2123/D2123*100,0)</f>
        <v>6</v>
      </c>
      <c r="P2123" s="11">
        <f>IFERROR(ROUND(E2123/L2123,2),0)</f>
        <v>28.4</v>
      </c>
      <c r="Q2123" s="13" t="s">
        <v>8331</v>
      </c>
      <c r="R2123" t="s">
        <v>8332</v>
      </c>
      <c r="S2123" s="18">
        <f>(((J2123/60)/60)/24)+DATE(1970,1,1)</f>
        <v>42716.7424537037</v>
      </c>
      <c r="T2123">
        <f>YEAR(S2123)</f>
        <v>2016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5000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6">
        <f>ROUND(E2124/D2124*100,0)</f>
        <v>6</v>
      </c>
      <c r="P2124" s="11">
        <f>IFERROR(ROUND(E2124/L2124,2),0)</f>
        <v>103.33</v>
      </c>
      <c r="Q2124" s="13" t="s">
        <v>8331</v>
      </c>
      <c r="R2124" t="s">
        <v>8332</v>
      </c>
      <c r="S2124" s="18">
        <f>(((J2124/60)/60)/24)+DATE(1970,1,1)</f>
        <v>42712.300567129627</v>
      </c>
      <c r="T2124">
        <f>YEAR(S2124)</f>
        <v>2016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6">
        <f>ROUND(E2125/D2125*100,0)</f>
        <v>1</v>
      </c>
      <c r="P2125" s="11">
        <f>IFERROR(ROUND(E2125/L2125,2),0)</f>
        <v>10</v>
      </c>
      <c r="Q2125" s="13" t="s">
        <v>8331</v>
      </c>
      <c r="R2125" t="s">
        <v>8332</v>
      </c>
      <c r="S2125" s="18">
        <f>(((J2125/60)/60)/24)+DATE(1970,1,1)</f>
        <v>40198.424849537041</v>
      </c>
      <c r="T2125">
        <f>YEAR(S2125)</f>
        <v>2010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5000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6">
        <f>ROUND(E2126/D2126*100,0)</f>
        <v>2</v>
      </c>
      <c r="P2126" s="11">
        <f>IFERROR(ROUND(E2126/L2126,2),0)</f>
        <v>23</v>
      </c>
      <c r="Q2126" s="13" t="s">
        <v>8331</v>
      </c>
      <c r="R2126" t="s">
        <v>8332</v>
      </c>
      <c r="S2126" s="18">
        <f>(((J2126/60)/60)/24)+DATE(1970,1,1)</f>
        <v>40464.028182870366</v>
      </c>
      <c r="T2126">
        <f>YEAR(S2126)</f>
        <v>2010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5000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6">
        <f>ROUND(E2127/D2127*100,0)</f>
        <v>17</v>
      </c>
      <c r="P2127" s="11">
        <f>IFERROR(ROUND(E2127/L2127,2),0)</f>
        <v>31.56</v>
      </c>
      <c r="Q2127" s="13" t="s">
        <v>8331</v>
      </c>
      <c r="R2127" t="s">
        <v>8332</v>
      </c>
      <c r="S2127" s="18">
        <f>(((J2127/60)/60)/24)+DATE(1970,1,1)</f>
        <v>42191.023530092592</v>
      </c>
      <c r="T2127">
        <f>YEAR(S2127)</f>
        <v>2015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5000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6">
        <f>ROUND(E2128/D2128*100,0)</f>
        <v>0</v>
      </c>
      <c r="P2128" s="11">
        <f>IFERROR(ROUND(E2128/L2128,2),0)</f>
        <v>5</v>
      </c>
      <c r="Q2128" s="13" t="s">
        <v>8331</v>
      </c>
      <c r="R2128" t="s">
        <v>8332</v>
      </c>
      <c r="S2128" s="18">
        <f>(((J2128/60)/60)/24)+DATE(1970,1,1)</f>
        <v>41951.973229166666</v>
      </c>
      <c r="T2128">
        <f>YEAR(S2128)</f>
        <v>2014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5000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6">
        <f>ROUND(E2129/D2129*100,0)</f>
        <v>162</v>
      </c>
      <c r="P2129" s="11">
        <f>IFERROR(ROUND(E2129/L2129,2),0)</f>
        <v>34.22</v>
      </c>
      <c r="Q2129" s="13" t="s">
        <v>8331</v>
      </c>
      <c r="R2129" t="s">
        <v>8332</v>
      </c>
      <c r="S2129" s="18">
        <f>(((J2129/60)/60)/24)+DATE(1970,1,1)</f>
        <v>42045.50535879629</v>
      </c>
      <c r="T2129">
        <f>YEAR(S2129)</f>
        <v>2015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6">
        <f>ROUND(E2130/D2130*100,0)</f>
        <v>1</v>
      </c>
      <c r="P2130" s="11">
        <f>IFERROR(ROUND(E2130/L2130,2),0)</f>
        <v>25</v>
      </c>
      <c r="Q2130" s="13" t="s">
        <v>8331</v>
      </c>
      <c r="R2130" t="s">
        <v>8332</v>
      </c>
      <c r="S2130" s="18">
        <f>(((J2130/60)/60)/24)+DATE(1970,1,1)</f>
        <v>41843.772789351853</v>
      </c>
      <c r="T2130">
        <f>YEAR(S2130)</f>
        <v>2014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5000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6">
        <f>ROUND(E2131/D2131*100,0)</f>
        <v>5</v>
      </c>
      <c r="P2131" s="11">
        <f>IFERROR(ROUND(E2131/L2131,2),0)</f>
        <v>19.670000000000002</v>
      </c>
      <c r="Q2131" s="13" t="s">
        <v>8331</v>
      </c>
      <c r="R2131" t="s">
        <v>8332</v>
      </c>
      <c r="S2131" s="18">
        <f>(((J2131/60)/60)/24)+DATE(1970,1,1)</f>
        <v>42409.024305555555</v>
      </c>
      <c r="T2131">
        <f>YEAR(S2131)</f>
        <v>2016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5000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6">
        <f>ROUND(E2132/D2132*100,0)</f>
        <v>2</v>
      </c>
      <c r="P2132" s="11">
        <f>IFERROR(ROUND(E2132/L2132,2),0)</f>
        <v>21.25</v>
      </c>
      <c r="Q2132" s="13" t="s">
        <v>8331</v>
      </c>
      <c r="R2132" t="s">
        <v>8332</v>
      </c>
      <c r="S2132" s="18">
        <f>(((J2132/60)/60)/24)+DATE(1970,1,1)</f>
        <v>41832.086377314816</v>
      </c>
      <c r="T2132">
        <f>YEAR(S2132)</f>
        <v>2014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6">
        <f>ROUND(E2133/D2133*100,0)</f>
        <v>1</v>
      </c>
      <c r="P2133" s="11">
        <f>IFERROR(ROUND(E2133/L2133,2),0)</f>
        <v>8.33</v>
      </c>
      <c r="Q2133" s="13" t="s">
        <v>8331</v>
      </c>
      <c r="R2133" t="s">
        <v>8332</v>
      </c>
      <c r="S2133" s="18">
        <f>(((J2133/60)/60)/24)+DATE(1970,1,1)</f>
        <v>42167.207071759258</v>
      </c>
      <c r="T2133">
        <f>YEAR(S2133)</f>
        <v>2015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5000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6">
        <f>ROUND(E2134/D2134*100,0)</f>
        <v>42</v>
      </c>
      <c r="P2134" s="11">
        <f>IFERROR(ROUND(E2134/L2134,2),0)</f>
        <v>21.34</v>
      </c>
      <c r="Q2134" s="13" t="s">
        <v>8331</v>
      </c>
      <c r="R2134" t="s">
        <v>8332</v>
      </c>
      <c r="S2134" s="18">
        <f>(((J2134/60)/60)/24)+DATE(1970,1,1)</f>
        <v>41643.487175925926</v>
      </c>
      <c r="T2134">
        <f>YEAR(S2134)</f>
        <v>2014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5000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6">
        <f>ROUND(E2135/D2135*100,0)</f>
        <v>0</v>
      </c>
      <c r="P2135" s="11">
        <f>IFERROR(ROUND(E2135/L2135,2),0)</f>
        <v>5.33</v>
      </c>
      <c r="Q2135" s="13" t="s">
        <v>8331</v>
      </c>
      <c r="R2135" t="s">
        <v>8332</v>
      </c>
      <c r="S2135" s="18">
        <f>(((J2135/60)/60)/24)+DATE(1970,1,1)</f>
        <v>40619.097210648149</v>
      </c>
      <c r="T2135">
        <f>YEAR(S2135)</f>
        <v>2011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5000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6">
        <f>ROUND(E2136/D2136*100,0)</f>
        <v>2</v>
      </c>
      <c r="P2136" s="11">
        <f>IFERROR(ROUND(E2136/L2136,2),0)</f>
        <v>34.67</v>
      </c>
      <c r="Q2136" s="13" t="s">
        <v>8331</v>
      </c>
      <c r="R2136" t="s">
        <v>8332</v>
      </c>
      <c r="S2136" s="18">
        <f>(((J2136/60)/60)/24)+DATE(1970,1,1)</f>
        <v>41361.886469907404</v>
      </c>
      <c r="T2136">
        <f>YEAR(S2136)</f>
        <v>2013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6">
        <f>ROUND(E2137/D2137*100,0)</f>
        <v>10</v>
      </c>
      <c r="P2137" s="11">
        <f>IFERROR(ROUND(E2137/L2137,2),0)</f>
        <v>21.73</v>
      </c>
      <c r="Q2137" s="13" t="s">
        <v>8331</v>
      </c>
      <c r="R2137" t="s">
        <v>8332</v>
      </c>
      <c r="S2137" s="18">
        <f>(((J2137/60)/60)/24)+DATE(1970,1,1)</f>
        <v>41156.963344907403</v>
      </c>
      <c r="T2137">
        <f>YEAR(S2137)</f>
        <v>2012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5000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6">
        <f>ROUND(E2138/D2138*100,0)</f>
        <v>1</v>
      </c>
      <c r="P2138" s="11">
        <f>IFERROR(ROUND(E2138/L2138,2),0)</f>
        <v>11.92</v>
      </c>
      <c r="Q2138" s="13" t="s">
        <v>8331</v>
      </c>
      <c r="R2138" t="s">
        <v>8332</v>
      </c>
      <c r="S2138" s="18">
        <f>(((J2138/60)/60)/24)+DATE(1970,1,1)</f>
        <v>41536.509097222224</v>
      </c>
      <c r="T2138">
        <f>YEAR(S2138)</f>
        <v>2013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6">
        <f>ROUND(E2139/D2139*100,0)</f>
        <v>284</v>
      </c>
      <c r="P2139" s="11">
        <f>IFERROR(ROUND(E2139/L2139,2),0)</f>
        <v>26.6</v>
      </c>
      <c r="Q2139" s="13" t="s">
        <v>8331</v>
      </c>
      <c r="R2139" t="s">
        <v>8332</v>
      </c>
      <c r="S2139" s="18">
        <f>(((J2139/60)/60)/24)+DATE(1970,1,1)</f>
        <v>41948.771168981482</v>
      </c>
      <c r="T2139">
        <f>YEAR(S2139)</f>
        <v>2014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5000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6">
        <f>ROUND(E2140/D2140*100,0)</f>
        <v>3</v>
      </c>
      <c r="P2140" s="11">
        <f>IFERROR(ROUND(E2140/L2140,2),0)</f>
        <v>10.67</v>
      </c>
      <c r="Q2140" s="13" t="s">
        <v>8331</v>
      </c>
      <c r="R2140" t="s">
        <v>8332</v>
      </c>
      <c r="S2140" s="18">
        <f>(((J2140/60)/60)/24)+DATE(1970,1,1)</f>
        <v>41557.013182870374</v>
      </c>
      <c r="T2140">
        <f>YEAR(S2140)</f>
        <v>2013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5000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6">
        <f>ROUND(E2141/D2141*100,0)</f>
        <v>33</v>
      </c>
      <c r="P2141" s="11">
        <f>IFERROR(ROUND(E2141/L2141,2),0)</f>
        <v>29.04</v>
      </c>
      <c r="Q2141" s="13" t="s">
        <v>8331</v>
      </c>
      <c r="R2141" t="s">
        <v>8332</v>
      </c>
      <c r="S2141" s="18">
        <f>(((J2141/60)/60)/24)+DATE(1970,1,1)</f>
        <v>42647.750092592592</v>
      </c>
      <c r="T2141">
        <f>YEAR(S2141)</f>
        <v>2016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6">
        <f>ROUND(E2142/D2142*100,0)</f>
        <v>11</v>
      </c>
      <c r="P2142" s="11">
        <f>IFERROR(ROUND(E2142/L2142,2),0)</f>
        <v>50.91</v>
      </c>
      <c r="Q2142" s="13" t="s">
        <v>8331</v>
      </c>
      <c r="R2142" t="s">
        <v>8332</v>
      </c>
      <c r="S2142" s="18">
        <f>(((J2142/60)/60)/24)+DATE(1970,1,1)</f>
        <v>41255.833611111113</v>
      </c>
      <c r="T2142">
        <f>YEAR(S2142)</f>
        <v>2012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6">
        <f>ROUND(E2143/D2143*100,0)</f>
        <v>0</v>
      </c>
      <c r="P2143" s="11">
        <f>IFERROR(ROUND(E2143/L2143,2),0)</f>
        <v>0</v>
      </c>
      <c r="Q2143" s="13" t="s">
        <v>8331</v>
      </c>
      <c r="R2143" t="s">
        <v>8332</v>
      </c>
      <c r="S2143" s="18">
        <f>(((J2143/60)/60)/24)+DATE(1970,1,1)</f>
        <v>41927.235636574071</v>
      </c>
      <c r="T2143">
        <f>YEAR(S2143)</f>
        <v>2014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5000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6">
        <f>ROUND(E2144/D2144*100,0)</f>
        <v>12</v>
      </c>
      <c r="P2144" s="11">
        <f>IFERROR(ROUND(E2144/L2144,2),0)</f>
        <v>50.08</v>
      </c>
      <c r="Q2144" s="13" t="s">
        <v>8331</v>
      </c>
      <c r="R2144" t="s">
        <v>8332</v>
      </c>
      <c r="S2144" s="18">
        <f>(((J2144/60)/60)/24)+DATE(1970,1,1)</f>
        <v>42340.701504629629</v>
      </c>
      <c r="T2144">
        <f>YEAR(S2144)</f>
        <v>2015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5000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6">
        <f>ROUND(E2145/D2145*100,0)</f>
        <v>5</v>
      </c>
      <c r="P2145" s="11">
        <f>IFERROR(ROUND(E2145/L2145,2),0)</f>
        <v>45</v>
      </c>
      <c r="Q2145" s="13" t="s">
        <v>8331</v>
      </c>
      <c r="R2145" t="s">
        <v>8332</v>
      </c>
      <c r="S2145" s="18">
        <f>(((J2145/60)/60)/24)+DATE(1970,1,1)</f>
        <v>40332.886712962965</v>
      </c>
      <c r="T2145">
        <f>YEAR(S2145)</f>
        <v>2010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5000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6">
        <f>ROUND(E2146/D2146*100,0)</f>
        <v>12</v>
      </c>
      <c r="P2146" s="11">
        <f>IFERROR(ROUND(E2146/L2146,2),0)</f>
        <v>25.29</v>
      </c>
      <c r="Q2146" s="13" t="s">
        <v>8331</v>
      </c>
      <c r="R2146" t="s">
        <v>8332</v>
      </c>
      <c r="S2146" s="18">
        <f>(((J2146/60)/60)/24)+DATE(1970,1,1)</f>
        <v>41499.546759259261</v>
      </c>
      <c r="T2146">
        <f>YEAR(S2146)</f>
        <v>2013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6">
        <f>ROUND(E2147/D2147*100,0)</f>
        <v>91</v>
      </c>
      <c r="P2147" s="11">
        <f>IFERROR(ROUND(E2147/L2147,2),0)</f>
        <v>51.29</v>
      </c>
      <c r="Q2147" s="13" t="s">
        <v>8331</v>
      </c>
      <c r="R2147" t="s">
        <v>8332</v>
      </c>
      <c r="S2147" s="18">
        <f>(((J2147/60)/60)/24)+DATE(1970,1,1)</f>
        <v>41575.237430555557</v>
      </c>
      <c r="T2147">
        <f>YEAR(S2147)</f>
        <v>2013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6">
        <f>ROUND(E2148/D2148*100,0)</f>
        <v>0</v>
      </c>
      <c r="P2148" s="11">
        <f>IFERROR(ROUND(E2148/L2148,2),0)</f>
        <v>1</v>
      </c>
      <c r="Q2148" s="13" t="s">
        <v>8331</v>
      </c>
      <c r="R2148" t="s">
        <v>8332</v>
      </c>
      <c r="S2148" s="18">
        <f>(((J2148/60)/60)/24)+DATE(1970,1,1)</f>
        <v>42397.679513888885</v>
      </c>
      <c r="T2148">
        <f>YEAR(S2148)</f>
        <v>2016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5000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6">
        <f>ROUND(E2149/D2149*100,0)</f>
        <v>54</v>
      </c>
      <c r="P2149" s="11">
        <f>IFERROR(ROUND(E2149/L2149,2),0)</f>
        <v>49.38</v>
      </c>
      <c r="Q2149" s="13" t="s">
        <v>8331</v>
      </c>
      <c r="R2149" t="s">
        <v>8332</v>
      </c>
      <c r="S2149" s="18">
        <f>(((J2149/60)/60)/24)+DATE(1970,1,1)</f>
        <v>41927.295694444445</v>
      </c>
      <c r="T2149">
        <f>YEAR(S2149)</f>
        <v>2014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5000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6">
        <f>ROUND(E2150/D2150*100,0)</f>
        <v>0</v>
      </c>
      <c r="P2150" s="11">
        <f>IFERROR(ROUND(E2150/L2150,2),0)</f>
        <v>1</v>
      </c>
      <c r="Q2150" s="13" t="s">
        <v>8331</v>
      </c>
      <c r="R2150" t="s">
        <v>8332</v>
      </c>
      <c r="S2150" s="18">
        <f>(((J2150/60)/60)/24)+DATE(1970,1,1)</f>
        <v>42066.733587962968</v>
      </c>
      <c r="T2150">
        <f>YEAR(S2150)</f>
        <v>2015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5000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6">
        <f>ROUND(E2151/D2151*100,0)</f>
        <v>0</v>
      </c>
      <c r="P2151" s="11">
        <f>IFERROR(ROUND(E2151/L2151,2),0)</f>
        <v>0</v>
      </c>
      <c r="Q2151" s="13" t="s">
        <v>8331</v>
      </c>
      <c r="R2151" t="s">
        <v>8332</v>
      </c>
      <c r="S2151" s="18">
        <f>(((J2151/60)/60)/24)+DATE(1970,1,1)</f>
        <v>40355.024953703702</v>
      </c>
      <c r="T2151">
        <f>YEAR(S2151)</f>
        <v>2010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6">
        <f>ROUND(E2152/D2152*100,0)</f>
        <v>8</v>
      </c>
      <c r="P2152" s="11">
        <f>IFERROR(ROUND(E2152/L2152,2),0)</f>
        <v>101.25</v>
      </c>
      <c r="Q2152" s="13" t="s">
        <v>8331</v>
      </c>
      <c r="R2152" t="s">
        <v>8332</v>
      </c>
      <c r="S2152" s="18">
        <f>(((J2152/60)/60)/24)+DATE(1970,1,1)</f>
        <v>42534.284710648149</v>
      </c>
      <c r="T2152">
        <f>YEAR(S2152)</f>
        <v>2016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6">
        <f>ROUND(E2153/D2153*100,0)</f>
        <v>2</v>
      </c>
      <c r="P2153" s="11">
        <f>IFERROR(ROUND(E2153/L2153,2),0)</f>
        <v>19.670000000000002</v>
      </c>
      <c r="Q2153" s="13" t="s">
        <v>8331</v>
      </c>
      <c r="R2153" t="s">
        <v>8332</v>
      </c>
      <c r="S2153" s="18">
        <f>(((J2153/60)/60)/24)+DATE(1970,1,1)</f>
        <v>42520.847384259265</v>
      </c>
      <c r="T2153">
        <f>YEAR(S2153)</f>
        <v>2016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5000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6">
        <f>ROUND(E2154/D2154*100,0)</f>
        <v>1</v>
      </c>
      <c r="P2154" s="11">
        <f>IFERROR(ROUND(E2154/L2154,2),0)</f>
        <v>12.5</v>
      </c>
      <c r="Q2154" s="13" t="s">
        <v>8331</v>
      </c>
      <c r="R2154" t="s">
        <v>8332</v>
      </c>
      <c r="S2154" s="18">
        <f>(((J2154/60)/60)/24)+DATE(1970,1,1)</f>
        <v>41683.832280092596</v>
      </c>
      <c r="T2154">
        <f>YEAR(S2154)</f>
        <v>2014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5000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6">
        <f>ROUND(E2155/D2155*100,0)</f>
        <v>1</v>
      </c>
      <c r="P2155" s="11">
        <f>IFERROR(ROUND(E2155/L2155,2),0)</f>
        <v>8.5</v>
      </c>
      <c r="Q2155" s="13" t="s">
        <v>8331</v>
      </c>
      <c r="R2155" t="s">
        <v>8332</v>
      </c>
      <c r="S2155" s="18">
        <f>(((J2155/60)/60)/24)+DATE(1970,1,1)</f>
        <v>41974.911087962959</v>
      </c>
      <c r="T2155">
        <f>YEAR(S2155)</f>
        <v>2014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5000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6">
        <f>ROUND(E2156/D2156*100,0)</f>
        <v>0</v>
      </c>
      <c r="P2156" s="11">
        <f>IFERROR(ROUND(E2156/L2156,2),0)</f>
        <v>1</v>
      </c>
      <c r="Q2156" s="13" t="s">
        <v>8331</v>
      </c>
      <c r="R2156" t="s">
        <v>8332</v>
      </c>
      <c r="S2156" s="18">
        <f>(((J2156/60)/60)/24)+DATE(1970,1,1)</f>
        <v>41647.632256944446</v>
      </c>
      <c r="T2156">
        <f>YEAR(S2156)</f>
        <v>2014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6">
        <f>ROUND(E2157/D2157*100,0)</f>
        <v>2</v>
      </c>
      <c r="P2157" s="11">
        <f>IFERROR(ROUND(E2157/L2157,2),0)</f>
        <v>23</v>
      </c>
      <c r="Q2157" s="13" t="s">
        <v>8331</v>
      </c>
      <c r="R2157" t="s">
        <v>8332</v>
      </c>
      <c r="S2157" s="18">
        <f>(((J2157/60)/60)/24)+DATE(1970,1,1)</f>
        <v>42430.747511574074</v>
      </c>
      <c r="T2157">
        <f>YEAR(S2157)</f>
        <v>2016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6">
        <f>ROUND(E2158/D2158*100,0)</f>
        <v>30</v>
      </c>
      <c r="P2158" s="11">
        <f>IFERROR(ROUND(E2158/L2158,2),0)</f>
        <v>17.989999999999998</v>
      </c>
      <c r="Q2158" s="13" t="s">
        <v>8331</v>
      </c>
      <c r="R2158" t="s">
        <v>8332</v>
      </c>
      <c r="S2158" s="18">
        <f>(((J2158/60)/60)/24)+DATE(1970,1,1)</f>
        <v>41488.85423611111</v>
      </c>
      <c r="T2158">
        <f>YEAR(S2158)</f>
        <v>2013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6">
        <f>ROUND(E2159/D2159*100,0)</f>
        <v>423</v>
      </c>
      <c r="P2159" s="11">
        <f>IFERROR(ROUND(E2159/L2159,2),0)</f>
        <v>370.95</v>
      </c>
      <c r="Q2159" s="13" t="s">
        <v>8331</v>
      </c>
      <c r="R2159" t="s">
        <v>8332</v>
      </c>
      <c r="S2159" s="18">
        <f>(((J2159/60)/60)/24)+DATE(1970,1,1)</f>
        <v>42694.98128472222</v>
      </c>
      <c r="T2159">
        <f>YEAR(S2159)</f>
        <v>2016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5000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6">
        <f>ROUND(E2160/D2160*100,0)</f>
        <v>395</v>
      </c>
      <c r="P2160" s="11">
        <f>IFERROR(ROUND(E2160/L2160,2),0)</f>
        <v>63.57</v>
      </c>
      <c r="Q2160" s="13" t="s">
        <v>8331</v>
      </c>
      <c r="R2160" t="s">
        <v>8332</v>
      </c>
      <c r="S2160" s="18">
        <f>(((J2160/60)/60)/24)+DATE(1970,1,1)</f>
        <v>41264.853865740741</v>
      </c>
      <c r="T2160">
        <f>YEAR(S2160)</f>
        <v>2012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5000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6">
        <f>ROUND(E2161/D2161*100,0)</f>
        <v>1</v>
      </c>
      <c r="P2161" s="11">
        <f>IFERROR(ROUND(E2161/L2161,2),0)</f>
        <v>13</v>
      </c>
      <c r="Q2161" s="13" t="s">
        <v>8331</v>
      </c>
      <c r="R2161" t="s">
        <v>8332</v>
      </c>
      <c r="S2161" s="18">
        <f>(((J2161/60)/60)/24)+DATE(1970,1,1)</f>
        <v>40710.731180555551</v>
      </c>
      <c r="T2161">
        <f>YEAR(S2161)</f>
        <v>2011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5000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6">
        <f>ROUND(E2162/D2162*100,0)</f>
        <v>2</v>
      </c>
      <c r="P2162" s="11">
        <f>IFERROR(ROUND(E2162/L2162,2),0)</f>
        <v>5.31</v>
      </c>
      <c r="Q2162" s="13" t="s">
        <v>8331</v>
      </c>
      <c r="R2162" t="s">
        <v>8332</v>
      </c>
      <c r="S2162" s="18">
        <f>(((J2162/60)/60)/24)+DATE(1970,1,1)</f>
        <v>41018.711863425924</v>
      </c>
      <c r="T2162">
        <f>YEAR(S2162)</f>
        <v>2012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5000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6">
        <f>ROUND(E2163/D2163*100,0)</f>
        <v>9</v>
      </c>
      <c r="P2163" s="11">
        <f>IFERROR(ROUND(E2163/L2163,2),0)</f>
        <v>35.619999999999997</v>
      </c>
      <c r="Q2163" s="13" t="s">
        <v>8323</v>
      </c>
      <c r="R2163" t="s">
        <v>8324</v>
      </c>
      <c r="S2163" s="18">
        <f>(((J2163/60)/60)/24)+DATE(1970,1,1)</f>
        <v>42240.852534722217</v>
      </c>
      <c r="T2163">
        <f>YEAR(S2163)</f>
        <v>2015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5000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6">
        <f>ROUND(E2164/D2164*100,0)</f>
        <v>101</v>
      </c>
      <c r="P2164" s="11">
        <f>IFERROR(ROUND(E2164/L2164,2),0)</f>
        <v>87.1</v>
      </c>
      <c r="Q2164" s="13" t="s">
        <v>8323</v>
      </c>
      <c r="R2164" t="s">
        <v>8324</v>
      </c>
      <c r="S2164" s="18">
        <f>(((J2164/60)/60)/24)+DATE(1970,1,1)</f>
        <v>41813.766099537039</v>
      </c>
      <c r="T2164">
        <f>YEAR(S2164)</f>
        <v>2014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5000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6">
        <f>ROUND(E2165/D2165*100,0)</f>
        <v>66</v>
      </c>
      <c r="P2165" s="11">
        <f>IFERROR(ROUND(E2165/L2165,2),0)</f>
        <v>75.11</v>
      </c>
      <c r="Q2165" s="13" t="s">
        <v>8323</v>
      </c>
      <c r="R2165" t="s">
        <v>8324</v>
      </c>
      <c r="S2165" s="18">
        <f>(((J2165/60)/60)/24)+DATE(1970,1,1)</f>
        <v>42111.899537037039</v>
      </c>
      <c r="T2165">
        <f>YEAR(S2165)</f>
        <v>2015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5000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6">
        <f>ROUND(E2166/D2166*100,0)</f>
        <v>113</v>
      </c>
      <c r="P2166" s="11">
        <f>IFERROR(ROUND(E2166/L2166,2),0)</f>
        <v>68.010000000000005</v>
      </c>
      <c r="Q2166" s="13" t="s">
        <v>8323</v>
      </c>
      <c r="R2166" t="s">
        <v>8324</v>
      </c>
      <c r="S2166" s="18">
        <f>(((J2166/60)/60)/24)+DATE(1970,1,1)</f>
        <v>42515.71775462963</v>
      </c>
      <c r="T2166">
        <f>YEAR(S2166)</f>
        <v>2016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5000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6">
        <f>ROUND(E2167/D2167*100,0)</f>
        <v>69</v>
      </c>
      <c r="P2167" s="11">
        <f>IFERROR(ROUND(E2167/L2167,2),0)</f>
        <v>29.62</v>
      </c>
      <c r="Q2167" s="13" t="s">
        <v>8323</v>
      </c>
      <c r="R2167" t="s">
        <v>8324</v>
      </c>
      <c r="S2167" s="18">
        <f>(((J2167/60)/60)/24)+DATE(1970,1,1)</f>
        <v>42438.667071759264</v>
      </c>
      <c r="T2167">
        <f>YEAR(S2167)</f>
        <v>2016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5000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6">
        <f>ROUND(E2168/D2168*100,0)</f>
        <v>59</v>
      </c>
      <c r="P2168" s="11">
        <f>IFERROR(ROUND(E2168/L2168,2),0)</f>
        <v>91.63</v>
      </c>
      <c r="Q2168" s="13" t="s">
        <v>8323</v>
      </c>
      <c r="R2168" t="s">
        <v>8324</v>
      </c>
      <c r="S2168" s="18">
        <f>(((J2168/60)/60)/24)+DATE(1970,1,1)</f>
        <v>41933.838171296295</v>
      </c>
      <c r="T2168">
        <f>YEAR(S2168)</f>
        <v>2014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5000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6">
        <f>ROUND(E2169/D2169*100,0)</f>
        <v>4</v>
      </c>
      <c r="P2169" s="11">
        <f>IFERROR(ROUND(E2169/L2169,2),0)</f>
        <v>22.5</v>
      </c>
      <c r="Q2169" s="13" t="s">
        <v>8323</v>
      </c>
      <c r="R2169" t="s">
        <v>8324</v>
      </c>
      <c r="S2169" s="18">
        <f>(((J2169/60)/60)/24)+DATE(1970,1,1)</f>
        <v>41153.066400462965</v>
      </c>
      <c r="T2169">
        <f>YEAR(S2169)</f>
        <v>2012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5000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6">
        <f>ROUND(E2170/D2170*100,0)</f>
        <v>438</v>
      </c>
      <c r="P2170" s="11">
        <f>IFERROR(ROUND(E2170/L2170,2),0)</f>
        <v>64.37</v>
      </c>
      <c r="Q2170" s="13" t="s">
        <v>8323</v>
      </c>
      <c r="R2170" t="s">
        <v>8324</v>
      </c>
      <c r="S2170" s="18">
        <f>(((J2170/60)/60)/24)+DATE(1970,1,1)</f>
        <v>42745.600243055553</v>
      </c>
      <c r="T2170">
        <f>YEAR(S2170)</f>
        <v>2017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5000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6">
        <f>ROUND(E2171/D2171*100,0)</f>
        <v>3</v>
      </c>
      <c r="P2171" s="11">
        <f>IFERROR(ROUND(E2171/L2171,2),0)</f>
        <v>21.86</v>
      </c>
      <c r="Q2171" s="13" t="s">
        <v>8323</v>
      </c>
      <c r="R2171" t="s">
        <v>8324</v>
      </c>
      <c r="S2171" s="18">
        <f>(((J2171/60)/60)/24)+DATE(1970,1,1)</f>
        <v>42793.700821759259</v>
      </c>
      <c r="T2171">
        <f>YEAR(S2171)</f>
        <v>2017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5000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6">
        <f>ROUND(E2172/D2172*100,0)</f>
        <v>13</v>
      </c>
      <c r="P2172" s="11">
        <f>IFERROR(ROUND(E2172/L2172,2),0)</f>
        <v>33.32</v>
      </c>
      <c r="Q2172" s="13" t="s">
        <v>8323</v>
      </c>
      <c r="R2172" t="s">
        <v>8324</v>
      </c>
      <c r="S2172" s="18">
        <f>(((J2172/60)/60)/24)+DATE(1970,1,1)</f>
        <v>42198.750254629631</v>
      </c>
      <c r="T2172">
        <f>YEAR(S2172)</f>
        <v>2015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5000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6">
        <f>ROUND(E2173/D2173*100,0)</f>
        <v>85</v>
      </c>
      <c r="P2173" s="11">
        <f>IFERROR(ROUND(E2173/L2173,2),0)</f>
        <v>90.28</v>
      </c>
      <c r="Q2173" s="13" t="s">
        <v>8323</v>
      </c>
      <c r="R2173" t="s">
        <v>8324</v>
      </c>
      <c r="S2173" s="18">
        <f>(((J2173/60)/60)/24)+DATE(1970,1,1)</f>
        <v>42141.95711805555</v>
      </c>
      <c r="T2173">
        <f>YEAR(S2173)</f>
        <v>2015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5000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6">
        <f>ROUND(E2174/D2174*100,0)</f>
        <v>20</v>
      </c>
      <c r="P2174" s="11">
        <f>IFERROR(ROUND(E2174/L2174,2),0)</f>
        <v>76.92</v>
      </c>
      <c r="Q2174" s="13" t="s">
        <v>8323</v>
      </c>
      <c r="R2174" t="s">
        <v>8324</v>
      </c>
      <c r="S2174" s="18">
        <f>(((J2174/60)/60)/24)+DATE(1970,1,1)</f>
        <v>42082.580092592587</v>
      </c>
      <c r="T2174">
        <f>YEAR(S2174)</f>
        <v>2015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5000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6">
        <f>ROUND(E2175/D2175*100,0)</f>
        <v>107</v>
      </c>
      <c r="P2175" s="11">
        <f>IFERROR(ROUND(E2175/L2175,2),0)</f>
        <v>59.23</v>
      </c>
      <c r="Q2175" s="13" t="s">
        <v>8323</v>
      </c>
      <c r="R2175" t="s">
        <v>8324</v>
      </c>
      <c r="S2175" s="18">
        <f>(((J2175/60)/60)/24)+DATE(1970,1,1)</f>
        <v>41495.692627314813</v>
      </c>
      <c r="T2175">
        <f>YEAR(S2175)</f>
        <v>2013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5000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6">
        <f>ROUND(E2176/D2176*100,0)</f>
        <v>82</v>
      </c>
      <c r="P2176" s="11">
        <f>IFERROR(ROUND(E2176/L2176,2),0)</f>
        <v>65.38</v>
      </c>
      <c r="Q2176" s="13" t="s">
        <v>8323</v>
      </c>
      <c r="R2176" t="s">
        <v>8324</v>
      </c>
      <c r="S2176" s="18">
        <f>(((J2176/60)/60)/24)+DATE(1970,1,1)</f>
        <v>42465.542905092589</v>
      </c>
      <c r="T2176">
        <f>YEAR(S2176)</f>
        <v>2016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5000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6">
        <f>ROUND(E2177/D2177*100,0)</f>
        <v>35</v>
      </c>
      <c r="P2177" s="11">
        <f>IFERROR(ROUND(E2177/L2177,2),0)</f>
        <v>67.31</v>
      </c>
      <c r="Q2177" s="13" t="s">
        <v>8323</v>
      </c>
      <c r="R2177" t="s">
        <v>8324</v>
      </c>
      <c r="S2177" s="18">
        <f>(((J2177/60)/60)/24)+DATE(1970,1,1)</f>
        <v>42565.009097222224</v>
      </c>
      <c r="T2177">
        <f>YEAR(S2177)</f>
        <v>2016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6">
        <f>ROUND(E2178/D2178*100,0)</f>
        <v>126</v>
      </c>
      <c r="P2178" s="11">
        <f>IFERROR(ROUND(E2178/L2178,2),0)</f>
        <v>88.75</v>
      </c>
      <c r="Q2178" s="13" t="s">
        <v>8323</v>
      </c>
      <c r="R2178" t="s">
        <v>8324</v>
      </c>
      <c r="S2178" s="18">
        <f>(((J2178/60)/60)/24)+DATE(1970,1,1)</f>
        <v>42096.633206018523</v>
      </c>
      <c r="T2178">
        <f>YEAR(S2178)</f>
        <v>2015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5000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6">
        <f>ROUND(E2179/D2179*100,0)</f>
        <v>50</v>
      </c>
      <c r="P2179" s="11">
        <f>IFERROR(ROUND(E2179/L2179,2),0)</f>
        <v>65.87</v>
      </c>
      <c r="Q2179" s="13" t="s">
        <v>8323</v>
      </c>
      <c r="R2179" t="s">
        <v>8324</v>
      </c>
      <c r="S2179" s="18">
        <f>(((J2179/60)/60)/24)+DATE(1970,1,1)</f>
        <v>42502.250775462962</v>
      </c>
      <c r="T2179">
        <f>YEAR(S2179)</f>
        <v>2016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6">
        <f>ROUND(E2180/D2180*100,0)</f>
        <v>693</v>
      </c>
      <c r="P2180" s="11">
        <f>IFERROR(ROUND(E2180/L2180,2),0)</f>
        <v>40.35</v>
      </c>
      <c r="Q2180" s="13" t="s">
        <v>8323</v>
      </c>
      <c r="R2180" t="s">
        <v>8324</v>
      </c>
      <c r="S2180" s="18">
        <f>(((J2180/60)/60)/24)+DATE(1970,1,1)</f>
        <v>42723.63653935185</v>
      </c>
      <c r="T2180">
        <f>YEAR(S2180)</f>
        <v>2016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5000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6">
        <f>ROUND(E2181/D2181*100,0)</f>
        <v>32</v>
      </c>
      <c r="P2181" s="11">
        <f>IFERROR(ROUND(E2181/L2181,2),0)</f>
        <v>76.86</v>
      </c>
      <c r="Q2181" s="13" t="s">
        <v>8323</v>
      </c>
      <c r="R2181" t="s">
        <v>8324</v>
      </c>
      <c r="S2181" s="18">
        <f>(((J2181/60)/60)/24)+DATE(1970,1,1)</f>
        <v>42075.171203703707</v>
      </c>
      <c r="T2181">
        <f>YEAR(S2181)</f>
        <v>2015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6">
        <f>ROUND(E2182/D2182*100,0)</f>
        <v>107</v>
      </c>
      <c r="P2182" s="11">
        <f>IFERROR(ROUND(E2182/L2182,2),0)</f>
        <v>68.709999999999994</v>
      </c>
      <c r="Q2182" s="13" t="s">
        <v>8323</v>
      </c>
      <c r="R2182" t="s">
        <v>8324</v>
      </c>
      <c r="S2182" s="18">
        <f>(((J2182/60)/60)/24)+DATE(1970,1,1)</f>
        <v>42279.669768518521</v>
      </c>
      <c r="T2182">
        <f>YEAR(S2182)</f>
        <v>2015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5000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6">
        <f>ROUND(E2183/D2183*100,0)</f>
        <v>61</v>
      </c>
      <c r="P2183" s="11">
        <f>IFERROR(ROUND(E2183/L2183,2),0)</f>
        <v>57.77</v>
      </c>
      <c r="Q2183" s="13" t="s">
        <v>8331</v>
      </c>
      <c r="R2183" t="s">
        <v>8349</v>
      </c>
      <c r="S2183" s="18">
        <f>(((J2183/60)/60)/24)+DATE(1970,1,1)</f>
        <v>42773.005243055552</v>
      </c>
      <c r="T2183">
        <f>YEAR(S2183)</f>
        <v>2017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5000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6">
        <f>ROUND(E2184/D2184*100,0)</f>
        <v>315</v>
      </c>
      <c r="P2184" s="11">
        <f>IFERROR(ROUND(E2184/L2184,2),0)</f>
        <v>44.17</v>
      </c>
      <c r="Q2184" s="13" t="s">
        <v>8331</v>
      </c>
      <c r="R2184" t="s">
        <v>8349</v>
      </c>
      <c r="S2184" s="18">
        <f>(((J2184/60)/60)/24)+DATE(1970,1,1)</f>
        <v>41879.900752314818</v>
      </c>
      <c r="T2184">
        <f>YEAR(S2184)</f>
        <v>2014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5000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6">
        <f>ROUND(E2185/D2185*100,0)</f>
        <v>176</v>
      </c>
      <c r="P2185" s="11">
        <f>IFERROR(ROUND(E2185/L2185,2),0)</f>
        <v>31.57</v>
      </c>
      <c r="Q2185" s="13" t="s">
        <v>8331</v>
      </c>
      <c r="R2185" t="s">
        <v>8349</v>
      </c>
      <c r="S2185" s="18">
        <f>(((J2185/60)/60)/24)+DATE(1970,1,1)</f>
        <v>42745.365474537044</v>
      </c>
      <c r="T2185">
        <f>YEAR(S2185)</f>
        <v>2017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5000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6">
        <f>ROUND(E2186/D2186*100,0)</f>
        <v>569</v>
      </c>
      <c r="P2186" s="11">
        <f>IFERROR(ROUND(E2186/L2186,2),0)</f>
        <v>107.05</v>
      </c>
      <c r="Q2186" s="13" t="s">
        <v>8331</v>
      </c>
      <c r="R2186" t="s">
        <v>8349</v>
      </c>
      <c r="S2186" s="18">
        <f>(((J2186/60)/60)/24)+DATE(1970,1,1)</f>
        <v>42380.690289351856</v>
      </c>
      <c r="T2186">
        <f>YEAR(S2186)</f>
        <v>2016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6">
        <f>ROUND(E2187/D2187*100,0)</f>
        <v>1857</v>
      </c>
      <c r="P2187" s="11">
        <f>IFERROR(ROUND(E2187/L2187,2),0)</f>
        <v>149.03</v>
      </c>
      <c r="Q2187" s="13" t="s">
        <v>8331</v>
      </c>
      <c r="R2187" t="s">
        <v>8349</v>
      </c>
      <c r="S2187" s="18">
        <f>(((J2187/60)/60)/24)+DATE(1970,1,1)</f>
        <v>41319.349988425929</v>
      </c>
      <c r="T2187">
        <f>YEAR(S2187)</f>
        <v>2013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5000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6">
        <f>ROUND(E2188/D2188*100,0)</f>
        <v>439</v>
      </c>
      <c r="P2188" s="11">
        <f>IFERROR(ROUND(E2188/L2188,2),0)</f>
        <v>55.96</v>
      </c>
      <c r="Q2188" s="13" t="s">
        <v>8331</v>
      </c>
      <c r="R2188" t="s">
        <v>8349</v>
      </c>
      <c r="S2188" s="18">
        <f>(((J2188/60)/60)/24)+DATE(1970,1,1)</f>
        <v>42583.615081018521</v>
      </c>
      <c r="T2188">
        <f>YEAR(S2188)</f>
        <v>2016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5000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6">
        <f>ROUND(E2189/D2189*100,0)</f>
        <v>4059</v>
      </c>
      <c r="P2189" s="11">
        <f>IFERROR(ROUND(E2189/L2189,2),0)</f>
        <v>56.97</v>
      </c>
      <c r="Q2189" s="13" t="s">
        <v>8331</v>
      </c>
      <c r="R2189" t="s">
        <v>8349</v>
      </c>
      <c r="S2189" s="18">
        <f>(((J2189/60)/60)/24)+DATE(1970,1,1)</f>
        <v>42068.209097222221</v>
      </c>
      <c r="T2189">
        <f>YEAR(S2189)</f>
        <v>2015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5000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6">
        <f>ROUND(E2190/D2190*100,0)</f>
        <v>453</v>
      </c>
      <c r="P2190" s="11">
        <f>IFERROR(ROUND(E2190/L2190,2),0)</f>
        <v>44.06</v>
      </c>
      <c r="Q2190" s="13" t="s">
        <v>8331</v>
      </c>
      <c r="R2190" t="s">
        <v>8349</v>
      </c>
      <c r="S2190" s="18">
        <f>(((J2190/60)/60)/24)+DATE(1970,1,1)</f>
        <v>42633.586122685185</v>
      </c>
      <c r="T2190">
        <f>YEAR(S2190)</f>
        <v>2016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5000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6">
        <f>ROUND(E2191/D2191*100,0)</f>
        <v>121</v>
      </c>
      <c r="P2191" s="11">
        <f>IFERROR(ROUND(E2191/L2191,2),0)</f>
        <v>68.63</v>
      </c>
      <c r="Q2191" s="13" t="s">
        <v>8331</v>
      </c>
      <c r="R2191" t="s">
        <v>8349</v>
      </c>
      <c r="S2191" s="18">
        <f>(((J2191/60)/60)/24)+DATE(1970,1,1)</f>
        <v>42467.788194444445</v>
      </c>
      <c r="T2191">
        <f>YEAR(S2191)</f>
        <v>2016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5000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6">
        <f>ROUND(E2192/D2192*100,0)</f>
        <v>702</v>
      </c>
      <c r="P2192" s="11">
        <f>IFERROR(ROUND(E2192/L2192,2),0)</f>
        <v>65.319999999999993</v>
      </c>
      <c r="Q2192" s="13" t="s">
        <v>8331</v>
      </c>
      <c r="R2192" t="s">
        <v>8349</v>
      </c>
      <c r="S2192" s="18">
        <f>(((J2192/60)/60)/24)+DATE(1970,1,1)</f>
        <v>42417.625046296293</v>
      </c>
      <c r="T2192">
        <f>YEAR(S2192)</f>
        <v>2016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5000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6">
        <f>ROUND(E2193/D2193*100,0)</f>
        <v>18</v>
      </c>
      <c r="P2193" s="11">
        <f>IFERROR(ROUND(E2193/L2193,2),0)</f>
        <v>35.92</v>
      </c>
      <c r="Q2193" s="13" t="s">
        <v>8331</v>
      </c>
      <c r="R2193" t="s">
        <v>8349</v>
      </c>
      <c r="S2193" s="18">
        <f>(((J2193/60)/60)/24)+DATE(1970,1,1)</f>
        <v>42768.833645833336</v>
      </c>
      <c r="T2193">
        <f>YEAR(S2193)</f>
        <v>2017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5000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6">
        <f>ROUND(E2194/D2194*100,0)</f>
        <v>2595</v>
      </c>
      <c r="P2194" s="11">
        <f>IFERROR(ROUND(E2194/L2194,2),0)</f>
        <v>40.07</v>
      </c>
      <c r="Q2194" s="13" t="s">
        <v>8331</v>
      </c>
      <c r="R2194" t="s">
        <v>8349</v>
      </c>
      <c r="S2194" s="18">
        <f>(((J2194/60)/60)/24)+DATE(1970,1,1)</f>
        <v>42691.8512037037</v>
      </c>
      <c r="T2194">
        <f>YEAR(S2194)</f>
        <v>2016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6">
        <f>ROUND(E2195/D2195*100,0)</f>
        <v>1357</v>
      </c>
      <c r="P2195" s="11">
        <f>IFERROR(ROUND(E2195/L2195,2),0)</f>
        <v>75.650000000000006</v>
      </c>
      <c r="Q2195" s="13" t="s">
        <v>8331</v>
      </c>
      <c r="R2195" t="s">
        <v>8349</v>
      </c>
      <c r="S2195" s="18">
        <f>(((J2195/60)/60)/24)+DATE(1970,1,1)</f>
        <v>42664.405925925923</v>
      </c>
      <c r="T2195">
        <f>YEAR(S2195)</f>
        <v>2016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5000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6">
        <f>ROUND(E2196/D2196*100,0)</f>
        <v>1075</v>
      </c>
      <c r="P2196" s="11">
        <f>IFERROR(ROUND(E2196/L2196,2),0)</f>
        <v>61.2</v>
      </c>
      <c r="Q2196" s="13" t="s">
        <v>8331</v>
      </c>
      <c r="R2196" t="s">
        <v>8349</v>
      </c>
      <c r="S2196" s="18">
        <f>(((J2196/60)/60)/24)+DATE(1970,1,1)</f>
        <v>42425.757986111115</v>
      </c>
      <c r="T2196">
        <f>YEAR(S2196)</f>
        <v>2016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5000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6">
        <f>ROUND(E2197/D2197*100,0)</f>
        <v>111</v>
      </c>
      <c r="P2197" s="11">
        <f>IFERROR(ROUND(E2197/L2197,2),0)</f>
        <v>48.13</v>
      </c>
      <c r="Q2197" s="13" t="s">
        <v>8331</v>
      </c>
      <c r="R2197" t="s">
        <v>8349</v>
      </c>
      <c r="S2197" s="18">
        <f>(((J2197/60)/60)/24)+DATE(1970,1,1)</f>
        <v>42197.771990740745</v>
      </c>
      <c r="T2197">
        <f>YEAR(S2197)</f>
        <v>2015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5000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6">
        <f>ROUND(E2198/D2198*100,0)</f>
        <v>319</v>
      </c>
      <c r="P2198" s="11">
        <f>IFERROR(ROUND(E2198/L2198,2),0)</f>
        <v>68.11</v>
      </c>
      <c r="Q2198" s="13" t="s">
        <v>8331</v>
      </c>
      <c r="R2198" t="s">
        <v>8349</v>
      </c>
      <c r="S2198" s="18">
        <f>(((J2198/60)/60)/24)+DATE(1970,1,1)</f>
        <v>42675.487291666665</v>
      </c>
      <c r="T2198">
        <f>YEAR(S2198)</f>
        <v>2016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5000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6">
        <f>ROUND(E2199/D2199*100,0)</f>
        <v>5706</v>
      </c>
      <c r="P2199" s="11">
        <f>IFERROR(ROUND(E2199/L2199,2),0)</f>
        <v>65.89</v>
      </c>
      <c r="Q2199" s="13" t="s">
        <v>8331</v>
      </c>
      <c r="R2199" t="s">
        <v>8349</v>
      </c>
      <c r="S2199" s="18">
        <f>(((J2199/60)/60)/24)+DATE(1970,1,1)</f>
        <v>42033.584016203706</v>
      </c>
      <c r="T2199">
        <f>YEAR(S2199)</f>
        <v>2015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5000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6">
        <f>ROUND(E2200/D2200*100,0)</f>
        <v>1063</v>
      </c>
      <c r="P2200" s="11">
        <f>IFERROR(ROUND(E2200/L2200,2),0)</f>
        <v>81.650000000000006</v>
      </c>
      <c r="Q2200" s="13" t="s">
        <v>8331</v>
      </c>
      <c r="R2200" t="s">
        <v>8349</v>
      </c>
      <c r="S2200" s="18">
        <f>(((J2200/60)/60)/24)+DATE(1970,1,1)</f>
        <v>42292.513888888891</v>
      </c>
      <c r="T2200">
        <f>YEAR(S2200)</f>
        <v>2015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5000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6">
        <f>ROUND(E2201/D2201*100,0)</f>
        <v>265</v>
      </c>
      <c r="P2201" s="11">
        <f>IFERROR(ROUND(E2201/L2201,2),0)</f>
        <v>52.7</v>
      </c>
      <c r="Q2201" s="13" t="s">
        <v>8331</v>
      </c>
      <c r="R2201" t="s">
        <v>8349</v>
      </c>
      <c r="S2201" s="18">
        <f>(((J2201/60)/60)/24)+DATE(1970,1,1)</f>
        <v>42262.416643518518</v>
      </c>
      <c r="T2201">
        <f>YEAR(S2201)</f>
        <v>2015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5000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6">
        <f>ROUND(E2202/D2202*100,0)</f>
        <v>217</v>
      </c>
      <c r="P2202" s="11">
        <f>IFERROR(ROUND(E2202/L2202,2),0)</f>
        <v>41.23</v>
      </c>
      <c r="Q2202" s="13" t="s">
        <v>8331</v>
      </c>
      <c r="R2202" t="s">
        <v>8349</v>
      </c>
      <c r="S2202" s="18">
        <f>(((J2202/60)/60)/24)+DATE(1970,1,1)</f>
        <v>42163.625787037032</v>
      </c>
      <c r="T2202">
        <f>YEAR(S2202)</f>
        <v>2015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5000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6">
        <f>ROUND(E2203/D2203*100,0)</f>
        <v>8</v>
      </c>
      <c r="P2203" s="11">
        <f>IFERROR(ROUND(E2203/L2203,2),0)</f>
        <v>15.04</v>
      </c>
      <c r="Q2203" s="13" t="s">
        <v>8323</v>
      </c>
      <c r="R2203" t="s">
        <v>8328</v>
      </c>
      <c r="S2203" s="18">
        <f>(((J2203/60)/60)/24)+DATE(1970,1,1)</f>
        <v>41276.846817129634</v>
      </c>
      <c r="T2203">
        <f>YEAR(S2203)</f>
        <v>2013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5000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6">
        <f>ROUND(E2204/D2204*100,0)</f>
        <v>563</v>
      </c>
      <c r="P2204" s="11">
        <f>IFERROR(ROUND(E2204/L2204,2),0)</f>
        <v>39.07</v>
      </c>
      <c r="Q2204" s="13" t="s">
        <v>8323</v>
      </c>
      <c r="R2204" t="s">
        <v>8328</v>
      </c>
      <c r="S2204" s="18">
        <f>(((J2204/60)/60)/24)+DATE(1970,1,1)</f>
        <v>41184.849166666667</v>
      </c>
      <c r="T2204">
        <f>YEAR(S2204)</f>
        <v>2012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5000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6">
        <f>ROUND(E2205/D2205*100,0)</f>
        <v>44</v>
      </c>
      <c r="P2205" s="11">
        <f>IFERROR(ROUND(E2205/L2205,2),0)</f>
        <v>43.82</v>
      </c>
      <c r="Q2205" s="13" t="s">
        <v>8323</v>
      </c>
      <c r="R2205" t="s">
        <v>8328</v>
      </c>
      <c r="S2205" s="18">
        <f>(((J2205/60)/60)/24)+DATE(1970,1,1)</f>
        <v>42241.85974537037</v>
      </c>
      <c r="T2205">
        <f>YEAR(S2205)</f>
        <v>2015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5000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6">
        <f>ROUND(E2206/D2206*100,0)</f>
        <v>40</v>
      </c>
      <c r="P2206" s="11">
        <f>IFERROR(ROUND(E2206/L2206,2),0)</f>
        <v>27.3</v>
      </c>
      <c r="Q2206" s="13" t="s">
        <v>8323</v>
      </c>
      <c r="R2206" t="s">
        <v>8328</v>
      </c>
      <c r="S2206" s="18">
        <f>(((J2206/60)/60)/24)+DATE(1970,1,1)</f>
        <v>41312.311562499999</v>
      </c>
      <c r="T2206">
        <f>YEAR(S2206)</f>
        <v>2013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5000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6">
        <f>ROUND(E2207/D2207*100,0)</f>
        <v>23</v>
      </c>
      <c r="P2207" s="11">
        <f>IFERROR(ROUND(E2207/L2207,2),0)</f>
        <v>42.22</v>
      </c>
      <c r="Q2207" s="13" t="s">
        <v>8323</v>
      </c>
      <c r="R2207" t="s">
        <v>8328</v>
      </c>
      <c r="S2207" s="18">
        <f>(((J2207/60)/60)/24)+DATE(1970,1,1)</f>
        <v>41031.82163194444</v>
      </c>
      <c r="T2207">
        <f>YEAR(S2207)</f>
        <v>2012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5000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6">
        <f>ROUND(E2208/D2208*100,0)</f>
        <v>23</v>
      </c>
      <c r="P2208" s="11">
        <f>IFERROR(ROUND(E2208/L2208,2),0)</f>
        <v>33.24</v>
      </c>
      <c r="Q2208" s="13" t="s">
        <v>8323</v>
      </c>
      <c r="R2208" t="s">
        <v>8328</v>
      </c>
      <c r="S2208" s="18">
        <f>(((J2208/60)/60)/24)+DATE(1970,1,1)</f>
        <v>40997.257222222222</v>
      </c>
      <c r="T2208">
        <f>YEAR(S2208)</f>
        <v>2012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5000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6">
        <f>ROUND(E2209/D2209*100,0)</f>
        <v>40</v>
      </c>
      <c r="P2209" s="11">
        <f>IFERROR(ROUND(E2209/L2209,2),0)</f>
        <v>285.70999999999998</v>
      </c>
      <c r="Q2209" s="13" t="s">
        <v>8323</v>
      </c>
      <c r="R2209" t="s">
        <v>8328</v>
      </c>
      <c r="S2209" s="18">
        <f>(((J2209/60)/60)/24)+DATE(1970,1,1)</f>
        <v>41564.194131944445</v>
      </c>
      <c r="T2209">
        <f>YEAR(S2209)</f>
        <v>2013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5000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6">
        <f>ROUND(E2210/D2210*100,0)</f>
        <v>20</v>
      </c>
      <c r="P2210" s="11">
        <f>IFERROR(ROUND(E2210/L2210,2),0)</f>
        <v>42.33</v>
      </c>
      <c r="Q2210" s="13" t="s">
        <v>8323</v>
      </c>
      <c r="R2210" t="s">
        <v>8328</v>
      </c>
      <c r="S2210" s="18">
        <f>(((J2210/60)/60)/24)+DATE(1970,1,1)</f>
        <v>40946.882245370369</v>
      </c>
      <c r="T2210">
        <f>YEAR(S2210)</f>
        <v>2012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6">
        <f>ROUND(E2211/D2211*100,0)</f>
        <v>15</v>
      </c>
      <c r="P2211" s="11">
        <f>IFERROR(ROUND(E2211/L2211,2),0)</f>
        <v>50.27</v>
      </c>
      <c r="Q2211" s="13" t="s">
        <v>8323</v>
      </c>
      <c r="R2211" t="s">
        <v>8328</v>
      </c>
      <c r="S2211" s="18">
        <f>(((J2211/60)/60)/24)+DATE(1970,1,1)</f>
        <v>41732.479675925926</v>
      </c>
      <c r="T2211">
        <f>YEAR(S2211)</f>
        <v>2014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5000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6">
        <f>ROUND(E2212/D2212*100,0)</f>
        <v>89</v>
      </c>
      <c r="P2212" s="11">
        <f>IFERROR(ROUND(E2212/L2212,2),0)</f>
        <v>61.9</v>
      </c>
      <c r="Q2212" s="13" t="s">
        <v>8323</v>
      </c>
      <c r="R2212" t="s">
        <v>8328</v>
      </c>
      <c r="S2212" s="18">
        <f>(((J2212/60)/60)/24)+DATE(1970,1,1)</f>
        <v>40956.066087962965</v>
      </c>
      <c r="T2212">
        <f>YEAR(S2212)</f>
        <v>2012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5000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6">
        <f>ROUND(E2213/D2213*100,0)</f>
        <v>98</v>
      </c>
      <c r="P2213" s="11">
        <f>IFERROR(ROUND(E2213/L2213,2),0)</f>
        <v>40.75</v>
      </c>
      <c r="Q2213" s="13" t="s">
        <v>8323</v>
      </c>
      <c r="R2213" t="s">
        <v>8328</v>
      </c>
      <c r="S2213" s="18">
        <f>(((J2213/60)/60)/24)+DATE(1970,1,1)</f>
        <v>41716.785011574073</v>
      </c>
      <c r="T2213">
        <f>YEAR(S2213)</f>
        <v>2014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5000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6">
        <f>ROUND(E2214/D2214*100,0)</f>
        <v>137</v>
      </c>
      <c r="P2214" s="11">
        <f>IFERROR(ROUND(E2214/L2214,2),0)</f>
        <v>55.8</v>
      </c>
      <c r="Q2214" s="13" t="s">
        <v>8323</v>
      </c>
      <c r="R2214" t="s">
        <v>8328</v>
      </c>
      <c r="S2214" s="18">
        <f>(((J2214/60)/60)/24)+DATE(1970,1,1)</f>
        <v>41548.747418981482</v>
      </c>
      <c r="T2214">
        <f>YEAR(S2214)</f>
        <v>2013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5000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6">
        <f>ROUND(E2215/D2215*100,0)</f>
        <v>0</v>
      </c>
      <c r="P2215" s="11">
        <f>IFERROR(ROUND(E2215/L2215,2),0)</f>
        <v>10</v>
      </c>
      <c r="Q2215" s="13" t="s">
        <v>8323</v>
      </c>
      <c r="R2215" t="s">
        <v>8328</v>
      </c>
      <c r="S2215" s="18">
        <f>(((J2215/60)/60)/24)+DATE(1970,1,1)</f>
        <v>42109.826145833329</v>
      </c>
      <c r="T2215">
        <f>YEAR(S2215)</f>
        <v>2015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5000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6">
        <f>ROUND(E2216/D2216*100,0)</f>
        <v>35</v>
      </c>
      <c r="P2216" s="11">
        <f>IFERROR(ROUND(E2216/L2216,2),0)</f>
        <v>73.13</v>
      </c>
      <c r="Q2216" s="13" t="s">
        <v>8323</v>
      </c>
      <c r="R2216" t="s">
        <v>8328</v>
      </c>
      <c r="S2216" s="18">
        <f>(((J2216/60)/60)/24)+DATE(1970,1,1)</f>
        <v>41646.792222222226</v>
      </c>
      <c r="T2216">
        <f>YEAR(S2216)</f>
        <v>2014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5000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6">
        <f>ROUND(E2217/D2217*100,0)</f>
        <v>17</v>
      </c>
      <c r="P2217" s="11">
        <f>IFERROR(ROUND(E2217/L2217,2),0)</f>
        <v>26.06</v>
      </c>
      <c r="Q2217" s="13" t="s">
        <v>8323</v>
      </c>
      <c r="R2217" t="s">
        <v>8328</v>
      </c>
      <c r="S2217" s="18">
        <f>(((J2217/60)/60)/24)+DATE(1970,1,1)</f>
        <v>40958.717268518521</v>
      </c>
      <c r="T2217">
        <f>YEAR(S2217)</f>
        <v>2012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5000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6">
        <f>ROUND(E2218/D2218*100,0)</f>
        <v>6</v>
      </c>
      <c r="P2218" s="11">
        <f>IFERROR(ROUND(E2218/L2218,2),0)</f>
        <v>22.64</v>
      </c>
      <c r="Q2218" s="13" t="s">
        <v>8323</v>
      </c>
      <c r="R2218" t="s">
        <v>8328</v>
      </c>
      <c r="S2218" s="18">
        <f>(((J2218/60)/60)/24)+DATE(1970,1,1)</f>
        <v>42194.751678240747</v>
      </c>
      <c r="T2218">
        <f>YEAR(S2218)</f>
        <v>2015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5000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6">
        <f>ROUND(E2219/D2219*100,0)</f>
        <v>9</v>
      </c>
      <c r="P2219" s="11">
        <f>IFERROR(ROUND(E2219/L2219,2),0)</f>
        <v>47.22</v>
      </c>
      <c r="Q2219" s="13" t="s">
        <v>8323</v>
      </c>
      <c r="R2219" t="s">
        <v>8328</v>
      </c>
      <c r="S2219" s="18">
        <f>(((J2219/60)/60)/24)+DATE(1970,1,1)</f>
        <v>42299.776770833334</v>
      </c>
      <c r="T2219">
        <f>YEAR(S2219)</f>
        <v>2015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5000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6">
        <f>ROUND(E2220/D2220*100,0)</f>
        <v>49</v>
      </c>
      <c r="P2220" s="11">
        <f>IFERROR(ROUND(E2220/L2220,2),0)</f>
        <v>32.32</v>
      </c>
      <c r="Q2220" s="13" t="s">
        <v>8323</v>
      </c>
      <c r="R2220" t="s">
        <v>8328</v>
      </c>
      <c r="S2220" s="18">
        <f>(((J2220/60)/60)/24)+DATE(1970,1,1)</f>
        <v>41127.812303240738</v>
      </c>
      <c r="T2220">
        <f>YEAR(S2220)</f>
        <v>2012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5000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6">
        <f>ROUND(E2221/D2221*100,0)</f>
        <v>20</v>
      </c>
      <c r="P2221" s="11">
        <f>IFERROR(ROUND(E2221/L2221,2),0)</f>
        <v>53.42</v>
      </c>
      <c r="Q2221" s="13" t="s">
        <v>8323</v>
      </c>
      <c r="R2221" t="s">
        <v>8328</v>
      </c>
      <c r="S2221" s="18">
        <f>(((J2221/60)/60)/24)+DATE(1970,1,1)</f>
        <v>42205.718888888892</v>
      </c>
      <c r="T2221">
        <f>YEAR(S2221)</f>
        <v>2015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5000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6">
        <f>ROUND(E2222/D2222*100,0)</f>
        <v>71</v>
      </c>
      <c r="P2222" s="11">
        <f>IFERROR(ROUND(E2222/L2222,2),0)</f>
        <v>51.3</v>
      </c>
      <c r="Q2222" s="13" t="s">
        <v>8323</v>
      </c>
      <c r="R2222" t="s">
        <v>8328</v>
      </c>
      <c r="S2222" s="18">
        <f>(((J2222/60)/60)/24)+DATE(1970,1,1)</f>
        <v>41452.060601851852</v>
      </c>
      <c r="T2222">
        <f>YEAR(S2222)</f>
        <v>2013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5000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6">
        <f>ROUND(E2223/D2223*100,0)</f>
        <v>162</v>
      </c>
      <c r="P2223" s="11">
        <f>IFERROR(ROUND(E2223/L2223,2),0)</f>
        <v>37.200000000000003</v>
      </c>
      <c r="Q2223" s="13" t="s">
        <v>8331</v>
      </c>
      <c r="R2223" t="s">
        <v>8349</v>
      </c>
      <c r="S2223" s="18">
        <f>(((J2223/60)/60)/24)+DATE(1970,1,1)</f>
        <v>42452.666770833333</v>
      </c>
      <c r="T2223">
        <f>YEAR(S2223)</f>
        <v>2016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6">
        <f>ROUND(E2224/D2224*100,0)</f>
        <v>16</v>
      </c>
      <c r="P2224" s="11">
        <f>IFERROR(ROUND(E2224/L2224,2),0)</f>
        <v>27.1</v>
      </c>
      <c r="Q2224" s="13" t="s">
        <v>8331</v>
      </c>
      <c r="R2224" t="s">
        <v>8349</v>
      </c>
      <c r="S2224" s="18">
        <f>(((J2224/60)/60)/24)+DATE(1970,1,1)</f>
        <v>40906.787581018521</v>
      </c>
      <c r="T2224">
        <f>YEAR(S2224)</f>
        <v>2011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5000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6">
        <f>ROUND(E2225/D2225*100,0)</f>
        <v>413</v>
      </c>
      <c r="P2225" s="11">
        <f>IFERROR(ROUND(E2225/L2225,2),0)</f>
        <v>206.31</v>
      </c>
      <c r="Q2225" s="13" t="s">
        <v>8331</v>
      </c>
      <c r="R2225" t="s">
        <v>8349</v>
      </c>
      <c r="S2225" s="18">
        <f>(((J2225/60)/60)/24)+DATE(1970,1,1)</f>
        <v>42152.640833333338</v>
      </c>
      <c r="T2225">
        <f>YEAR(S2225)</f>
        <v>2015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5000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6">
        <f>ROUND(E2226/D2226*100,0)</f>
        <v>486</v>
      </c>
      <c r="P2226" s="11">
        <f>IFERROR(ROUND(E2226/L2226,2),0)</f>
        <v>82.15</v>
      </c>
      <c r="Q2226" s="13" t="s">
        <v>8331</v>
      </c>
      <c r="R2226" t="s">
        <v>8349</v>
      </c>
      <c r="S2226" s="18">
        <f>(((J2226/60)/60)/24)+DATE(1970,1,1)</f>
        <v>42644.667534722219</v>
      </c>
      <c r="T2226">
        <f>YEAR(S2226)</f>
        <v>2016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5000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6">
        <f>ROUND(E2227/D2227*100,0)</f>
        <v>3968</v>
      </c>
      <c r="P2227" s="11">
        <f>IFERROR(ROUND(E2227/L2227,2),0)</f>
        <v>164.8</v>
      </c>
      <c r="Q2227" s="13" t="s">
        <v>8331</v>
      </c>
      <c r="R2227" t="s">
        <v>8349</v>
      </c>
      <c r="S2227" s="18">
        <f>(((J2227/60)/60)/24)+DATE(1970,1,1)</f>
        <v>41873.79184027778</v>
      </c>
      <c r="T2227">
        <f>YEAR(S2227)</f>
        <v>2014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5000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6">
        <f>ROUND(E2228/D2228*100,0)</f>
        <v>390</v>
      </c>
      <c r="P2228" s="11">
        <f>IFERROR(ROUND(E2228/L2228,2),0)</f>
        <v>60.82</v>
      </c>
      <c r="Q2228" s="13" t="s">
        <v>8331</v>
      </c>
      <c r="R2228" t="s">
        <v>8349</v>
      </c>
      <c r="S2228" s="18">
        <f>(((J2228/60)/60)/24)+DATE(1970,1,1)</f>
        <v>42381.79886574074</v>
      </c>
      <c r="T2228">
        <f>YEAR(S2228)</f>
        <v>2016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5000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6">
        <f>ROUND(E2229/D2229*100,0)</f>
        <v>409</v>
      </c>
      <c r="P2229" s="11">
        <f>IFERROR(ROUND(E2229/L2229,2),0)</f>
        <v>67.97</v>
      </c>
      <c r="Q2229" s="13" t="s">
        <v>8331</v>
      </c>
      <c r="R2229" t="s">
        <v>8349</v>
      </c>
      <c r="S2229" s="18">
        <f>(((J2229/60)/60)/24)+DATE(1970,1,1)</f>
        <v>41561.807349537034</v>
      </c>
      <c r="T2229">
        <f>YEAR(S2229)</f>
        <v>2013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4999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6">
        <f>ROUND(E2230/D2230*100,0)</f>
        <v>235</v>
      </c>
      <c r="P2230" s="11">
        <f>IFERROR(ROUND(E2230/L2230,2),0)</f>
        <v>81.56</v>
      </c>
      <c r="Q2230" s="13" t="s">
        <v>8331</v>
      </c>
      <c r="R2230" t="s">
        <v>8349</v>
      </c>
      <c r="S2230" s="18">
        <f>(((J2230/60)/60)/24)+DATE(1970,1,1)</f>
        <v>42202.278194444443</v>
      </c>
      <c r="T2230">
        <f>YEAR(S2230)</f>
        <v>2015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4950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6">
        <f>ROUND(E2231/D2231*100,0)</f>
        <v>277</v>
      </c>
      <c r="P2231" s="11">
        <f>IFERROR(ROUND(E2231/L2231,2),0)</f>
        <v>25.43</v>
      </c>
      <c r="Q2231" s="13" t="s">
        <v>8331</v>
      </c>
      <c r="R2231" t="s">
        <v>8349</v>
      </c>
      <c r="S2231" s="18">
        <f>(((J2231/60)/60)/24)+DATE(1970,1,1)</f>
        <v>41484.664247685185</v>
      </c>
      <c r="T2231">
        <f>YEAR(S2231)</f>
        <v>2013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4900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6">
        <f>ROUND(E2232/D2232*100,0)</f>
        <v>218</v>
      </c>
      <c r="P2232" s="11">
        <f>IFERROR(ROUND(E2232/L2232,2),0)</f>
        <v>21.5</v>
      </c>
      <c r="Q2232" s="13" t="s">
        <v>8331</v>
      </c>
      <c r="R2232" t="s">
        <v>8349</v>
      </c>
      <c r="S2232" s="18">
        <f>(((J2232/60)/60)/24)+DATE(1970,1,1)</f>
        <v>41724.881099537037</v>
      </c>
      <c r="T2232">
        <f>YEAR(S2232)</f>
        <v>2014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4900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6">
        <f>ROUND(E2233/D2233*100,0)</f>
        <v>618</v>
      </c>
      <c r="P2233" s="11">
        <f>IFERROR(ROUND(E2233/L2233,2),0)</f>
        <v>27.23</v>
      </c>
      <c r="Q2233" s="13" t="s">
        <v>8331</v>
      </c>
      <c r="R2233" t="s">
        <v>8349</v>
      </c>
      <c r="S2233" s="18">
        <f>(((J2233/60)/60)/24)+DATE(1970,1,1)</f>
        <v>41423.910891203705</v>
      </c>
      <c r="T2233">
        <f>YEAR(S2233)</f>
        <v>2013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4900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6">
        <f>ROUND(E2234/D2234*100,0)</f>
        <v>506</v>
      </c>
      <c r="P2234" s="11">
        <f>IFERROR(ROUND(E2234/L2234,2),0)</f>
        <v>25.09</v>
      </c>
      <c r="Q2234" s="13" t="s">
        <v>8331</v>
      </c>
      <c r="R2234" t="s">
        <v>8349</v>
      </c>
      <c r="S2234" s="18">
        <f>(((J2234/60)/60)/24)+DATE(1970,1,1)</f>
        <v>41806.794074074074</v>
      </c>
      <c r="T2234">
        <f>YEAR(S2234)</f>
        <v>2014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4800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6">
        <f>ROUND(E2235/D2235*100,0)</f>
        <v>173</v>
      </c>
      <c r="P2235" s="11">
        <f>IFERROR(ROUND(E2235/L2235,2),0)</f>
        <v>21.23</v>
      </c>
      <c r="Q2235" s="13" t="s">
        <v>8331</v>
      </c>
      <c r="R2235" t="s">
        <v>8349</v>
      </c>
      <c r="S2235" s="18">
        <f>(((J2235/60)/60)/24)+DATE(1970,1,1)</f>
        <v>42331.378923611104</v>
      </c>
      <c r="T2235">
        <f>YEAR(S2235)</f>
        <v>2015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4800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6">
        <f>ROUND(E2236/D2236*100,0)</f>
        <v>24</v>
      </c>
      <c r="P2236" s="11">
        <f>IFERROR(ROUND(E2236/L2236,2),0)</f>
        <v>41.61</v>
      </c>
      <c r="Q2236" s="13" t="s">
        <v>8331</v>
      </c>
      <c r="R2236" t="s">
        <v>8349</v>
      </c>
      <c r="S2236" s="18">
        <f>(((J2236/60)/60)/24)+DATE(1970,1,1)</f>
        <v>42710.824618055558</v>
      </c>
      <c r="T2236">
        <f>YEAR(S2236)</f>
        <v>2016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4800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6">
        <f>ROUND(E2237/D2237*100,0)</f>
        <v>415</v>
      </c>
      <c r="P2237" s="11">
        <f>IFERROR(ROUND(E2237/L2237,2),0)</f>
        <v>135.59</v>
      </c>
      <c r="Q2237" s="13" t="s">
        <v>8331</v>
      </c>
      <c r="R2237" t="s">
        <v>8349</v>
      </c>
      <c r="S2237" s="18">
        <f>(((J2237/60)/60)/24)+DATE(1970,1,1)</f>
        <v>42062.022118055553</v>
      </c>
      <c r="T2237">
        <f>YEAR(S2237)</f>
        <v>2015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4700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6">
        <f>ROUND(E2238/D2238*100,0)</f>
        <v>320</v>
      </c>
      <c r="P2238" s="11">
        <f>IFERROR(ROUND(E2238/L2238,2),0)</f>
        <v>22.12</v>
      </c>
      <c r="Q2238" s="13" t="s">
        <v>8331</v>
      </c>
      <c r="R2238" t="s">
        <v>8349</v>
      </c>
      <c r="S2238" s="18">
        <f>(((J2238/60)/60)/24)+DATE(1970,1,1)</f>
        <v>42371.617164351846</v>
      </c>
      <c r="T2238">
        <f>YEAR(S2238)</f>
        <v>2016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4600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6">
        <f>ROUND(E2239/D2239*100,0)</f>
        <v>1381</v>
      </c>
      <c r="P2239" s="11">
        <f>IFERROR(ROUND(E2239/L2239,2),0)</f>
        <v>64.63</v>
      </c>
      <c r="Q2239" s="13" t="s">
        <v>8331</v>
      </c>
      <c r="R2239" t="s">
        <v>8349</v>
      </c>
      <c r="S2239" s="18">
        <f>(((J2239/60)/60)/24)+DATE(1970,1,1)</f>
        <v>41915.003275462965</v>
      </c>
      <c r="T2239">
        <f>YEAR(S2239)</f>
        <v>2014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4600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6">
        <f>ROUND(E2240/D2240*100,0)</f>
        <v>119</v>
      </c>
      <c r="P2240" s="11">
        <f>IFERROR(ROUND(E2240/L2240,2),0)</f>
        <v>69.569999999999993</v>
      </c>
      <c r="Q2240" s="13" t="s">
        <v>8331</v>
      </c>
      <c r="R2240" t="s">
        <v>8349</v>
      </c>
      <c r="S2240" s="18">
        <f>(((J2240/60)/60)/24)+DATE(1970,1,1)</f>
        <v>42774.621712962966</v>
      </c>
      <c r="T2240">
        <f>YEAR(S2240)</f>
        <v>2017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4600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6">
        <f>ROUND(E2241/D2241*100,0)</f>
        <v>696</v>
      </c>
      <c r="P2241" s="11">
        <f>IFERROR(ROUND(E2241/L2241,2),0)</f>
        <v>75.13</v>
      </c>
      <c r="Q2241" s="13" t="s">
        <v>8331</v>
      </c>
      <c r="R2241" t="s">
        <v>8349</v>
      </c>
      <c r="S2241" s="18">
        <f>(((J2241/60)/60)/24)+DATE(1970,1,1)</f>
        <v>41572.958495370374</v>
      </c>
      <c r="T2241">
        <f>YEAR(S2241)</f>
        <v>2013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4589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6">
        <f>ROUND(E2242/D2242*100,0)</f>
        <v>295</v>
      </c>
      <c r="P2242" s="11">
        <f>IFERROR(ROUND(E2242/L2242,2),0)</f>
        <v>140.97999999999999</v>
      </c>
      <c r="Q2242" s="13" t="s">
        <v>8331</v>
      </c>
      <c r="R2242" t="s">
        <v>8349</v>
      </c>
      <c r="S2242" s="18">
        <f>(((J2242/60)/60)/24)+DATE(1970,1,1)</f>
        <v>42452.825740740736</v>
      </c>
      <c r="T2242">
        <f>YEAR(S2242)</f>
        <v>2016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4575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6">
        <f>ROUND(E2243/D2243*100,0)</f>
        <v>176</v>
      </c>
      <c r="P2243" s="11">
        <f>IFERROR(ROUND(E2243/L2243,2),0)</f>
        <v>49.47</v>
      </c>
      <c r="Q2243" s="13" t="s">
        <v>8331</v>
      </c>
      <c r="R2243" t="s">
        <v>8349</v>
      </c>
      <c r="S2243" s="18">
        <f>(((J2243/60)/60)/24)+DATE(1970,1,1)</f>
        <v>42766.827546296292</v>
      </c>
      <c r="T2243">
        <f>YEAR(S2243)</f>
        <v>2017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4500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6">
        <f>ROUND(E2244/D2244*100,0)</f>
        <v>3022</v>
      </c>
      <c r="P2244" s="11">
        <f>IFERROR(ROUND(E2244/L2244,2),0)</f>
        <v>53.87</v>
      </c>
      <c r="Q2244" s="13" t="s">
        <v>8331</v>
      </c>
      <c r="R2244" t="s">
        <v>8349</v>
      </c>
      <c r="S2244" s="18">
        <f>(((J2244/60)/60)/24)+DATE(1970,1,1)</f>
        <v>41569.575613425928</v>
      </c>
      <c r="T2244">
        <f>YEAR(S2244)</f>
        <v>2013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4500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6">
        <f>ROUND(E2245/D2245*100,0)</f>
        <v>207</v>
      </c>
      <c r="P2245" s="11">
        <f>IFERROR(ROUND(E2245/L2245,2),0)</f>
        <v>4.57</v>
      </c>
      <c r="Q2245" s="13" t="s">
        <v>8331</v>
      </c>
      <c r="R2245" t="s">
        <v>8349</v>
      </c>
      <c r="S2245" s="18">
        <f>(((J2245/60)/60)/24)+DATE(1970,1,1)</f>
        <v>42800.751041666663</v>
      </c>
      <c r="T2245">
        <f>YEAR(S2245)</f>
        <v>2017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4500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6">
        <f>ROUND(E2246/D2246*100,0)</f>
        <v>419</v>
      </c>
      <c r="P2246" s="11">
        <f>IFERROR(ROUND(E2246/L2246,2),0)</f>
        <v>65</v>
      </c>
      <c r="Q2246" s="13" t="s">
        <v>8331</v>
      </c>
      <c r="R2246" t="s">
        <v>8349</v>
      </c>
      <c r="S2246" s="18">
        <f>(((J2246/60)/60)/24)+DATE(1970,1,1)</f>
        <v>42647.818819444445</v>
      </c>
      <c r="T2246">
        <f>YEAR(S2246)</f>
        <v>2016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4500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6">
        <f>ROUND(E2247/D2247*100,0)</f>
        <v>2353</v>
      </c>
      <c r="P2247" s="11">
        <f>IFERROR(ROUND(E2247/L2247,2),0)</f>
        <v>53.48</v>
      </c>
      <c r="Q2247" s="13" t="s">
        <v>8331</v>
      </c>
      <c r="R2247" t="s">
        <v>8349</v>
      </c>
      <c r="S2247" s="18">
        <f>(((J2247/60)/60)/24)+DATE(1970,1,1)</f>
        <v>41660.708530092597</v>
      </c>
      <c r="T2247">
        <f>YEAR(S2247)</f>
        <v>2014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4500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6">
        <f>ROUND(E2248/D2248*100,0)</f>
        <v>56</v>
      </c>
      <c r="P2248" s="11">
        <f>IFERROR(ROUND(E2248/L2248,2),0)</f>
        <v>43.91</v>
      </c>
      <c r="Q2248" s="13" t="s">
        <v>8331</v>
      </c>
      <c r="R2248" t="s">
        <v>8349</v>
      </c>
      <c r="S2248" s="18">
        <f>(((J2248/60)/60)/24)+DATE(1970,1,1)</f>
        <v>42221.79178240741</v>
      </c>
      <c r="T2248">
        <f>YEAR(S2248)</f>
        <v>2015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4500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6">
        <f>ROUND(E2249/D2249*100,0)</f>
        <v>429</v>
      </c>
      <c r="P2249" s="11">
        <f>IFERROR(ROUND(E2249/L2249,2),0)</f>
        <v>50.85</v>
      </c>
      <c r="Q2249" s="13" t="s">
        <v>8331</v>
      </c>
      <c r="R2249" t="s">
        <v>8349</v>
      </c>
      <c r="S2249" s="18">
        <f>(((J2249/60)/60)/24)+DATE(1970,1,1)</f>
        <v>42200.666261574079</v>
      </c>
      <c r="T2249">
        <f>YEAR(S2249)</f>
        <v>2015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4500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6">
        <f>ROUND(E2250/D2250*100,0)</f>
        <v>167</v>
      </c>
      <c r="P2250" s="11">
        <f>IFERROR(ROUND(E2250/L2250,2),0)</f>
        <v>58.63</v>
      </c>
      <c r="Q2250" s="13" t="s">
        <v>8331</v>
      </c>
      <c r="R2250" t="s">
        <v>8349</v>
      </c>
      <c r="S2250" s="18">
        <f>(((J2250/60)/60)/24)+DATE(1970,1,1)</f>
        <v>42688.875902777778</v>
      </c>
      <c r="T2250">
        <f>YEAR(S2250)</f>
        <v>2016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4500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6">
        <f>ROUND(E2251/D2251*100,0)</f>
        <v>131</v>
      </c>
      <c r="P2251" s="11">
        <f>IFERROR(ROUND(E2251/L2251,2),0)</f>
        <v>32.82</v>
      </c>
      <c r="Q2251" s="13" t="s">
        <v>8331</v>
      </c>
      <c r="R2251" t="s">
        <v>8349</v>
      </c>
      <c r="S2251" s="18">
        <f>(((J2251/60)/60)/24)+DATE(1970,1,1)</f>
        <v>41336.703298611108</v>
      </c>
      <c r="T2251">
        <f>YEAR(S2251)</f>
        <v>2013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4500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6">
        <f>ROUND(E2252/D2252*100,0)</f>
        <v>5417</v>
      </c>
      <c r="P2252" s="11">
        <f>IFERROR(ROUND(E2252/L2252,2),0)</f>
        <v>426.93</v>
      </c>
      <c r="Q2252" s="13" t="s">
        <v>8331</v>
      </c>
      <c r="R2252" t="s">
        <v>8349</v>
      </c>
      <c r="S2252" s="18">
        <f>(((J2252/60)/60)/24)+DATE(1970,1,1)</f>
        <v>42677.005474537036</v>
      </c>
      <c r="T2252">
        <f>YEAR(S2252)</f>
        <v>2016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4500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6">
        <f>ROUND(E2253/D2253*100,0)</f>
        <v>254</v>
      </c>
      <c r="P2253" s="11">
        <f>IFERROR(ROUND(E2253/L2253,2),0)</f>
        <v>23.81</v>
      </c>
      <c r="Q2253" s="13" t="s">
        <v>8331</v>
      </c>
      <c r="R2253" t="s">
        <v>8349</v>
      </c>
      <c r="S2253" s="18">
        <f>(((J2253/60)/60)/24)+DATE(1970,1,1)</f>
        <v>41846.34579861111</v>
      </c>
      <c r="T2253">
        <f>YEAR(S2253)</f>
        <v>2014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4500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6">
        <f>ROUND(E2254/D2254*100,0)</f>
        <v>545</v>
      </c>
      <c r="P2254" s="11">
        <f>IFERROR(ROUND(E2254/L2254,2),0)</f>
        <v>98.41</v>
      </c>
      <c r="Q2254" s="13" t="s">
        <v>8331</v>
      </c>
      <c r="R2254" t="s">
        <v>8349</v>
      </c>
      <c r="S2254" s="18">
        <f>(((J2254/60)/60)/24)+DATE(1970,1,1)</f>
        <v>42573.327986111108</v>
      </c>
      <c r="T2254">
        <f>YEAR(S2254)</f>
        <v>2016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4500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6">
        <f>ROUND(E2255/D2255*100,0)</f>
        <v>200</v>
      </c>
      <c r="P2255" s="11">
        <f>IFERROR(ROUND(E2255/L2255,2),0)</f>
        <v>107.32</v>
      </c>
      <c r="Q2255" s="13" t="s">
        <v>8331</v>
      </c>
      <c r="R2255" t="s">
        <v>8349</v>
      </c>
      <c r="S2255" s="18">
        <f>(((J2255/60)/60)/24)+DATE(1970,1,1)</f>
        <v>42296.631331018521</v>
      </c>
      <c r="T2255">
        <f>YEAR(S2255)</f>
        <v>2015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4500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6">
        <f>ROUND(E2256/D2256*100,0)</f>
        <v>51</v>
      </c>
      <c r="P2256" s="11">
        <f>IFERROR(ROUND(E2256/L2256,2),0)</f>
        <v>11.67</v>
      </c>
      <c r="Q2256" s="13" t="s">
        <v>8331</v>
      </c>
      <c r="R2256" t="s">
        <v>8349</v>
      </c>
      <c r="S2256" s="18">
        <f>(((J2256/60)/60)/24)+DATE(1970,1,1)</f>
        <v>42752.647777777776</v>
      </c>
      <c r="T2256">
        <f>YEAR(S2256)</f>
        <v>2017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4500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6">
        <f>ROUND(E2257/D2257*100,0)</f>
        <v>252</v>
      </c>
      <c r="P2257" s="11">
        <f>IFERROR(ROUND(E2257/L2257,2),0)</f>
        <v>41.78</v>
      </c>
      <c r="Q2257" s="13" t="s">
        <v>8331</v>
      </c>
      <c r="R2257" t="s">
        <v>8349</v>
      </c>
      <c r="S2257" s="18">
        <f>(((J2257/60)/60)/24)+DATE(1970,1,1)</f>
        <v>42467.951979166668</v>
      </c>
      <c r="T2257">
        <f>YEAR(S2257)</f>
        <v>2016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4500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6">
        <f>ROUND(E2258/D2258*100,0)</f>
        <v>24</v>
      </c>
      <c r="P2258" s="11">
        <f>IFERROR(ROUND(E2258/L2258,2),0)</f>
        <v>21.38</v>
      </c>
      <c r="Q2258" s="13" t="s">
        <v>8331</v>
      </c>
      <c r="R2258" t="s">
        <v>8349</v>
      </c>
      <c r="S2258" s="18">
        <f>(((J2258/60)/60)/24)+DATE(1970,1,1)</f>
        <v>42682.451921296291</v>
      </c>
      <c r="T2258">
        <f>YEAR(S2258)</f>
        <v>2016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4500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6">
        <f>ROUND(E2259/D2259*100,0)</f>
        <v>353</v>
      </c>
      <c r="P2259" s="11">
        <f>IFERROR(ROUND(E2259/L2259,2),0)</f>
        <v>94.1</v>
      </c>
      <c r="Q2259" s="13" t="s">
        <v>8331</v>
      </c>
      <c r="R2259" t="s">
        <v>8349</v>
      </c>
      <c r="S2259" s="18">
        <f>(((J2259/60)/60)/24)+DATE(1970,1,1)</f>
        <v>42505.936678240745</v>
      </c>
      <c r="T2259">
        <f>YEAR(S2259)</f>
        <v>2016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4500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6">
        <f>ROUND(E2260/D2260*100,0)</f>
        <v>72</v>
      </c>
      <c r="P2260" s="11">
        <f>IFERROR(ROUND(E2260/L2260,2),0)</f>
        <v>15.72</v>
      </c>
      <c r="Q2260" s="13" t="s">
        <v>8331</v>
      </c>
      <c r="R2260" t="s">
        <v>8349</v>
      </c>
      <c r="S2260" s="18">
        <f>(((J2260/60)/60)/24)+DATE(1970,1,1)</f>
        <v>42136.75100694444</v>
      </c>
      <c r="T2260">
        <f>YEAR(S2260)</f>
        <v>2015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4500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6">
        <f>ROUND(E2261/D2261*100,0)</f>
        <v>415</v>
      </c>
      <c r="P2261" s="11">
        <f>IFERROR(ROUND(E2261/L2261,2),0)</f>
        <v>90.64</v>
      </c>
      <c r="Q2261" s="13" t="s">
        <v>8331</v>
      </c>
      <c r="R2261" t="s">
        <v>8349</v>
      </c>
      <c r="S2261" s="18">
        <f>(((J2261/60)/60)/24)+DATE(1970,1,1)</f>
        <v>42702.804814814815</v>
      </c>
      <c r="T2261">
        <f>YEAR(S2261)</f>
        <v>2016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4500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6">
        <f>ROUND(E2262/D2262*100,0)</f>
        <v>182</v>
      </c>
      <c r="P2262" s="11">
        <f>IFERROR(ROUND(E2262/L2262,2),0)</f>
        <v>97.3</v>
      </c>
      <c r="Q2262" s="13" t="s">
        <v>8331</v>
      </c>
      <c r="R2262" t="s">
        <v>8349</v>
      </c>
      <c r="S2262" s="18">
        <f>(((J2262/60)/60)/24)+DATE(1970,1,1)</f>
        <v>41695.016782407409</v>
      </c>
      <c r="T2262">
        <f>YEAR(S2262)</f>
        <v>2014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4500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6">
        <f>ROUND(E2263/D2263*100,0)</f>
        <v>173</v>
      </c>
      <c r="P2263" s="11">
        <f>IFERROR(ROUND(E2263/L2263,2),0)</f>
        <v>37.119999999999997</v>
      </c>
      <c r="Q2263" s="13" t="s">
        <v>8331</v>
      </c>
      <c r="R2263" t="s">
        <v>8349</v>
      </c>
      <c r="S2263" s="18">
        <f>(((J2263/60)/60)/24)+DATE(1970,1,1)</f>
        <v>42759.724768518514</v>
      </c>
      <c r="T2263">
        <f>YEAR(S2263)</f>
        <v>2017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4500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6">
        <f>ROUND(E2264/D2264*100,0)</f>
        <v>113</v>
      </c>
      <c r="P2264" s="11">
        <f>IFERROR(ROUND(E2264/L2264,2),0)</f>
        <v>28.1</v>
      </c>
      <c r="Q2264" s="13" t="s">
        <v>8331</v>
      </c>
      <c r="R2264" t="s">
        <v>8349</v>
      </c>
      <c r="S2264" s="18">
        <f>(((J2264/60)/60)/24)+DATE(1970,1,1)</f>
        <v>41926.585162037038</v>
      </c>
      <c r="T2264">
        <f>YEAR(S2264)</f>
        <v>2014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4500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6">
        <f>ROUND(E2265/D2265*100,0)</f>
        <v>193</v>
      </c>
      <c r="P2265" s="11">
        <f>IFERROR(ROUND(E2265/L2265,2),0)</f>
        <v>144.43</v>
      </c>
      <c r="Q2265" s="13" t="s">
        <v>8331</v>
      </c>
      <c r="R2265" t="s">
        <v>8349</v>
      </c>
      <c r="S2265" s="18">
        <f>(((J2265/60)/60)/24)+DATE(1970,1,1)</f>
        <v>42014.832326388889</v>
      </c>
      <c r="T2265">
        <f>YEAR(S2265)</f>
        <v>2015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4500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6">
        <f>ROUND(E2266/D2266*100,0)</f>
        <v>240</v>
      </c>
      <c r="P2266" s="11">
        <f>IFERROR(ROUND(E2266/L2266,2),0)</f>
        <v>24.27</v>
      </c>
      <c r="Q2266" s="13" t="s">
        <v>8331</v>
      </c>
      <c r="R2266" t="s">
        <v>8349</v>
      </c>
      <c r="S2266" s="18">
        <f>(((J2266/60)/60)/24)+DATE(1970,1,1)</f>
        <v>42496.582337962958</v>
      </c>
      <c r="T2266">
        <f>YEAR(S2266)</f>
        <v>2016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4500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6">
        <f>ROUND(E2267/D2267*100,0)</f>
        <v>13</v>
      </c>
      <c r="P2267" s="11">
        <f>IFERROR(ROUND(E2267/L2267,2),0)</f>
        <v>35.119999999999997</v>
      </c>
      <c r="Q2267" s="13" t="s">
        <v>8331</v>
      </c>
      <c r="R2267" t="s">
        <v>8349</v>
      </c>
      <c r="S2267" s="18">
        <f>(((J2267/60)/60)/24)+DATE(1970,1,1)</f>
        <v>42689.853090277778</v>
      </c>
      <c r="T2267">
        <f>YEAR(S2267)</f>
        <v>2016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4500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6">
        <f>ROUND(E2268/D2268*100,0)</f>
        <v>107</v>
      </c>
      <c r="P2268" s="11">
        <f>IFERROR(ROUND(E2268/L2268,2),0)</f>
        <v>24.76</v>
      </c>
      <c r="Q2268" s="13" t="s">
        <v>8331</v>
      </c>
      <c r="R2268" t="s">
        <v>8349</v>
      </c>
      <c r="S2268" s="18">
        <f>(((J2268/60)/60)/24)+DATE(1970,1,1)</f>
        <v>42469.874907407408</v>
      </c>
      <c r="T2268">
        <f>YEAR(S2268)</f>
        <v>2016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4500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6">
        <f>ROUND(E2269/D2269*100,0)</f>
        <v>1691</v>
      </c>
      <c r="P2269" s="11">
        <f>IFERROR(ROUND(E2269/L2269,2),0)</f>
        <v>188.38</v>
      </c>
      <c r="Q2269" s="13" t="s">
        <v>8331</v>
      </c>
      <c r="R2269" t="s">
        <v>8349</v>
      </c>
      <c r="S2269" s="18">
        <f>(((J2269/60)/60)/24)+DATE(1970,1,1)</f>
        <v>41968.829826388886</v>
      </c>
      <c r="T2269">
        <f>YEAR(S2269)</f>
        <v>2014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4500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6">
        <f>ROUND(E2270/D2270*100,0)</f>
        <v>638</v>
      </c>
      <c r="P2270" s="11">
        <f>IFERROR(ROUND(E2270/L2270,2),0)</f>
        <v>148.08000000000001</v>
      </c>
      <c r="Q2270" s="13" t="s">
        <v>8331</v>
      </c>
      <c r="R2270" t="s">
        <v>8349</v>
      </c>
      <c r="S2270" s="18">
        <f>(((J2270/60)/60)/24)+DATE(1970,1,1)</f>
        <v>42776.082349537035</v>
      </c>
      <c r="T2270">
        <f>YEAR(S2270)</f>
        <v>2017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4500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6">
        <f>ROUND(E2271/D2271*100,0)</f>
        <v>1001</v>
      </c>
      <c r="P2271" s="11">
        <f>IFERROR(ROUND(E2271/L2271,2),0)</f>
        <v>49.93</v>
      </c>
      <c r="Q2271" s="13" t="s">
        <v>8331</v>
      </c>
      <c r="R2271" t="s">
        <v>8349</v>
      </c>
      <c r="S2271" s="18">
        <f>(((J2271/60)/60)/24)+DATE(1970,1,1)</f>
        <v>42776.704432870371</v>
      </c>
      <c r="T2271">
        <f>YEAR(S2271)</f>
        <v>2017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4500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6">
        <f>ROUND(E2272/D2272*100,0)</f>
        <v>4001</v>
      </c>
      <c r="P2272" s="11">
        <f>IFERROR(ROUND(E2272/L2272,2),0)</f>
        <v>107.82</v>
      </c>
      <c r="Q2272" s="13" t="s">
        <v>8331</v>
      </c>
      <c r="R2272" t="s">
        <v>8349</v>
      </c>
      <c r="S2272" s="18">
        <f>(((J2272/60)/60)/24)+DATE(1970,1,1)</f>
        <v>42725.869363425925</v>
      </c>
      <c r="T2272">
        <f>YEAR(S2272)</f>
        <v>2016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4480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6">
        <f>ROUND(E2273/D2273*100,0)</f>
        <v>1264</v>
      </c>
      <c r="P2273" s="11">
        <f>IFERROR(ROUND(E2273/L2273,2),0)</f>
        <v>42.63</v>
      </c>
      <c r="Q2273" s="13" t="s">
        <v>8331</v>
      </c>
      <c r="R2273" t="s">
        <v>8349</v>
      </c>
      <c r="S2273" s="18">
        <f>(((J2273/60)/60)/24)+DATE(1970,1,1)</f>
        <v>42684.000046296293</v>
      </c>
      <c r="T2273">
        <f>YEAR(S2273)</f>
        <v>2016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4444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6">
        <f>ROUND(E2274/D2274*100,0)</f>
        <v>305</v>
      </c>
      <c r="P2274" s="11">
        <f>IFERROR(ROUND(E2274/L2274,2),0)</f>
        <v>14.37</v>
      </c>
      <c r="Q2274" s="13" t="s">
        <v>8331</v>
      </c>
      <c r="R2274" t="s">
        <v>8349</v>
      </c>
      <c r="S2274" s="18">
        <f>(((J2274/60)/60)/24)+DATE(1970,1,1)</f>
        <v>42315.699490740735</v>
      </c>
      <c r="T2274">
        <f>YEAR(S2274)</f>
        <v>2015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4400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6">
        <f>ROUND(E2275/D2275*100,0)</f>
        <v>125</v>
      </c>
      <c r="P2275" s="11">
        <f>IFERROR(ROUND(E2275/L2275,2),0)</f>
        <v>37.479999999999997</v>
      </c>
      <c r="Q2275" s="13" t="s">
        <v>8331</v>
      </c>
      <c r="R2275" t="s">
        <v>8349</v>
      </c>
      <c r="S2275" s="18">
        <f>(((J2275/60)/60)/24)+DATE(1970,1,1)</f>
        <v>42781.549097222218</v>
      </c>
      <c r="T2275">
        <f>YEAR(S2275)</f>
        <v>2017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4400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6">
        <f>ROUND(E2276/D2276*100,0)</f>
        <v>68</v>
      </c>
      <c r="P2276" s="11">
        <f>IFERROR(ROUND(E2276/L2276,2),0)</f>
        <v>30.2</v>
      </c>
      <c r="Q2276" s="13" t="s">
        <v>8331</v>
      </c>
      <c r="R2276" t="s">
        <v>8349</v>
      </c>
      <c r="S2276" s="18">
        <f>(((J2276/60)/60)/24)+DATE(1970,1,1)</f>
        <v>41663.500659722224</v>
      </c>
      <c r="T2276">
        <f>YEAR(S2276)</f>
        <v>2014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4400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6">
        <f>ROUND(E2277/D2277*100,0)</f>
        <v>60</v>
      </c>
      <c r="P2277" s="11">
        <f>IFERROR(ROUND(E2277/L2277,2),0)</f>
        <v>33.549999999999997</v>
      </c>
      <c r="Q2277" s="13" t="s">
        <v>8331</v>
      </c>
      <c r="R2277" t="s">
        <v>8349</v>
      </c>
      <c r="S2277" s="18">
        <f>(((J2277/60)/60)/24)+DATE(1970,1,1)</f>
        <v>41965.616655092599</v>
      </c>
      <c r="T2277">
        <f>YEAR(S2277)</f>
        <v>2014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4336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6">
        <f>ROUND(E2278/D2278*100,0)</f>
        <v>112</v>
      </c>
      <c r="P2278" s="11">
        <f>IFERROR(ROUND(E2278/L2278,2),0)</f>
        <v>64.75</v>
      </c>
      <c r="Q2278" s="13" t="s">
        <v>8331</v>
      </c>
      <c r="R2278" t="s">
        <v>8349</v>
      </c>
      <c r="S2278" s="18">
        <f>(((J2278/60)/60)/24)+DATE(1970,1,1)</f>
        <v>41614.651493055557</v>
      </c>
      <c r="T2278">
        <f>YEAR(S2278)</f>
        <v>2013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4300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6">
        <f>ROUND(E2279/D2279*100,0)</f>
        <v>279</v>
      </c>
      <c r="P2279" s="11">
        <f>IFERROR(ROUND(E2279/L2279,2),0)</f>
        <v>57.93</v>
      </c>
      <c r="Q2279" s="13" t="s">
        <v>8331</v>
      </c>
      <c r="R2279" t="s">
        <v>8349</v>
      </c>
      <c r="S2279" s="18">
        <f>(((J2279/60)/60)/24)+DATE(1970,1,1)</f>
        <v>40936.678506944445</v>
      </c>
      <c r="T2279">
        <f>YEAR(S2279)</f>
        <v>2012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4300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6">
        <f>ROUND(E2280/D2280*100,0)</f>
        <v>126</v>
      </c>
      <c r="P2280" s="11">
        <f>IFERROR(ROUND(E2280/L2280,2),0)</f>
        <v>53.08</v>
      </c>
      <c r="Q2280" s="13" t="s">
        <v>8331</v>
      </c>
      <c r="R2280" t="s">
        <v>8349</v>
      </c>
      <c r="S2280" s="18">
        <f>(((J2280/60)/60)/24)+DATE(1970,1,1)</f>
        <v>42338.709108796291</v>
      </c>
      <c r="T2280">
        <f>YEAR(S2280)</f>
        <v>2015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4300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6">
        <f>ROUND(E2281/D2281*100,0)</f>
        <v>36</v>
      </c>
      <c r="P2281" s="11">
        <f>IFERROR(ROUND(E2281/L2281,2),0)</f>
        <v>48.06</v>
      </c>
      <c r="Q2281" s="13" t="s">
        <v>8331</v>
      </c>
      <c r="R2281" t="s">
        <v>8349</v>
      </c>
      <c r="S2281" s="18">
        <f>(((J2281/60)/60)/24)+DATE(1970,1,1)</f>
        <v>42020.806701388887</v>
      </c>
      <c r="T2281">
        <f>YEAR(S2281)</f>
        <v>2015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4290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6">
        <f>ROUND(E2282/D2282*100,0)</f>
        <v>922</v>
      </c>
      <c r="P2282" s="11">
        <f>IFERROR(ROUND(E2282/L2282,2),0)</f>
        <v>82.4</v>
      </c>
      <c r="Q2282" s="13" t="s">
        <v>8331</v>
      </c>
      <c r="R2282" t="s">
        <v>8349</v>
      </c>
      <c r="S2282" s="18">
        <f>(((J2282/60)/60)/24)+DATE(1970,1,1)</f>
        <v>42234.624895833331</v>
      </c>
      <c r="T2282">
        <f>YEAR(S2282)</f>
        <v>2015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4200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6">
        <f>ROUND(E2283/D2283*100,0)</f>
        <v>13</v>
      </c>
      <c r="P2283" s="11">
        <f>IFERROR(ROUND(E2283/L2283,2),0)</f>
        <v>50.45</v>
      </c>
      <c r="Q2283" s="13" t="s">
        <v>8323</v>
      </c>
      <c r="R2283" t="s">
        <v>8324</v>
      </c>
      <c r="S2283" s="18">
        <f>(((J2283/60)/60)/24)+DATE(1970,1,1)</f>
        <v>40687.285844907405</v>
      </c>
      <c r="T2283">
        <f>YEAR(S2283)</f>
        <v>2011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4200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6">
        <f>ROUND(E2284/D2284*100,0)</f>
        <v>33</v>
      </c>
      <c r="P2284" s="11">
        <f>IFERROR(ROUND(E2284/L2284,2),0)</f>
        <v>115.83</v>
      </c>
      <c r="Q2284" s="13" t="s">
        <v>8323</v>
      </c>
      <c r="R2284" t="s">
        <v>8324</v>
      </c>
      <c r="S2284" s="18">
        <f>(((J2284/60)/60)/24)+DATE(1970,1,1)</f>
        <v>42323.17460648148</v>
      </c>
      <c r="T2284">
        <f>YEAR(S2284)</f>
        <v>2015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4200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6">
        <f>ROUND(E2285/D2285*100,0)</f>
        <v>72</v>
      </c>
      <c r="P2285" s="11">
        <f>IFERROR(ROUND(E2285/L2285,2),0)</f>
        <v>63.03</v>
      </c>
      <c r="Q2285" s="13" t="s">
        <v>8323</v>
      </c>
      <c r="R2285" t="s">
        <v>8324</v>
      </c>
      <c r="S2285" s="18">
        <f>(((J2285/60)/60)/24)+DATE(1970,1,1)</f>
        <v>40978.125046296293</v>
      </c>
      <c r="T2285">
        <f>YEAR(S2285)</f>
        <v>2012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4200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6">
        <f>ROUND(E2286/D2286*100,0)</f>
        <v>152</v>
      </c>
      <c r="P2286" s="11">
        <f>IFERROR(ROUND(E2286/L2286,2),0)</f>
        <v>108.02</v>
      </c>
      <c r="Q2286" s="13" t="s">
        <v>8323</v>
      </c>
      <c r="R2286" t="s">
        <v>8324</v>
      </c>
      <c r="S2286" s="18">
        <f>(((J2286/60)/60)/24)+DATE(1970,1,1)</f>
        <v>40585.796817129631</v>
      </c>
      <c r="T2286">
        <f>YEAR(S2286)</f>
        <v>2011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4200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6">
        <f>ROUND(E2287/D2287*100,0)</f>
        <v>87</v>
      </c>
      <c r="P2287" s="11">
        <f>IFERROR(ROUND(E2287/L2287,2),0)</f>
        <v>46.09</v>
      </c>
      <c r="Q2287" s="13" t="s">
        <v>8323</v>
      </c>
      <c r="R2287" t="s">
        <v>8324</v>
      </c>
      <c r="S2287" s="18">
        <f>(((J2287/60)/60)/24)+DATE(1970,1,1)</f>
        <v>41059.185682870368</v>
      </c>
      <c r="T2287">
        <f>YEAR(S2287)</f>
        <v>2012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4190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6">
        <f>ROUND(E2288/D2288*100,0)</f>
        <v>36</v>
      </c>
      <c r="P2288" s="11">
        <f>IFERROR(ROUND(E2288/L2288,2),0)</f>
        <v>107.21</v>
      </c>
      <c r="Q2288" s="13" t="s">
        <v>8323</v>
      </c>
      <c r="R2288" t="s">
        <v>8324</v>
      </c>
      <c r="S2288" s="18">
        <f>(((J2288/60)/60)/24)+DATE(1970,1,1)</f>
        <v>41494.963587962964</v>
      </c>
      <c r="T2288">
        <f>YEAR(S2288)</f>
        <v>2013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4100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6">
        <f>ROUND(E2289/D2289*100,0)</f>
        <v>132</v>
      </c>
      <c r="P2289" s="11">
        <f>IFERROR(ROUND(E2289/L2289,2),0)</f>
        <v>50.93</v>
      </c>
      <c r="Q2289" s="13" t="s">
        <v>8323</v>
      </c>
      <c r="R2289" t="s">
        <v>8324</v>
      </c>
      <c r="S2289" s="18">
        <f>(((J2289/60)/60)/24)+DATE(1970,1,1)</f>
        <v>41792.667361111111</v>
      </c>
      <c r="T2289">
        <f>YEAR(S2289)</f>
        <v>2014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4100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6">
        <f>ROUND(E2290/D2290*100,0)</f>
        <v>24</v>
      </c>
      <c r="P2290" s="11">
        <f>IFERROR(ROUND(E2290/L2290,2),0)</f>
        <v>40.04</v>
      </c>
      <c r="Q2290" s="13" t="s">
        <v>8323</v>
      </c>
      <c r="R2290" t="s">
        <v>8324</v>
      </c>
      <c r="S2290" s="18">
        <f>(((J2290/60)/60)/24)+DATE(1970,1,1)</f>
        <v>41067.827418981484</v>
      </c>
      <c r="T2290">
        <f>YEAR(S2290)</f>
        <v>2012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4059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6">
        <f>ROUND(E2291/D2291*100,0)</f>
        <v>40</v>
      </c>
      <c r="P2291" s="11">
        <f>IFERROR(ROUND(E2291/L2291,2),0)</f>
        <v>64.44</v>
      </c>
      <c r="Q2291" s="13" t="s">
        <v>8323</v>
      </c>
      <c r="R2291" t="s">
        <v>8324</v>
      </c>
      <c r="S2291" s="18">
        <f>(((J2291/60)/60)/24)+DATE(1970,1,1)</f>
        <v>41571.998379629629</v>
      </c>
      <c r="T2291">
        <f>YEAR(S2291)</f>
        <v>2013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4000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6">
        <f>ROUND(E2292/D2292*100,0)</f>
        <v>39</v>
      </c>
      <c r="P2292" s="11">
        <f>IFERROR(ROUND(E2292/L2292,2),0)</f>
        <v>53.83</v>
      </c>
      <c r="Q2292" s="13" t="s">
        <v>8323</v>
      </c>
      <c r="R2292" t="s">
        <v>8324</v>
      </c>
      <c r="S2292" s="18">
        <f>(((J2292/60)/60)/24)+DATE(1970,1,1)</f>
        <v>40070.253819444442</v>
      </c>
      <c r="T2292">
        <f>YEAR(S2292)</f>
        <v>2009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4000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6">
        <f>ROUND(E2293/D2293*100,0)</f>
        <v>108</v>
      </c>
      <c r="P2293" s="11">
        <f>IFERROR(ROUND(E2293/L2293,2),0)</f>
        <v>100.47</v>
      </c>
      <c r="Q2293" s="13" t="s">
        <v>8323</v>
      </c>
      <c r="R2293" t="s">
        <v>8324</v>
      </c>
      <c r="S2293" s="18">
        <f>(((J2293/60)/60)/24)+DATE(1970,1,1)</f>
        <v>40987.977060185185</v>
      </c>
      <c r="T2293">
        <f>YEAR(S2293)</f>
        <v>2012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4000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6">
        <f>ROUND(E2294/D2294*100,0)</f>
        <v>54</v>
      </c>
      <c r="P2294" s="11">
        <f>IFERROR(ROUND(E2294/L2294,2),0)</f>
        <v>46.63</v>
      </c>
      <c r="Q2294" s="13" t="s">
        <v>8323</v>
      </c>
      <c r="R2294" t="s">
        <v>8324</v>
      </c>
      <c r="S2294" s="18">
        <f>(((J2294/60)/60)/24)+DATE(1970,1,1)</f>
        <v>40987.697638888887</v>
      </c>
      <c r="T2294">
        <f>YEAR(S2294)</f>
        <v>2012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4000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6">
        <f>ROUND(E2295/D2295*100,0)</f>
        <v>23</v>
      </c>
      <c r="P2295" s="11">
        <f>IFERROR(ROUND(E2295/L2295,2),0)</f>
        <v>34.07</v>
      </c>
      <c r="Q2295" s="13" t="s">
        <v>8323</v>
      </c>
      <c r="R2295" t="s">
        <v>8324</v>
      </c>
      <c r="S2295" s="18">
        <f>(((J2295/60)/60)/24)+DATE(1970,1,1)</f>
        <v>41151.708321759259</v>
      </c>
      <c r="T2295">
        <f>YEAR(S2295)</f>
        <v>2012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4000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6">
        <f>ROUND(E2296/D2296*100,0)</f>
        <v>183</v>
      </c>
      <c r="P2296" s="11">
        <f>IFERROR(ROUND(E2296/L2296,2),0)</f>
        <v>65.209999999999994</v>
      </c>
      <c r="Q2296" s="13" t="s">
        <v>8323</v>
      </c>
      <c r="R2296" t="s">
        <v>8324</v>
      </c>
      <c r="S2296" s="18">
        <f>(((J2296/60)/60)/24)+DATE(1970,1,1)</f>
        <v>41264.72314814815</v>
      </c>
      <c r="T2296">
        <f>YEAR(S2296)</f>
        <v>2012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4000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6">
        <f>ROUND(E2297/D2297*100,0)</f>
        <v>38</v>
      </c>
      <c r="P2297" s="11">
        <f>IFERROR(ROUND(E2297/L2297,2),0)</f>
        <v>44.21</v>
      </c>
      <c r="Q2297" s="13" t="s">
        <v>8323</v>
      </c>
      <c r="R2297" t="s">
        <v>8324</v>
      </c>
      <c r="S2297" s="18">
        <f>(((J2297/60)/60)/24)+DATE(1970,1,1)</f>
        <v>41270.954351851848</v>
      </c>
      <c r="T2297">
        <f>YEAR(S2297)</f>
        <v>2012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4000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6">
        <f>ROUND(E2298/D2298*100,0)</f>
        <v>261</v>
      </c>
      <c r="P2298" s="11">
        <f>IFERROR(ROUND(E2298/L2298,2),0)</f>
        <v>71.97</v>
      </c>
      <c r="Q2298" s="13" t="s">
        <v>8323</v>
      </c>
      <c r="R2298" t="s">
        <v>8324</v>
      </c>
      <c r="S2298" s="18">
        <f>(((J2298/60)/60)/24)+DATE(1970,1,1)</f>
        <v>40927.731782407405</v>
      </c>
      <c r="T2298">
        <f>YEAR(S2298)</f>
        <v>2012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4000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6">
        <f>ROUND(E2299/D2299*100,0)</f>
        <v>25</v>
      </c>
      <c r="P2299" s="11">
        <f>IFERROR(ROUND(E2299/L2299,2),0)</f>
        <v>52.95</v>
      </c>
      <c r="Q2299" s="13" t="s">
        <v>8323</v>
      </c>
      <c r="R2299" t="s">
        <v>8324</v>
      </c>
      <c r="S2299" s="18">
        <f>(((J2299/60)/60)/24)+DATE(1970,1,1)</f>
        <v>40948.042233796295</v>
      </c>
      <c r="T2299">
        <f>YEAR(S2299)</f>
        <v>2012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4000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6">
        <f>ROUND(E2300/D2300*100,0)</f>
        <v>788</v>
      </c>
      <c r="P2300" s="11">
        <f>IFERROR(ROUND(E2300/L2300,2),0)</f>
        <v>109.45</v>
      </c>
      <c r="Q2300" s="13" t="s">
        <v>8323</v>
      </c>
      <c r="R2300" t="s">
        <v>8324</v>
      </c>
      <c r="S2300" s="18">
        <f>(((J2300/60)/60)/24)+DATE(1970,1,1)</f>
        <v>41694.84065972222</v>
      </c>
      <c r="T2300">
        <f>YEAR(S2300)</f>
        <v>2014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4000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6">
        <f>ROUND(E2301/D2301*100,0)</f>
        <v>26</v>
      </c>
      <c r="P2301" s="11">
        <f>IFERROR(ROUND(E2301/L2301,2),0)</f>
        <v>75.040000000000006</v>
      </c>
      <c r="Q2301" s="13" t="s">
        <v>8323</v>
      </c>
      <c r="R2301" t="s">
        <v>8324</v>
      </c>
      <c r="S2301" s="18">
        <f>(((J2301/60)/60)/24)+DATE(1970,1,1)</f>
        <v>40565.032511574071</v>
      </c>
      <c r="T2301">
        <f>YEAR(S2301)</f>
        <v>2011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4000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6">
        <f>ROUND(E2302/D2302*100,0)</f>
        <v>20</v>
      </c>
      <c r="P2302" s="11">
        <f>IFERROR(ROUND(E2302/L2302,2),0)</f>
        <v>115.71</v>
      </c>
      <c r="Q2302" s="13" t="s">
        <v>8323</v>
      </c>
      <c r="R2302" t="s">
        <v>8324</v>
      </c>
      <c r="S2302" s="18">
        <f>(((J2302/60)/60)/24)+DATE(1970,1,1)</f>
        <v>41074.727037037039</v>
      </c>
      <c r="T2302">
        <f>YEAR(S2302)</f>
        <v>2012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4000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6">
        <f>ROUND(E2303/D2303*100,0)</f>
        <v>167</v>
      </c>
      <c r="P2303" s="11">
        <f>IFERROR(ROUND(E2303/L2303,2),0)</f>
        <v>31.66</v>
      </c>
      <c r="Q2303" s="13" t="s">
        <v>8323</v>
      </c>
      <c r="R2303" t="s">
        <v>8327</v>
      </c>
      <c r="S2303" s="18">
        <f>(((J2303/60)/60)/24)+DATE(1970,1,1)</f>
        <v>41416.146944444445</v>
      </c>
      <c r="T2303">
        <f>YEAR(S2303)</f>
        <v>2013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4000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6">
        <f>ROUND(E2304/D2304*100,0)</f>
        <v>98</v>
      </c>
      <c r="P2304" s="11">
        <f>IFERROR(ROUND(E2304/L2304,2),0)</f>
        <v>46.18</v>
      </c>
      <c r="Q2304" s="13" t="s">
        <v>8323</v>
      </c>
      <c r="R2304" t="s">
        <v>8327</v>
      </c>
      <c r="S2304" s="18">
        <f>(((J2304/60)/60)/24)+DATE(1970,1,1)</f>
        <v>41605.868449074071</v>
      </c>
      <c r="T2304">
        <f>YEAR(S2304)</f>
        <v>2013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4000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6">
        <f>ROUND(E2305/D2305*100,0)</f>
        <v>176</v>
      </c>
      <c r="P2305" s="11">
        <f>IFERROR(ROUND(E2305/L2305,2),0)</f>
        <v>68.48</v>
      </c>
      <c r="Q2305" s="13" t="s">
        <v>8323</v>
      </c>
      <c r="R2305" t="s">
        <v>8327</v>
      </c>
      <c r="S2305" s="18">
        <f>(((J2305/60)/60)/24)+DATE(1970,1,1)</f>
        <v>40850.111064814817</v>
      </c>
      <c r="T2305">
        <f>YEAR(S2305)</f>
        <v>2011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4000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6">
        <f>ROUND(E2306/D2306*100,0)</f>
        <v>151</v>
      </c>
      <c r="P2306" s="11">
        <f>IFERROR(ROUND(E2306/L2306,2),0)</f>
        <v>53.47</v>
      </c>
      <c r="Q2306" s="13" t="s">
        <v>8323</v>
      </c>
      <c r="R2306" t="s">
        <v>8327</v>
      </c>
      <c r="S2306" s="18">
        <f>(((J2306/60)/60)/24)+DATE(1970,1,1)</f>
        <v>40502.815868055557</v>
      </c>
      <c r="T2306">
        <f>YEAR(S2306)</f>
        <v>2010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4000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6">
        <f>ROUND(E2307/D2307*100,0)</f>
        <v>456</v>
      </c>
      <c r="P2307" s="11">
        <f>IFERROR(ROUND(E2307/L2307,2),0)</f>
        <v>109.11</v>
      </c>
      <c r="Q2307" s="13" t="s">
        <v>8323</v>
      </c>
      <c r="R2307" t="s">
        <v>8327</v>
      </c>
      <c r="S2307" s="18">
        <f>(((J2307/60)/60)/24)+DATE(1970,1,1)</f>
        <v>41834.695277777777</v>
      </c>
      <c r="T2307">
        <f>YEAR(S2307)</f>
        <v>2014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4000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6">
        <f>ROUND(E2308/D2308*100,0)</f>
        <v>93</v>
      </c>
      <c r="P2308" s="11">
        <f>IFERROR(ROUND(E2308/L2308,2),0)</f>
        <v>51.19</v>
      </c>
      <c r="Q2308" s="13" t="s">
        <v>8323</v>
      </c>
      <c r="R2308" t="s">
        <v>8327</v>
      </c>
      <c r="S2308" s="18">
        <f>(((J2308/60)/60)/24)+DATE(1970,1,1)</f>
        <v>40948.16815972222</v>
      </c>
      <c r="T2308">
        <f>YEAR(S2308)</f>
        <v>2012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4000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6">
        <f>ROUND(E2309/D2309*100,0)</f>
        <v>52</v>
      </c>
      <c r="P2309" s="11">
        <f>IFERROR(ROUND(E2309/L2309,2),0)</f>
        <v>27.94</v>
      </c>
      <c r="Q2309" s="13" t="s">
        <v>8323</v>
      </c>
      <c r="R2309" t="s">
        <v>8327</v>
      </c>
      <c r="S2309" s="18">
        <f>(((J2309/60)/60)/24)+DATE(1970,1,1)</f>
        <v>41004.802465277775</v>
      </c>
      <c r="T2309">
        <f>YEAR(S2309)</f>
        <v>2012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4000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6">
        <f>ROUND(E2310/D2310*100,0)</f>
        <v>1266</v>
      </c>
      <c r="P2310" s="11">
        <f>IFERROR(ROUND(E2310/L2310,2),0)</f>
        <v>82.5</v>
      </c>
      <c r="Q2310" s="13" t="s">
        <v>8323</v>
      </c>
      <c r="R2310" t="s">
        <v>8327</v>
      </c>
      <c r="S2310" s="18">
        <f>(((J2310/60)/60)/24)+DATE(1970,1,1)</f>
        <v>41851.962916666671</v>
      </c>
      <c r="T2310">
        <f>YEAR(S2310)</f>
        <v>2014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4000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6">
        <f>ROUND(E2311/D2311*100,0)</f>
        <v>160</v>
      </c>
      <c r="P2311" s="11">
        <f>IFERROR(ROUND(E2311/L2311,2),0)</f>
        <v>59.82</v>
      </c>
      <c r="Q2311" s="13" t="s">
        <v>8323</v>
      </c>
      <c r="R2311" t="s">
        <v>8327</v>
      </c>
      <c r="S2311" s="18">
        <f>(((J2311/60)/60)/24)+DATE(1970,1,1)</f>
        <v>41307.987696759257</v>
      </c>
      <c r="T2311">
        <f>YEAR(S2311)</f>
        <v>2013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4000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6">
        <f>ROUND(E2312/D2312*100,0)</f>
        <v>1983</v>
      </c>
      <c r="P2312" s="11">
        <f>IFERROR(ROUND(E2312/L2312,2),0)</f>
        <v>64.819999999999993</v>
      </c>
      <c r="Q2312" s="13" t="s">
        <v>8323</v>
      </c>
      <c r="R2312" t="s">
        <v>8327</v>
      </c>
      <c r="S2312" s="18">
        <f>(((J2312/60)/60)/24)+DATE(1970,1,1)</f>
        <v>41324.79415509259</v>
      </c>
      <c r="T2312">
        <f>YEAR(S2312)</f>
        <v>2013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4000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6">
        <f>ROUND(E2313/D2313*100,0)</f>
        <v>234</v>
      </c>
      <c r="P2313" s="11">
        <f>IFERROR(ROUND(E2313/L2313,2),0)</f>
        <v>90.1</v>
      </c>
      <c r="Q2313" s="13" t="s">
        <v>8323</v>
      </c>
      <c r="R2313" t="s">
        <v>8327</v>
      </c>
      <c r="S2313" s="18">
        <f>(((J2313/60)/60)/24)+DATE(1970,1,1)</f>
        <v>41736.004502314812</v>
      </c>
      <c r="T2313">
        <f>YEAR(S2313)</f>
        <v>2014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4000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6">
        <f>ROUND(E2314/D2314*100,0)</f>
        <v>81</v>
      </c>
      <c r="P2314" s="11">
        <f>IFERROR(ROUND(E2314/L2314,2),0)</f>
        <v>40.96</v>
      </c>
      <c r="Q2314" s="13" t="s">
        <v>8323</v>
      </c>
      <c r="R2314" t="s">
        <v>8327</v>
      </c>
      <c r="S2314" s="18">
        <f>(((J2314/60)/60)/24)+DATE(1970,1,1)</f>
        <v>41716.632847222223</v>
      </c>
      <c r="T2314">
        <f>YEAR(S2314)</f>
        <v>2014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4000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6">
        <f>ROUND(E2315/D2315*100,0)</f>
        <v>220</v>
      </c>
      <c r="P2315" s="11">
        <f>IFERROR(ROUND(E2315/L2315,2),0)</f>
        <v>56</v>
      </c>
      <c r="Q2315" s="13" t="s">
        <v>8323</v>
      </c>
      <c r="R2315" t="s">
        <v>8327</v>
      </c>
      <c r="S2315" s="18">
        <f>(((J2315/60)/60)/24)+DATE(1970,1,1)</f>
        <v>41002.958634259259</v>
      </c>
      <c r="T2315">
        <f>YEAR(S2315)</f>
        <v>2012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4000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6">
        <f>ROUND(E2316/D2316*100,0)</f>
        <v>47</v>
      </c>
      <c r="P2316" s="11">
        <f>IFERROR(ROUND(E2316/L2316,2),0)</f>
        <v>37.67</v>
      </c>
      <c r="Q2316" s="13" t="s">
        <v>8323</v>
      </c>
      <c r="R2316" t="s">
        <v>8327</v>
      </c>
      <c r="S2316" s="18">
        <f>(((J2316/60)/60)/24)+DATE(1970,1,1)</f>
        <v>41037.551585648151</v>
      </c>
      <c r="T2316">
        <f>YEAR(S2316)</f>
        <v>2012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4000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6">
        <f>ROUND(E2317/D2317*100,0)</f>
        <v>64</v>
      </c>
      <c r="P2317" s="11">
        <f>IFERROR(ROUND(E2317/L2317,2),0)</f>
        <v>40.08</v>
      </c>
      <c r="Q2317" s="13" t="s">
        <v>8323</v>
      </c>
      <c r="R2317" t="s">
        <v>8327</v>
      </c>
      <c r="S2317" s="18">
        <f>(((J2317/60)/60)/24)+DATE(1970,1,1)</f>
        <v>41004.72619212963</v>
      </c>
      <c r="T2317">
        <f>YEAR(S2317)</f>
        <v>2012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4000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6">
        <f>ROUND(E2318/D2318*100,0)</f>
        <v>390</v>
      </c>
      <c r="P2318" s="11">
        <f>IFERROR(ROUND(E2318/L2318,2),0)</f>
        <v>78.03</v>
      </c>
      <c r="Q2318" s="13" t="s">
        <v>8323</v>
      </c>
      <c r="R2318" t="s">
        <v>8327</v>
      </c>
      <c r="S2318" s="18">
        <f>(((J2318/60)/60)/24)+DATE(1970,1,1)</f>
        <v>40079.725115740745</v>
      </c>
      <c r="T2318">
        <f>YEAR(S2318)</f>
        <v>2009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6">
        <f>ROUND(E2319/D2319*100,0)</f>
        <v>10</v>
      </c>
      <c r="P2319" s="11">
        <f>IFERROR(ROUND(E2319/L2319,2),0)</f>
        <v>18.91</v>
      </c>
      <c r="Q2319" s="13" t="s">
        <v>8323</v>
      </c>
      <c r="R2319" t="s">
        <v>8327</v>
      </c>
      <c r="S2319" s="18">
        <f>(((J2319/60)/60)/24)+DATE(1970,1,1)</f>
        <v>40192.542233796295</v>
      </c>
      <c r="T2319">
        <f>YEAR(S2319)</f>
        <v>2010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4000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6">
        <f>ROUND(E2320/D2320*100,0)</f>
        <v>151</v>
      </c>
      <c r="P2320" s="11">
        <f>IFERROR(ROUND(E2320/L2320,2),0)</f>
        <v>37.130000000000003</v>
      </c>
      <c r="Q2320" s="13" t="s">
        <v>8323</v>
      </c>
      <c r="R2320" t="s">
        <v>8327</v>
      </c>
      <c r="S2320" s="18">
        <f>(((J2320/60)/60)/24)+DATE(1970,1,1)</f>
        <v>40050.643680555557</v>
      </c>
      <c r="T2320">
        <f>YEAR(S2320)</f>
        <v>2009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4000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6">
        <f>ROUND(E2321/D2321*100,0)</f>
        <v>81</v>
      </c>
      <c r="P2321" s="11">
        <f>IFERROR(ROUND(E2321/L2321,2),0)</f>
        <v>41.96</v>
      </c>
      <c r="Q2321" s="13" t="s">
        <v>8323</v>
      </c>
      <c r="R2321" t="s">
        <v>8327</v>
      </c>
      <c r="S2321" s="18">
        <f>(((J2321/60)/60)/24)+DATE(1970,1,1)</f>
        <v>41593.082002314812</v>
      </c>
      <c r="T2321">
        <f>YEAR(S2321)</f>
        <v>2013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4000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6">
        <f>ROUND(E2322/D2322*100,0)</f>
        <v>136</v>
      </c>
      <c r="P2322" s="11">
        <f>IFERROR(ROUND(E2322/L2322,2),0)</f>
        <v>61.04</v>
      </c>
      <c r="Q2322" s="13" t="s">
        <v>8323</v>
      </c>
      <c r="R2322" t="s">
        <v>8327</v>
      </c>
      <c r="S2322" s="18">
        <f>(((J2322/60)/60)/24)+DATE(1970,1,1)</f>
        <v>41696.817129629628</v>
      </c>
      <c r="T2322">
        <f>YEAR(S2322)</f>
        <v>2014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4000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6">
        <f>ROUND(E2323/D2323*100,0)</f>
        <v>103</v>
      </c>
      <c r="P2323" s="11">
        <f>IFERROR(ROUND(E2323/L2323,2),0)</f>
        <v>64.53</v>
      </c>
      <c r="Q2323" s="13" t="s">
        <v>8334</v>
      </c>
      <c r="R2323" t="s">
        <v>8350</v>
      </c>
      <c r="S2323" s="18">
        <f>(((J2323/60)/60)/24)+DATE(1970,1,1)</f>
        <v>42799.260428240741</v>
      </c>
      <c r="T2323">
        <f>YEAR(S2323)</f>
        <v>2017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4000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6">
        <f>ROUND(E2324/D2324*100,0)</f>
        <v>2</v>
      </c>
      <c r="P2324" s="11">
        <f>IFERROR(ROUND(E2324/L2324,2),0)</f>
        <v>21.25</v>
      </c>
      <c r="Q2324" s="13" t="s">
        <v>8334</v>
      </c>
      <c r="R2324" t="s">
        <v>8350</v>
      </c>
      <c r="S2324" s="18">
        <f>(((J2324/60)/60)/24)+DATE(1970,1,1)</f>
        <v>42804.895474537043</v>
      </c>
      <c r="T2324">
        <f>YEAR(S2324)</f>
        <v>2017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4000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6">
        <f>ROUND(E2325/D2325*100,0)</f>
        <v>3</v>
      </c>
      <c r="P2325" s="11">
        <f>IFERROR(ROUND(E2325/L2325,2),0)</f>
        <v>30</v>
      </c>
      <c r="Q2325" s="13" t="s">
        <v>8334</v>
      </c>
      <c r="R2325" t="s">
        <v>8350</v>
      </c>
      <c r="S2325" s="18">
        <f>(((J2325/60)/60)/24)+DATE(1970,1,1)</f>
        <v>42807.755173611105</v>
      </c>
      <c r="T2325">
        <f>YEAR(S2325)</f>
        <v>2017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4000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6">
        <f>ROUND(E2326/D2326*100,0)</f>
        <v>39</v>
      </c>
      <c r="P2326" s="11">
        <f>IFERROR(ROUND(E2326/L2326,2),0)</f>
        <v>25.49</v>
      </c>
      <c r="Q2326" s="13" t="s">
        <v>8334</v>
      </c>
      <c r="R2326" t="s">
        <v>8350</v>
      </c>
      <c r="S2326" s="18">
        <f>(((J2326/60)/60)/24)+DATE(1970,1,1)</f>
        <v>42790.885243055556</v>
      </c>
      <c r="T2326">
        <f>YEAR(S2326)</f>
        <v>2017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4000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6">
        <f>ROUND(E2327/D2327*100,0)</f>
        <v>2</v>
      </c>
      <c r="P2327" s="11">
        <f>IFERROR(ROUND(E2327/L2327,2),0)</f>
        <v>11.43</v>
      </c>
      <c r="Q2327" s="13" t="s">
        <v>8334</v>
      </c>
      <c r="R2327" t="s">
        <v>8350</v>
      </c>
      <c r="S2327" s="18">
        <f>(((J2327/60)/60)/24)+DATE(1970,1,1)</f>
        <v>42794.022349537037</v>
      </c>
      <c r="T2327">
        <f>YEAR(S2327)</f>
        <v>2017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4000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6">
        <f>ROUND(E2328/D2328*100,0)</f>
        <v>3</v>
      </c>
      <c r="P2328" s="11">
        <f>IFERROR(ROUND(E2328/L2328,2),0)</f>
        <v>108</v>
      </c>
      <c r="Q2328" s="13" t="s">
        <v>8334</v>
      </c>
      <c r="R2328" t="s">
        <v>8350</v>
      </c>
      <c r="S2328" s="18">
        <f>(((J2328/60)/60)/24)+DATE(1970,1,1)</f>
        <v>42804.034120370372</v>
      </c>
      <c r="T2328">
        <f>YEAR(S2328)</f>
        <v>2017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4000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6">
        <f>ROUND(E2329/D2329*100,0)</f>
        <v>4603</v>
      </c>
      <c r="P2329" s="11">
        <f>IFERROR(ROUND(E2329/L2329,2),0)</f>
        <v>54.88</v>
      </c>
      <c r="Q2329" s="13" t="s">
        <v>8334</v>
      </c>
      <c r="R2329" t="s">
        <v>8350</v>
      </c>
      <c r="S2329" s="18">
        <f>(((J2329/60)/60)/24)+DATE(1970,1,1)</f>
        <v>41842.917129629634</v>
      </c>
      <c r="T2329">
        <f>YEAR(S2329)</f>
        <v>2014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4000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6">
        <f>ROUND(E2330/D2330*100,0)</f>
        <v>636</v>
      </c>
      <c r="P2330" s="11">
        <f>IFERROR(ROUND(E2330/L2330,2),0)</f>
        <v>47.38</v>
      </c>
      <c r="Q2330" s="13" t="s">
        <v>8334</v>
      </c>
      <c r="R2330" t="s">
        <v>8350</v>
      </c>
      <c r="S2330" s="18">
        <f>(((J2330/60)/60)/24)+DATE(1970,1,1)</f>
        <v>42139.781678240746</v>
      </c>
      <c r="T2330">
        <f>YEAR(S2330)</f>
        <v>2015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4000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6">
        <f>ROUND(E2331/D2331*100,0)</f>
        <v>662</v>
      </c>
      <c r="P2331" s="11">
        <f>IFERROR(ROUND(E2331/L2331,2),0)</f>
        <v>211.84</v>
      </c>
      <c r="Q2331" s="13" t="s">
        <v>8334</v>
      </c>
      <c r="R2331" t="s">
        <v>8350</v>
      </c>
      <c r="S2331" s="18">
        <f>(((J2331/60)/60)/24)+DATE(1970,1,1)</f>
        <v>41807.624374999999</v>
      </c>
      <c r="T2331">
        <f>YEAR(S2331)</f>
        <v>2014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4000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6">
        <f>ROUND(E2332/D2332*100,0)</f>
        <v>896</v>
      </c>
      <c r="P2332" s="11">
        <f>IFERROR(ROUND(E2332/L2332,2),0)</f>
        <v>219.93</v>
      </c>
      <c r="Q2332" s="13" t="s">
        <v>8334</v>
      </c>
      <c r="R2332" t="s">
        <v>8350</v>
      </c>
      <c r="S2332" s="18">
        <f>(((J2332/60)/60)/24)+DATE(1970,1,1)</f>
        <v>42332.89980324074</v>
      </c>
      <c r="T2332">
        <f>YEAR(S2332)</f>
        <v>2015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4000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6">
        <f>ROUND(E2333/D2333*100,0)</f>
        <v>289</v>
      </c>
      <c r="P2333" s="11">
        <f>IFERROR(ROUND(E2333/L2333,2),0)</f>
        <v>40.799999999999997</v>
      </c>
      <c r="Q2333" s="13" t="s">
        <v>8334</v>
      </c>
      <c r="R2333" t="s">
        <v>8350</v>
      </c>
      <c r="S2333" s="18">
        <f>(((J2333/60)/60)/24)+DATE(1970,1,1)</f>
        <v>41839.005671296298</v>
      </c>
      <c r="T2333">
        <f>YEAR(S2333)</f>
        <v>2014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4000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6">
        <f>ROUND(E2334/D2334*100,0)</f>
        <v>664</v>
      </c>
      <c r="P2334" s="11">
        <f>IFERROR(ROUND(E2334/L2334,2),0)</f>
        <v>75.5</v>
      </c>
      <c r="Q2334" s="13" t="s">
        <v>8334</v>
      </c>
      <c r="R2334" t="s">
        <v>8350</v>
      </c>
      <c r="S2334" s="18">
        <f>(((J2334/60)/60)/24)+DATE(1970,1,1)</f>
        <v>42011.628136574072</v>
      </c>
      <c r="T2334">
        <f>YEAR(S2334)</f>
        <v>2015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4000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6">
        <f>ROUND(E2335/D2335*100,0)</f>
        <v>32</v>
      </c>
      <c r="P2335" s="11">
        <f>IFERROR(ROUND(E2335/L2335,2),0)</f>
        <v>13.54</v>
      </c>
      <c r="Q2335" s="13" t="s">
        <v>8334</v>
      </c>
      <c r="R2335" t="s">
        <v>8350</v>
      </c>
      <c r="S2335" s="18">
        <f>(((J2335/60)/60)/24)+DATE(1970,1,1)</f>
        <v>41767.650347222225</v>
      </c>
      <c r="T2335">
        <f>YEAR(S2335)</f>
        <v>2014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6">
        <f>ROUND(E2336/D2336*100,0)</f>
        <v>102</v>
      </c>
      <c r="P2336" s="11">
        <f>IFERROR(ROUND(E2336/L2336,2),0)</f>
        <v>60.87</v>
      </c>
      <c r="Q2336" s="13" t="s">
        <v>8334</v>
      </c>
      <c r="R2336" t="s">
        <v>8350</v>
      </c>
      <c r="S2336" s="18">
        <f>(((J2336/60)/60)/24)+DATE(1970,1,1)</f>
        <v>41918.670115740737</v>
      </c>
      <c r="T2336">
        <f>YEAR(S2336)</f>
        <v>2014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4000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6">
        <f>ROUND(E2337/D2337*100,0)</f>
        <v>639</v>
      </c>
      <c r="P2337" s="11">
        <f>IFERROR(ROUND(E2337/L2337,2),0)</f>
        <v>115.69</v>
      </c>
      <c r="Q2337" s="13" t="s">
        <v>8334</v>
      </c>
      <c r="R2337" t="s">
        <v>8350</v>
      </c>
      <c r="S2337" s="18">
        <f>(((J2337/60)/60)/24)+DATE(1970,1,1)</f>
        <v>41771.572256944448</v>
      </c>
      <c r="T2337">
        <f>YEAR(S2337)</f>
        <v>2014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4000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6">
        <f>ROUND(E2338/D2338*100,0)</f>
        <v>2604</v>
      </c>
      <c r="P2338" s="11">
        <f>IFERROR(ROUND(E2338/L2338,2),0)</f>
        <v>48.1</v>
      </c>
      <c r="Q2338" s="13" t="s">
        <v>8334</v>
      </c>
      <c r="R2338" t="s">
        <v>8350</v>
      </c>
      <c r="S2338" s="18">
        <f>(((J2338/60)/60)/24)+DATE(1970,1,1)</f>
        <v>41666.924710648149</v>
      </c>
      <c r="T2338">
        <f>YEAR(S2338)</f>
        <v>2014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4000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6">
        <f>ROUND(E2339/D2339*100,0)</f>
        <v>332</v>
      </c>
      <c r="P2339" s="11">
        <f>IFERROR(ROUND(E2339/L2339,2),0)</f>
        <v>74.180000000000007</v>
      </c>
      <c r="Q2339" s="13" t="s">
        <v>8334</v>
      </c>
      <c r="R2339" t="s">
        <v>8350</v>
      </c>
      <c r="S2339" s="18">
        <f>(((J2339/60)/60)/24)+DATE(1970,1,1)</f>
        <v>41786.640543981484</v>
      </c>
      <c r="T2339">
        <f>YEAR(S2339)</f>
        <v>2014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4000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6">
        <f>ROUND(E2340/D2340*100,0)</f>
        <v>379</v>
      </c>
      <c r="P2340" s="11">
        <f>IFERROR(ROUND(E2340/L2340,2),0)</f>
        <v>123.35</v>
      </c>
      <c r="Q2340" s="13" t="s">
        <v>8334</v>
      </c>
      <c r="R2340" t="s">
        <v>8350</v>
      </c>
      <c r="S2340" s="18">
        <f>(((J2340/60)/60)/24)+DATE(1970,1,1)</f>
        <v>41789.896805555552</v>
      </c>
      <c r="T2340">
        <f>YEAR(S2340)</f>
        <v>2014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4000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6">
        <f>ROUND(E2341/D2341*100,0)</f>
        <v>1839</v>
      </c>
      <c r="P2341" s="11">
        <f>IFERROR(ROUND(E2341/L2341,2),0)</f>
        <v>66.62</v>
      </c>
      <c r="Q2341" s="13" t="s">
        <v>8334</v>
      </c>
      <c r="R2341" t="s">
        <v>8350</v>
      </c>
      <c r="S2341" s="18">
        <f>(((J2341/60)/60)/24)+DATE(1970,1,1)</f>
        <v>42692.79987268518</v>
      </c>
      <c r="T2341">
        <f>YEAR(S2341)</f>
        <v>2016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6">
        <f>ROUND(E2342/D2342*100,0)</f>
        <v>1058</v>
      </c>
      <c r="P2342" s="11">
        <f>IFERROR(ROUND(E2342/L2342,2),0)</f>
        <v>104.99</v>
      </c>
      <c r="Q2342" s="13" t="s">
        <v>8334</v>
      </c>
      <c r="R2342" t="s">
        <v>8350</v>
      </c>
      <c r="S2342" s="18">
        <f>(((J2342/60)/60)/24)+DATE(1970,1,1)</f>
        <v>42643.642800925925</v>
      </c>
      <c r="T2342">
        <f>YEAR(S2342)</f>
        <v>2016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4000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6">
        <f>ROUND(E2343/D2343*100,0)</f>
        <v>0</v>
      </c>
      <c r="P2343" s="11">
        <f>IFERROR(ROUND(E2343/L2343,2),0)</f>
        <v>0</v>
      </c>
      <c r="Q2343" s="13" t="s">
        <v>8317</v>
      </c>
      <c r="R2343" t="s">
        <v>8318</v>
      </c>
      <c r="S2343" s="18">
        <f>(((J2343/60)/60)/24)+DATE(1970,1,1)</f>
        <v>42167.813703703709</v>
      </c>
      <c r="T2343">
        <f>YEAR(S2343)</f>
        <v>2015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4000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6">
        <f>ROUND(E2344/D2344*100,0)</f>
        <v>0</v>
      </c>
      <c r="P2344" s="11">
        <f>IFERROR(ROUND(E2344/L2344,2),0)</f>
        <v>0</v>
      </c>
      <c r="Q2344" s="13" t="s">
        <v>8317</v>
      </c>
      <c r="R2344" t="s">
        <v>8318</v>
      </c>
      <c r="S2344" s="18">
        <f>(((J2344/60)/60)/24)+DATE(1970,1,1)</f>
        <v>41897.702199074076</v>
      </c>
      <c r="T2344">
        <f>YEAR(S2344)</f>
        <v>2014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4000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6">
        <f>ROUND(E2345/D2345*100,0)</f>
        <v>8</v>
      </c>
      <c r="P2345" s="11">
        <f>IFERROR(ROUND(E2345/L2345,2),0)</f>
        <v>300</v>
      </c>
      <c r="Q2345" s="13" t="s">
        <v>8317</v>
      </c>
      <c r="R2345" t="s">
        <v>8318</v>
      </c>
      <c r="S2345" s="18">
        <f>(((J2345/60)/60)/24)+DATE(1970,1,1)</f>
        <v>42327.825289351851</v>
      </c>
      <c r="T2345">
        <f>YEAR(S2345)</f>
        <v>2015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4000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6">
        <f>ROUND(E2346/D2346*100,0)</f>
        <v>0</v>
      </c>
      <c r="P2346" s="11">
        <f>IFERROR(ROUND(E2346/L2346,2),0)</f>
        <v>1</v>
      </c>
      <c r="Q2346" s="13" t="s">
        <v>8317</v>
      </c>
      <c r="R2346" t="s">
        <v>8318</v>
      </c>
      <c r="S2346" s="18">
        <f>(((J2346/60)/60)/24)+DATE(1970,1,1)</f>
        <v>42515.727650462963</v>
      </c>
      <c r="T2346">
        <f>YEAR(S2346)</f>
        <v>2016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4000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6">
        <f>ROUND(E2347/D2347*100,0)</f>
        <v>0</v>
      </c>
      <c r="P2347" s="11">
        <f>IFERROR(ROUND(E2347/L2347,2),0)</f>
        <v>0</v>
      </c>
      <c r="Q2347" s="13" t="s">
        <v>8317</v>
      </c>
      <c r="R2347" t="s">
        <v>8318</v>
      </c>
      <c r="S2347" s="18">
        <f>(((J2347/60)/60)/24)+DATE(1970,1,1)</f>
        <v>42060.001805555556</v>
      </c>
      <c r="T2347">
        <f>YEAR(S2347)</f>
        <v>2015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4000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6">
        <f>ROUND(E2348/D2348*100,0)</f>
        <v>1</v>
      </c>
      <c r="P2348" s="11">
        <f>IFERROR(ROUND(E2348/L2348,2),0)</f>
        <v>13</v>
      </c>
      <c r="Q2348" s="13" t="s">
        <v>8317</v>
      </c>
      <c r="R2348" t="s">
        <v>8318</v>
      </c>
      <c r="S2348" s="18">
        <f>(((J2348/60)/60)/24)+DATE(1970,1,1)</f>
        <v>42615.79896990741</v>
      </c>
      <c r="T2348">
        <f>YEAR(S2348)</f>
        <v>2016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4000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6">
        <f>ROUND(E2349/D2349*100,0)</f>
        <v>0</v>
      </c>
      <c r="P2349" s="11">
        <f>IFERROR(ROUND(E2349/L2349,2),0)</f>
        <v>15</v>
      </c>
      <c r="Q2349" s="13" t="s">
        <v>8317</v>
      </c>
      <c r="R2349" t="s">
        <v>8318</v>
      </c>
      <c r="S2349" s="18">
        <f>(((J2349/60)/60)/24)+DATE(1970,1,1)</f>
        <v>42577.607361111113</v>
      </c>
      <c r="T2349">
        <f>YEAR(S2349)</f>
        <v>2016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4000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6">
        <f>ROUND(E2350/D2350*100,0)</f>
        <v>7</v>
      </c>
      <c r="P2350" s="11">
        <f>IFERROR(ROUND(E2350/L2350,2),0)</f>
        <v>54</v>
      </c>
      <c r="Q2350" s="13" t="s">
        <v>8317</v>
      </c>
      <c r="R2350" t="s">
        <v>8318</v>
      </c>
      <c r="S2350" s="18">
        <f>(((J2350/60)/60)/24)+DATE(1970,1,1)</f>
        <v>42360.932152777779</v>
      </c>
      <c r="T2350">
        <f>YEAR(S2350)</f>
        <v>2015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4000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6">
        <f>ROUND(E2351/D2351*100,0)</f>
        <v>0</v>
      </c>
      <c r="P2351" s="11">
        <f>IFERROR(ROUND(E2351/L2351,2),0)</f>
        <v>0</v>
      </c>
      <c r="Q2351" s="13" t="s">
        <v>8317</v>
      </c>
      <c r="R2351" t="s">
        <v>8318</v>
      </c>
      <c r="S2351" s="18">
        <f>(((J2351/60)/60)/24)+DATE(1970,1,1)</f>
        <v>42198.775787037041</v>
      </c>
      <c r="T2351">
        <f>YEAR(S2351)</f>
        <v>2015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4000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6">
        <f>ROUND(E2352/D2352*100,0)</f>
        <v>0</v>
      </c>
      <c r="P2352" s="11">
        <f>IFERROR(ROUND(E2352/L2352,2),0)</f>
        <v>0</v>
      </c>
      <c r="Q2352" s="13" t="s">
        <v>8317</v>
      </c>
      <c r="R2352" t="s">
        <v>8318</v>
      </c>
      <c r="S2352" s="18">
        <f>(((J2352/60)/60)/24)+DATE(1970,1,1)</f>
        <v>42708.842245370368</v>
      </c>
      <c r="T2352">
        <f>YEAR(S2352)</f>
        <v>2016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4000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6">
        <f>ROUND(E2353/D2353*100,0)</f>
        <v>3</v>
      </c>
      <c r="P2353" s="11">
        <f>IFERROR(ROUND(E2353/L2353,2),0)</f>
        <v>15.43</v>
      </c>
      <c r="Q2353" s="13" t="s">
        <v>8317</v>
      </c>
      <c r="R2353" t="s">
        <v>8318</v>
      </c>
      <c r="S2353" s="18">
        <f>(((J2353/60)/60)/24)+DATE(1970,1,1)</f>
        <v>42094.101145833338</v>
      </c>
      <c r="T2353">
        <f>YEAR(S2353)</f>
        <v>2015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4000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6">
        <f>ROUND(E2354/D2354*100,0)</f>
        <v>0</v>
      </c>
      <c r="P2354" s="11">
        <f>IFERROR(ROUND(E2354/L2354,2),0)</f>
        <v>0</v>
      </c>
      <c r="Q2354" s="13" t="s">
        <v>8317</v>
      </c>
      <c r="R2354" t="s">
        <v>8318</v>
      </c>
      <c r="S2354" s="18">
        <f>(((J2354/60)/60)/24)+DATE(1970,1,1)</f>
        <v>42101.633703703701</v>
      </c>
      <c r="T2354">
        <f>YEAR(S2354)</f>
        <v>2015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4000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6">
        <f>ROUND(E2355/D2355*100,0)</f>
        <v>0</v>
      </c>
      <c r="P2355" s="11">
        <f>IFERROR(ROUND(E2355/L2355,2),0)</f>
        <v>0</v>
      </c>
      <c r="Q2355" s="13" t="s">
        <v>8317</v>
      </c>
      <c r="R2355" t="s">
        <v>8318</v>
      </c>
      <c r="S2355" s="18">
        <f>(((J2355/60)/60)/24)+DATE(1970,1,1)</f>
        <v>42103.676180555558</v>
      </c>
      <c r="T2355">
        <f>YEAR(S2355)</f>
        <v>2015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4000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6">
        <f>ROUND(E2356/D2356*100,0)</f>
        <v>1</v>
      </c>
      <c r="P2356" s="11">
        <f>IFERROR(ROUND(E2356/L2356,2),0)</f>
        <v>25</v>
      </c>
      <c r="Q2356" s="13" t="s">
        <v>8317</v>
      </c>
      <c r="R2356" t="s">
        <v>8318</v>
      </c>
      <c r="S2356" s="18">
        <f>(((J2356/60)/60)/24)+DATE(1970,1,1)</f>
        <v>41954.722916666666</v>
      </c>
      <c r="T2356">
        <f>YEAR(S2356)</f>
        <v>2014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4000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6">
        <f>ROUND(E2357/D2357*100,0)</f>
        <v>1</v>
      </c>
      <c r="P2357" s="11">
        <f>IFERROR(ROUND(E2357/L2357,2),0)</f>
        <v>27.5</v>
      </c>
      <c r="Q2357" s="13" t="s">
        <v>8317</v>
      </c>
      <c r="R2357" t="s">
        <v>8318</v>
      </c>
      <c r="S2357" s="18">
        <f>(((J2357/60)/60)/24)+DATE(1970,1,1)</f>
        <v>42096.918240740735</v>
      </c>
      <c r="T2357">
        <f>YEAR(S2357)</f>
        <v>2015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4000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6">
        <f>ROUND(E2358/D2358*100,0)</f>
        <v>0</v>
      </c>
      <c r="P2358" s="11">
        <f>IFERROR(ROUND(E2358/L2358,2),0)</f>
        <v>0</v>
      </c>
      <c r="Q2358" s="13" t="s">
        <v>8317</v>
      </c>
      <c r="R2358" t="s">
        <v>8318</v>
      </c>
      <c r="S2358" s="18">
        <f>(((J2358/60)/60)/24)+DATE(1970,1,1)</f>
        <v>42130.78361111111</v>
      </c>
      <c r="T2358">
        <f>YEAR(S2358)</f>
        <v>2015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4000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6">
        <f>ROUND(E2359/D2359*100,0)</f>
        <v>0</v>
      </c>
      <c r="P2359" s="11">
        <f>IFERROR(ROUND(E2359/L2359,2),0)</f>
        <v>0</v>
      </c>
      <c r="Q2359" s="13" t="s">
        <v>8317</v>
      </c>
      <c r="R2359" t="s">
        <v>8318</v>
      </c>
      <c r="S2359" s="18">
        <f>(((J2359/60)/60)/24)+DATE(1970,1,1)</f>
        <v>42264.620115740734</v>
      </c>
      <c r="T2359">
        <f>YEAR(S2359)</f>
        <v>2015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4000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6">
        <f>ROUND(E2360/D2360*100,0)</f>
        <v>0</v>
      </c>
      <c r="P2360" s="11">
        <f>IFERROR(ROUND(E2360/L2360,2),0)</f>
        <v>0</v>
      </c>
      <c r="Q2360" s="13" t="s">
        <v>8317</v>
      </c>
      <c r="R2360" t="s">
        <v>8318</v>
      </c>
      <c r="S2360" s="18">
        <f>(((J2360/60)/60)/24)+DATE(1970,1,1)</f>
        <v>41978.930972222224</v>
      </c>
      <c r="T2360">
        <f>YEAR(S2360)</f>
        <v>2014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4000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6">
        <f>ROUND(E2361/D2361*100,0)</f>
        <v>28</v>
      </c>
      <c r="P2361" s="11">
        <f>IFERROR(ROUND(E2361/L2361,2),0)</f>
        <v>367</v>
      </c>
      <c r="Q2361" s="13" t="s">
        <v>8317</v>
      </c>
      <c r="R2361" t="s">
        <v>8318</v>
      </c>
      <c r="S2361" s="18">
        <f>(((J2361/60)/60)/24)+DATE(1970,1,1)</f>
        <v>42159.649583333332</v>
      </c>
      <c r="T2361">
        <f>YEAR(S2361)</f>
        <v>2015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4000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6">
        <f>ROUND(E2362/D2362*100,0)</f>
        <v>0</v>
      </c>
      <c r="P2362" s="11">
        <f>IFERROR(ROUND(E2362/L2362,2),0)</f>
        <v>2</v>
      </c>
      <c r="Q2362" s="13" t="s">
        <v>8317</v>
      </c>
      <c r="R2362" t="s">
        <v>8318</v>
      </c>
      <c r="S2362" s="18">
        <f>(((J2362/60)/60)/24)+DATE(1970,1,1)</f>
        <v>42377.70694444445</v>
      </c>
      <c r="T2362">
        <f>YEAR(S2362)</f>
        <v>2016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4000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6">
        <f>ROUND(E2363/D2363*100,0)</f>
        <v>0</v>
      </c>
      <c r="P2363" s="11">
        <f>IFERROR(ROUND(E2363/L2363,2),0)</f>
        <v>0</v>
      </c>
      <c r="Q2363" s="13" t="s">
        <v>8317</v>
      </c>
      <c r="R2363" t="s">
        <v>8318</v>
      </c>
      <c r="S2363" s="18">
        <f>(((J2363/60)/60)/24)+DATE(1970,1,1)</f>
        <v>42466.858888888892</v>
      </c>
      <c r="T2363">
        <f>YEAR(S2363)</f>
        <v>2016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4000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6">
        <f>ROUND(E2364/D2364*100,0)</f>
        <v>3</v>
      </c>
      <c r="P2364" s="11">
        <f>IFERROR(ROUND(E2364/L2364,2),0)</f>
        <v>60</v>
      </c>
      <c r="Q2364" s="13" t="s">
        <v>8317</v>
      </c>
      <c r="R2364" t="s">
        <v>8318</v>
      </c>
      <c r="S2364" s="18">
        <f>(((J2364/60)/60)/24)+DATE(1970,1,1)</f>
        <v>41954.688310185185</v>
      </c>
      <c r="T2364">
        <f>YEAR(S2364)</f>
        <v>2014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4000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6">
        <f>ROUND(E2365/D2365*100,0)</f>
        <v>0</v>
      </c>
      <c r="P2365" s="11">
        <f>IFERROR(ROUND(E2365/L2365,2),0)</f>
        <v>0</v>
      </c>
      <c r="Q2365" s="13" t="s">
        <v>8317</v>
      </c>
      <c r="R2365" t="s">
        <v>8318</v>
      </c>
      <c r="S2365" s="18">
        <f>(((J2365/60)/60)/24)+DATE(1970,1,1)</f>
        <v>42322.011574074073</v>
      </c>
      <c r="T2365">
        <f>YEAR(S2365)</f>
        <v>2015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4000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6">
        <f>ROUND(E2366/D2366*100,0)</f>
        <v>0</v>
      </c>
      <c r="P2366" s="11">
        <f>IFERROR(ROUND(E2366/L2366,2),0)</f>
        <v>0</v>
      </c>
      <c r="Q2366" s="13" t="s">
        <v>8317</v>
      </c>
      <c r="R2366" t="s">
        <v>8318</v>
      </c>
      <c r="S2366" s="18">
        <f>(((J2366/60)/60)/24)+DATE(1970,1,1)</f>
        <v>42248.934675925921</v>
      </c>
      <c r="T2366">
        <f>YEAR(S2366)</f>
        <v>2015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4000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6">
        <f>ROUND(E2367/D2367*100,0)</f>
        <v>0</v>
      </c>
      <c r="P2367" s="11">
        <f>IFERROR(ROUND(E2367/L2367,2),0)</f>
        <v>0</v>
      </c>
      <c r="Q2367" s="13" t="s">
        <v>8317</v>
      </c>
      <c r="R2367" t="s">
        <v>8318</v>
      </c>
      <c r="S2367" s="18">
        <f>(((J2367/60)/60)/24)+DATE(1970,1,1)</f>
        <v>42346.736400462964</v>
      </c>
      <c r="T2367">
        <f>YEAR(S2367)</f>
        <v>2015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4000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6">
        <f>ROUND(E2368/D2368*100,0)</f>
        <v>66</v>
      </c>
      <c r="P2368" s="11">
        <f>IFERROR(ROUND(E2368/L2368,2),0)</f>
        <v>97.41</v>
      </c>
      <c r="Q2368" s="13" t="s">
        <v>8317</v>
      </c>
      <c r="R2368" t="s">
        <v>8318</v>
      </c>
      <c r="S2368" s="18">
        <f>(((J2368/60)/60)/24)+DATE(1970,1,1)</f>
        <v>42268.531631944439</v>
      </c>
      <c r="T2368">
        <f>YEAR(S2368)</f>
        <v>2015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4000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6">
        <f>ROUND(E2369/D2369*100,0)</f>
        <v>17</v>
      </c>
      <c r="P2369" s="11">
        <f>IFERROR(ROUND(E2369/L2369,2),0)</f>
        <v>47.86</v>
      </c>
      <c r="Q2369" s="13" t="s">
        <v>8317</v>
      </c>
      <c r="R2369" t="s">
        <v>8318</v>
      </c>
      <c r="S2369" s="18">
        <f>(((J2369/60)/60)/24)+DATE(1970,1,1)</f>
        <v>42425.970092592594</v>
      </c>
      <c r="T2369">
        <f>YEAR(S2369)</f>
        <v>2016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6">
        <f>ROUND(E2370/D2370*100,0)</f>
        <v>3</v>
      </c>
      <c r="P2370" s="11">
        <f>IFERROR(ROUND(E2370/L2370,2),0)</f>
        <v>50</v>
      </c>
      <c r="Q2370" s="13" t="s">
        <v>8317</v>
      </c>
      <c r="R2370" t="s">
        <v>8318</v>
      </c>
      <c r="S2370" s="18">
        <f>(((J2370/60)/60)/24)+DATE(1970,1,1)</f>
        <v>42063.721817129626</v>
      </c>
      <c r="T2370">
        <f>YEAR(S2370)</f>
        <v>2015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4000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6">
        <f>ROUND(E2371/D2371*100,0)</f>
        <v>0</v>
      </c>
      <c r="P2371" s="11">
        <f>IFERROR(ROUND(E2371/L2371,2),0)</f>
        <v>0</v>
      </c>
      <c r="Q2371" s="13" t="s">
        <v>8317</v>
      </c>
      <c r="R2371" t="s">
        <v>8318</v>
      </c>
      <c r="S2371" s="18">
        <f>(((J2371/60)/60)/24)+DATE(1970,1,1)</f>
        <v>42380.812627314815</v>
      </c>
      <c r="T2371">
        <f>YEAR(S2371)</f>
        <v>2016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4000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6">
        <f>ROUND(E2372/D2372*100,0)</f>
        <v>2</v>
      </c>
      <c r="P2372" s="11">
        <f>IFERROR(ROUND(E2372/L2372,2),0)</f>
        <v>20.5</v>
      </c>
      <c r="Q2372" s="13" t="s">
        <v>8317</v>
      </c>
      <c r="R2372" t="s">
        <v>8318</v>
      </c>
      <c r="S2372" s="18">
        <f>(((J2372/60)/60)/24)+DATE(1970,1,1)</f>
        <v>41961.18913194444</v>
      </c>
      <c r="T2372">
        <f>YEAR(S2372)</f>
        <v>2014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4000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6">
        <f>ROUND(E2373/D2373*100,0)</f>
        <v>0</v>
      </c>
      <c r="P2373" s="11">
        <f>IFERROR(ROUND(E2373/L2373,2),0)</f>
        <v>0</v>
      </c>
      <c r="Q2373" s="13" t="s">
        <v>8317</v>
      </c>
      <c r="R2373" t="s">
        <v>8318</v>
      </c>
      <c r="S2373" s="18">
        <f>(((J2373/60)/60)/24)+DATE(1970,1,1)</f>
        <v>42150.777731481481</v>
      </c>
      <c r="T2373">
        <f>YEAR(S2373)</f>
        <v>2015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4000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6">
        <f>ROUND(E2374/D2374*100,0)</f>
        <v>5</v>
      </c>
      <c r="P2374" s="11">
        <f>IFERROR(ROUND(E2374/L2374,2),0)</f>
        <v>30</v>
      </c>
      <c r="Q2374" s="13" t="s">
        <v>8317</v>
      </c>
      <c r="R2374" t="s">
        <v>8318</v>
      </c>
      <c r="S2374" s="18">
        <f>(((J2374/60)/60)/24)+DATE(1970,1,1)</f>
        <v>42088.069108796291</v>
      </c>
      <c r="T2374">
        <f>YEAR(S2374)</f>
        <v>2015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4000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6">
        <f>ROUND(E2375/D2375*100,0)</f>
        <v>1</v>
      </c>
      <c r="P2375" s="11">
        <f>IFERROR(ROUND(E2375/L2375,2),0)</f>
        <v>50</v>
      </c>
      <c r="Q2375" s="13" t="s">
        <v>8317</v>
      </c>
      <c r="R2375" t="s">
        <v>8318</v>
      </c>
      <c r="S2375" s="18">
        <f>(((J2375/60)/60)/24)+DATE(1970,1,1)</f>
        <v>42215.662314814821</v>
      </c>
      <c r="T2375">
        <f>YEAR(S2375)</f>
        <v>2015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4000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6">
        <f>ROUND(E2376/D2376*100,0)</f>
        <v>0</v>
      </c>
      <c r="P2376" s="11">
        <f>IFERROR(ROUND(E2376/L2376,2),0)</f>
        <v>10</v>
      </c>
      <c r="Q2376" s="13" t="s">
        <v>8317</v>
      </c>
      <c r="R2376" t="s">
        <v>8318</v>
      </c>
      <c r="S2376" s="18">
        <f>(((J2376/60)/60)/24)+DATE(1970,1,1)</f>
        <v>42017.843287037031</v>
      </c>
      <c r="T2376">
        <f>YEAR(S2376)</f>
        <v>2015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4000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6">
        <f>ROUND(E2377/D2377*100,0)</f>
        <v>0</v>
      </c>
      <c r="P2377" s="11">
        <f>IFERROR(ROUND(E2377/L2377,2),0)</f>
        <v>0</v>
      </c>
      <c r="Q2377" s="13" t="s">
        <v>8317</v>
      </c>
      <c r="R2377" t="s">
        <v>8318</v>
      </c>
      <c r="S2377" s="18">
        <f>(((J2377/60)/60)/24)+DATE(1970,1,1)</f>
        <v>42592.836076388892</v>
      </c>
      <c r="T2377">
        <f>YEAR(S2377)</f>
        <v>2016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4000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6">
        <f>ROUND(E2378/D2378*100,0)</f>
        <v>8</v>
      </c>
      <c r="P2378" s="11">
        <f>IFERROR(ROUND(E2378/L2378,2),0)</f>
        <v>81.58</v>
      </c>
      <c r="Q2378" s="13" t="s">
        <v>8317</v>
      </c>
      <c r="R2378" t="s">
        <v>8318</v>
      </c>
      <c r="S2378" s="18">
        <f>(((J2378/60)/60)/24)+DATE(1970,1,1)</f>
        <v>42318.925532407404</v>
      </c>
      <c r="T2378">
        <f>YEAR(S2378)</f>
        <v>2015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4000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6">
        <f>ROUND(E2379/D2379*100,0)</f>
        <v>0</v>
      </c>
      <c r="P2379" s="11">
        <f>IFERROR(ROUND(E2379/L2379,2),0)</f>
        <v>0</v>
      </c>
      <c r="Q2379" s="13" t="s">
        <v>8317</v>
      </c>
      <c r="R2379" t="s">
        <v>8318</v>
      </c>
      <c r="S2379" s="18">
        <f>(((J2379/60)/60)/24)+DATE(1970,1,1)</f>
        <v>42669.870173611111</v>
      </c>
      <c r="T2379">
        <f>YEAR(S2379)</f>
        <v>2016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4000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6">
        <f>ROUND(E2380/D2380*100,0)</f>
        <v>0</v>
      </c>
      <c r="P2380" s="11">
        <f>IFERROR(ROUND(E2380/L2380,2),0)</f>
        <v>0</v>
      </c>
      <c r="Q2380" s="13" t="s">
        <v>8317</v>
      </c>
      <c r="R2380" t="s">
        <v>8318</v>
      </c>
      <c r="S2380" s="18">
        <f>(((J2380/60)/60)/24)+DATE(1970,1,1)</f>
        <v>42213.013078703705</v>
      </c>
      <c r="T2380">
        <f>YEAR(S2380)</f>
        <v>2015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4000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6">
        <f>ROUND(E2381/D2381*100,0)</f>
        <v>0</v>
      </c>
      <c r="P2381" s="11">
        <f>IFERROR(ROUND(E2381/L2381,2),0)</f>
        <v>0</v>
      </c>
      <c r="Q2381" s="13" t="s">
        <v>8317</v>
      </c>
      <c r="R2381" t="s">
        <v>8318</v>
      </c>
      <c r="S2381" s="18">
        <f>(((J2381/60)/60)/24)+DATE(1970,1,1)</f>
        <v>42237.016388888893</v>
      </c>
      <c r="T2381">
        <f>YEAR(S2381)</f>
        <v>2015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4000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6">
        <f>ROUND(E2382/D2382*100,0)</f>
        <v>1</v>
      </c>
      <c r="P2382" s="11">
        <f>IFERROR(ROUND(E2382/L2382,2),0)</f>
        <v>18.329999999999998</v>
      </c>
      <c r="Q2382" s="13" t="s">
        <v>8317</v>
      </c>
      <c r="R2382" t="s">
        <v>8318</v>
      </c>
      <c r="S2382" s="18">
        <f>(((J2382/60)/60)/24)+DATE(1970,1,1)</f>
        <v>42248.793310185181</v>
      </c>
      <c r="T2382">
        <f>YEAR(S2382)</f>
        <v>2015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4000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6">
        <f>ROUND(E2383/D2383*100,0)</f>
        <v>39</v>
      </c>
      <c r="P2383" s="11">
        <f>IFERROR(ROUND(E2383/L2383,2),0)</f>
        <v>224.43</v>
      </c>
      <c r="Q2383" s="13" t="s">
        <v>8317</v>
      </c>
      <c r="R2383" t="s">
        <v>8318</v>
      </c>
      <c r="S2383" s="18">
        <f>(((J2383/60)/60)/24)+DATE(1970,1,1)</f>
        <v>42074.935740740737</v>
      </c>
      <c r="T2383">
        <f>YEAR(S2383)</f>
        <v>2015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4000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6">
        <f>ROUND(E2384/D2384*100,0)</f>
        <v>2</v>
      </c>
      <c r="P2384" s="11">
        <f>IFERROR(ROUND(E2384/L2384,2),0)</f>
        <v>37.5</v>
      </c>
      <c r="Q2384" s="13" t="s">
        <v>8317</v>
      </c>
      <c r="R2384" t="s">
        <v>8318</v>
      </c>
      <c r="S2384" s="18">
        <f>(((J2384/60)/60)/24)+DATE(1970,1,1)</f>
        <v>42195.187534722223</v>
      </c>
      <c r="T2384">
        <f>YEAR(S2384)</f>
        <v>2015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4000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6">
        <f>ROUND(E2385/D2385*100,0)</f>
        <v>11</v>
      </c>
      <c r="P2385" s="11">
        <f>IFERROR(ROUND(E2385/L2385,2),0)</f>
        <v>145</v>
      </c>
      <c r="Q2385" s="13" t="s">
        <v>8317</v>
      </c>
      <c r="R2385" t="s">
        <v>8318</v>
      </c>
      <c r="S2385" s="18">
        <f>(((J2385/60)/60)/24)+DATE(1970,1,1)</f>
        <v>42027.056793981479</v>
      </c>
      <c r="T2385">
        <f>YEAR(S2385)</f>
        <v>2015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4000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6">
        <f>ROUND(E2386/D2386*100,0)</f>
        <v>0</v>
      </c>
      <c r="P2386" s="11">
        <f>IFERROR(ROUND(E2386/L2386,2),0)</f>
        <v>1</v>
      </c>
      <c r="Q2386" s="13" t="s">
        <v>8317</v>
      </c>
      <c r="R2386" t="s">
        <v>8318</v>
      </c>
      <c r="S2386" s="18">
        <f>(((J2386/60)/60)/24)+DATE(1970,1,1)</f>
        <v>41927.067627314813</v>
      </c>
      <c r="T2386">
        <f>YEAR(S2386)</f>
        <v>2014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4000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6">
        <f>ROUND(E2387/D2387*100,0)</f>
        <v>20</v>
      </c>
      <c r="P2387" s="11">
        <f>IFERROR(ROUND(E2387/L2387,2),0)</f>
        <v>112.57</v>
      </c>
      <c r="Q2387" s="13" t="s">
        <v>8317</v>
      </c>
      <c r="R2387" t="s">
        <v>8318</v>
      </c>
      <c r="S2387" s="18">
        <f>(((J2387/60)/60)/24)+DATE(1970,1,1)</f>
        <v>42191.70175925926</v>
      </c>
      <c r="T2387">
        <f>YEAR(S2387)</f>
        <v>2015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4000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6">
        <f>ROUND(E2388/D2388*100,0)</f>
        <v>0</v>
      </c>
      <c r="P2388" s="11">
        <f>IFERROR(ROUND(E2388/L2388,2),0)</f>
        <v>0</v>
      </c>
      <c r="Q2388" s="13" t="s">
        <v>8317</v>
      </c>
      <c r="R2388" t="s">
        <v>8318</v>
      </c>
      <c r="S2388" s="18">
        <f>(((J2388/60)/60)/24)+DATE(1970,1,1)</f>
        <v>41954.838240740741</v>
      </c>
      <c r="T2388">
        <f>YEAR(S2388)</f>
        <v>2014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4000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6">
        <f>ROUND(E2389/D2389*100,0)</f>
        <v>26</v>
      </c>
      <c r="P2389" s="11">
        <f>IFERROR(ROUND(E2389/L2389,2),0)</f>
        <v>342</v>
      </c>
      <c r="Q2389" s="13" t="s">
        <v>8317</v>
      </c>
      <c r="R2389" t="s">
        <v>8318</v>
      </c>
      <c r="S2389" s="18">
        <f>(((J2389/60)/60)/24)+DATE(1970,1,1)</f>
        <v>42528.626620370371</v>
      </c>
      <c r="T2389">
        <f>YEAR(S2389)</f>
        <v>2016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4000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6">
        <f>ROUND(E2390/D2390*100,0)</f>
        <v>12</v>
      </c>
      <c r="P2390" s="11">
        <f>IFERROR(ROUND(E2390/L2390,2),0)</f>
        <v>57.88</v>
      </c>
      <c r="Q2390" s="13" t="s">
        <v>8317</v>
      </c>
      <c r="R2390" t="s">
        <v>8318</v>
      </c>
      <c r="S2390" s="18">
        <f>(((J2390/60)/60)/24)+DATE(1970,1,1)</f>
        <v>41989.853692129633</v>
      </c>
      <c r="T2390">
        <f>YEAR(S2390)</f>
        <v>2014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4000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6">
        <f>ROUND(E2391/D2391*100,0)</f>
        <v>1</v>
      </c>
      <c r="P2391" s="11">
        <f>IFERROR(ROUND(E2391/L2391,2),0)</f>
        <v>30</v>
      </c>
      <c r="Q2391" s="13" t="s">
        <v>8317</v>
      </c>
      <c r="R2391" t="s">
        <v>8318</v>
      </c>
      <c r="S2391" s="18">
        <f>(((J2391/60)/60)/24)+DATE(1970,1,1)</f>
        <v>42179.653379629628</v>
      </c>
      <c r="T2391">
        <f>YEAR(S2391)</f>
        <v>2015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4000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6">
        <f>ROUND(E2392/D2392*100,0)</f>
        <v>0</v>
      </c>
      <c r="P2392" s="11">
        <f>IFERROR(ROUND(E2392/L2392,2),0)</f>
        <v>0</v>
      </c>
      <c r="Q2392" s="13" t="s">
        <v>8317</v>
      </c>
      <c r="R2392" t="s">
        <v>8318</v>
      </c>
      <c r="S2392" s="18">
        <f>(((J2392/60)/60)/24)+DATE(1970,1,1)</f>
        <v>41968.262314814812</v>
      </c>
      <c r="T2392">
        <f>YEAR(S2392)</f>
        <v>2014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4000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6">
        <f>ROUND(E2393/D2393*100,0)</f>
        <v>1</v>
      </c>
      <c r="P2393" s="11">
        <f>IFERROR(ROUND(E2393/L2393,2),0)</f>
        <v>25</v>
      </c>
      <c r="Q2393" s="13" t="s">
        <v>8317</v>
      </c>
      <c r="R2393" t="s">
        <v>8318</v>
      </c>
      <c r="S2393" s="18">
        <f>(((J2393/60)/60)/24)+DATE(1970,1,1)</f>
        <v>42064.794490740736</v>
      </c>
      <c r="T2393">
        <f>YEAR(S2393)</f>
        <v>2015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4000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6">
        <f>ROUND(E2394/D2394*100,0)</f>
        <v>0</v>
      </c>
      <c r="P2394" s="11">
        <f>IFERROR(ROUND(E2394/L2394,2),0)</f>
        <v>0</v>
      </c>
      <c r="Q2394" s="13" t="s">
        <v>8317</v>
      </c>
      <c r="R2394" t="s">
        <v>8318</v>
      </c>
      <c r="S2394" s="18">
        <f>(((J2394/60)/60)/24)+DATE(1970,1,1)</f>
        <v>42276.120636574073</v>
      </c>
      <c r="T2394">
        <f>YEAR(S2394)</f>
        <v>2015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4000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6">
        <f>ROUND(E2395/D2395*100,0)</f>
        <v>1</v>
      </c>
      <c r="P2395" s="11">
        <f>IFERROR(ROUND(E2395/L2395,2),0)</f>
        <v>50</v>
      </c>
      <c r="Q2395" s="13" t="s">
        <v>8317</v>
      </c>
      <c r="R2395" t="s">
        <v>8318</v>
      </c>
      <c r="S2395" s="18">
        <f>(((J2395/60)/60)/24)+DATE(1970,1,1)</f>
        <v>42194.648344907408</v>
      </c>
      <c r="T2395">
        <f>YEAR(S2395)</f>
        <v>2015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4000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6">
        <f>ROUND(E2396/D2396*100,0)</f>
        <v>0</v>
      </c>
      <c r="P2396" s="11">
        <f>IFERROR(ROUND(E2396/L2396,2),0)</f>
        <v>1.5</v>
      </c>
      <c r="Q2396" s="13" t="s">
        <v>8317</v>
      </c>
      <c r="R2396" t="s">
        <v>8318</v>
      </c>
      <c r="S2396" s="18">
        <f>(((J2396/60)/60)/24)+DATE(1970,1,1)</f>
        <v>42031.362187499995</v>
      </c>
      <c r="T2396">
        <f>YEAR(S2396)</f>
        <v>2015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3999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6">
        <f>ROUND(E2397/D2397*100,0)</f>
        <v>0</v>
      </c>
      <c r="P2397" s="11">
        <f>IFERROR(ROUND(E2397/L2397,2),0)</f>
        <v>0</v>
      </c>
      <c r="Q2397" s="13" t="s">
        <v>8317</v>
      </c>
      <c r="R2397" t="s">
        <v>8318</v>
      </c>
      <c r="S2397" s="18">
        <f>(((J2397/60)/60)/24)+DATE(1970,1,1)</f>
        <v>42717.121377314819</v>
      </c>
      <c r="T2397">
        <f>YEAR(S2397)</f>
        <v>2016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3950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6">
        <f>ROUND(E2398/D2398*100,0)</f>
        <v>0</v>
      </c>
      <c r="P2398" s="11">
        <f>IFERROR(ROUND(E2398/L2398,2),0)</f>
        <v>10</v>
      </c>
      <c r="Q2398" s="13" t="s">
        <v>8317</v>
      </c>
      <c r="R2398" t="s">
        <v>8318</v>
      </c>
      <c r="S2398" s="18">
        <f>(((J2398/60)/60)/24)+DATE(1970,1,1)</f>
        <v>42262.849050925928</v>
      </c>
      <c r="T2398">
        <f>YEAR(S2398)</f>
        <v>2015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3910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6">
        <f>ROUND(E2399/D2399*100,0)</f>
        <v>0</v>
      </c>
      <c r="P2399" s="11">
        <f>IFERROR(ROUND(E2399/L2399,2),0)</f>
        <v>0</v>
      </c>
      <c r="Q2399" s="13" t="s">
        <v>8317</v>
      </c>
      <c r="R2399" t="s">
        <v>8318</v>
      </c>
      <c r="S2399" s="18">
        <f>(((J2399/60)/60)/24)+DATE(1970,1,1)</f>
        <v>41976.88490740741</v>
      </c>
      <c r="T2399">
        <f>YEAR(S2399)</f>
        <v>2014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3900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6">
        <f>ROUND(E2400/D2400*100,0)</f>
        <v>0</v>
      </c>
      <c r="P2400" s="11">
        <f>IFERROR(ROUND(E2400/L2400,2),0)</f>
        <v>0</v>
      </c>
      <c r="Q2400" s="13" t="s">
        <v>8317</v>
      </c>
      <c r="R2400" t="s">
        <v>8318</v>
      </c>
      <c r="S2400" s="18">
        <f>(((J2400/60)/60)/24)+DATE(1970,1,1)</f>
        <v>42157.916481481487</v>
      </c>
      <c r="T2400">
        <f>YEAR(S2400)</f>
        <v>2015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3900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6">
        <f>ROUND(E2401/D2401*100,0)</f>
        <v>0</v>
      </c>
      <c r="P2401" s="11">
        <f>IFERROR(ROUND(E2401/L2401,2),0)</f>
        <v>0</v>
      </c>
      <c r="Q2401" s="13" t="s">
        <v>8317</v>
      </c>
      <c r="R2401" t="s">
        <v>8318</v>
      </c>
      <c r="S2401" s="18">
        <f>(((J2401/60)/60)/24)+DATE(1970,1,1)</f>
        <v>41956.853078703702</v>
      </c>
      <c r="T2401">
        <f>YEAR(S2401)</f>
        <v>2014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3871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6">
        <f>ROUND(E2402/D2402*100,0)</f>
        <v>0</v>
      </c>
      <c r="P2402" s="11">
        <f>IFERROR(ROUND(E2402/L2402,2),0)</f>
        <v>0</v>
      </c>
      <c r="Q2402" s="13" t="s">
        <v>8317</v>
      </c>
      <c r="R2402" t="s">
        <v>8318</v>
      </c>
      <c r="S2402" s="18">
        <f>(((J2402/60)/60)/24)+DATE(1970,1,1)</f>
        <v>42444.268101851849</v>
      </c>
      <c r="T2402">
        <f>YEAR(S2402)</f>
        <v>2016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3870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6">
        <f>ROUND(E2403/D2403*100,0)</f>
        <v>5</v>
      </c>
      <c r="P2403" s="11">
        <f>IFERROR(ROUND(E2403/L2403,2),0)</f>
        <v>22.33</v>
      </c>
      <c r="Q2403" s="13" t="s">
        <v>8334</v>
      </c>
      <c r="R2403" t="s">
        <v>8335</v>
      </c>
      <c r="S2403" s="18">
        <f>(((J2403/60)/60)/24)+DATE(1970,1,1)</f>
        <v>42374.822870370372</v>
      </c>
      <c r="T2403">
        <f>YEAR(S2403)</f>
        <v>2016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3800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6">
        <f>ROUND(E2404/D2404*100,0)</f>
        <v>1</v>
      </c>
      <c r="P2404" s="11">
        <f>IFERROR(ROUND(E2404/L2404,2),0)</f>
        <v>52</v>
      </c>
      <c r="Q2404" s="13" t="s">
        <v>8334</v>
      </c>
      <c r="R2404" t="s">
        <v>8335</v>
      </c>
      <c r="S2404" s="18">
        <f>(((J2404/60)/60)/24)+DATE(1970,1,1)</f>
        <v>42107.679756944446</v>
      </c>
      <c r="T2404">
        <f>YEAR(S2404)</f>
        <v>2015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3800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6">
        <f>ROUND(E2405/D2405*100,0)</f>
        <v>5</v>
      </c>
      <c r="P2405" s="11">
        <f>IFERROR(ROUND(E2405/L2405,2),0)</f>
        <v>16.829999999999998</v>
      </c>
      <c r="Q2405" s="13" t="s">
        <v>8334</v>
      </c>
      <c r="R2405" t="s">
        <v>8335</v>
      </c>
      <c r="S2405" s="18">
        <f>(((J2405/60)/60)/24)+DATE(1970,1,1)</f>
        <v>42399.882615740738</v>
      </c>
      <c r="T2405">
        <f>YEAR(S2405)</f>
        <v>2016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3780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6">
        <f>ROUND(E2406/D2406*100,0)</f>
        <v>0</v>
      </c>
      <c r="P2406" s="11">
        <f>IFERROR(ROUND(E2406/L2406,2),0)</f>
        <v>0</v>
      </c>
      <c r="Q2406" s="13" t="s">
        <v>8334</v>
      </c>
      <c r="R2406" t="s">
        <v>8335</v>
      </c>
      <c r="S2406" s="18">
        <f>(((J2406/60)/60)/24)+DATE(1970,1,1)</f>
        <v>42342.03943287037</v>
      </c>
      <c r="T2406">
        <f>YEAR(S2406)</f>
        <v>2015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3759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6">
        <f>ROUND(E2407/D2407*100,0)</f>
        <v>30</v>
      </c>
      <c r="P2407" s="11">
        <f>IFERROR(ROUND(E2407/L2407,2),0)</f>
        <v>56.3</v>
      </c>
      <c r="Q2407" s="13" t="s">
        <v>8334</v>
      </c>
      <c r="R2407" t="s">
        <v>8335</v>
      </c>
      <c r="S2407" s="18">
        <f>(((J2407/60)/60)/24)+DATE(1970,1,1)</f>
        <v>42595.585358796292</v>
      </c>
      <c r="T2407">
        <f>YEAR(S2407)</f>
        <v>2016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3750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6">
        <f>ROUND(E2408/D2408*100,0)</f>
        <v>36</v>
      </c>
      <c r="P2408" s="11">
        <f>IFERROR(ROUND(E2408/L2408,2),0)</f>
        <v>84.06</v>
      </c>
      <c r="Q2408" s="13" t="s">
        <v>8334</v>
      </c>
      <c r="R2408" t="s">
        <v>8335</v>
      </c>
      <c r="S2408" s="18">
        <f>(((J2408/60)/60)/24)+DATE(1970,1,1)</f>
        <v>41983.110995370371</v>
      </c>
      <c r="T2408">
        <f>YEAR(S2408)</f>
        <v>2014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3750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6">
        <f>ROUND(E2409/D2409*100,0)</f>
        <v>148</v>
      </c>
      <c r="P2409" s="11">
        <f>IFERROR(ROUND(E2409/L2409,2),0)</f>
        <v>168.39</v>
      </c>
      <c r="Q2409" s="13" t="s">
        <v>8334</v>
      </c>
      <c r="R2409" t="s">
        <v>8335</v>
      </c>
      <c r="S2409" s="18">
        <f>(((J2409/60)/60)/24)+DATE(1970,1,1)</f>
        <v>42082.575555555552</v>
      </c>
      <c r="T2409">
        <f>YEAR(S2409)</f>
        <v>2015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3750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6">
        <f>ROUND(E2410/D2410*100,0)</f>
        <v>1</v>
      </c>
      <c r="P2410" s="11">
        <f>IFERROR(ROUND(E2410/L2410,2),0)</f>
        <v>15</v>
      </c>
      <c r="Q2410" s="13" t="s">
        <v>8334</v>
      </c>
      <c r="R2410" t="s">
        <v>8335</v>
      </c>
      <c r="S2410" s="18">
        <f>(((J2410/60)/60)/24)+DATE(1970,1,1)</f>
        <v>41919.140706018516</v>
      </c>
      <c r="T2410">
        <f>YEAR(S2410)</f>
        <v>2014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3750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6">
        <f>ROUND(E2411/D2411*100,0)</f>
        <v>12</v>
      </c>
      <c r="P2411" s="11">
        <f>IFERROR(ROUND(E2411/L2411,2),0)</f>
        <v>76.67</v>
      </c>
      <c r="Q2411" s="13" t="s">
        <v>8334</v>
      </c>
      <c r="R2411" t="s">
        <v>8335</v>
      </c>
      <c r="S2411" s="18">
        <f>(((J2411/60)/60)/24)+DATE(1970,1,1)</f>
        <v>42204.875868055555</v>
      </c>
      <c r="T2411">
        <f>YEAR(S2411)</f>
        <v>2015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3750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6">
        <f>ROUND(E2412/D2412*100,0)</f>
        <v>0</v>
      </c>
      <c r="P2412" s="11">
        <f>IFERROR(ROUND(E2412/L2412,2),0)</f>
        <v>0</v>
      </c>
      <c r="Q2412" s="13" t="s">
        <v>8334</v>
      </c>
      <c r="R2412" t="s">
        <v>8335</v>
      </c>
      <c r="S2412" s="18">
        <f>(((J2412/60)/60)/24)+DATE(1970,1,1)</f>
        <v>42224.408275462964</v>
      </c>
      <c r="T2412">
        <f>YEAR(S2412)</f>
        <v>2015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3750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6">
        <f>ROUND(E2413/D2413*100,0)</f>
        <v>4</v>
      </c>
      <c r="P2413" s="11">
        <f>IFERROR(ROUND(E2413/L2413,2),0)</f>
        <v>50.33</v>
      </c>
      <c r="Q2413" s="13" t="s">
        <v>8334</v>
      </c>
      <c r="R2413" t="s">
        <v>8335</v>
      </c>
      <c r="S2413" s="18">
        <f>(((J2413/60)/60)/24)+DATE(1970,1,1)</f>
        <v>42211.732430555552</v>
      </c>
      <c r="T2413">
        <f>YEAR(S2413)</f>
        <v>2015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3700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6">
        <f>ROUND(E2414/D2414*100,0)</f>
        <v>0</v>
      </c>
      <c r="P2414" s="11">
        <f>IFERROR(ROUND(E2414/L2414,2),0)</f>
        <v>0</v>
      </c>
      <c r="Q2414" s="13" t="s">
        <v>8334</v>
      </c>
      <c r="R2414" t="s">
        <v>8335</v>
      </c>
      <c r="S2414" s="18">
        <f>(((J2414/60)/60)/24)+DATE(1970,1,1)</f>
        <v>42655.736956018518</v>
      </c>
      <c r="T2414">
        <f>YEAR(S2414)</f>
        <v>2016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3675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6">
        <f>ROUND(E2415/D2415*100,0)</f>
        <v>1</v>
      </c>
      <c r="P2415" s="11">
        <f>IFERROR(ROUND(E2415/L2415,2),0)</f>
        <v>8.33</v>
      </c>
      <c r="Q2415" s="13" t="s">
        <v>8334</v>
      </c>
      <c r="R2415" t="s">
        <v>8335</v>
      </c>
      <c r="S2415" s="18">
        <f>(((J2415/60)/60)/24)+DATE(1970,1,1)</f>
        <v>41760.10974537037</v>
      </c>
      <c r="T2415">
        <f>YEAR(S2415)</f>
        <v>2014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3600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6">
        <f>ROUND(E2416/D2416*100,0)</f>
        <v>13</v>
      </c>
      <c r="P2416" s="11">
        <f>IFERROR(ROUND(E2416/L2416,2),0)</f>
        <v>35.380000000000003</v>
      </c>
      <c r="Q2416" s="13" t="s">
        <v>8334</v>
      </c>
      <c r="R2416" t="s">
        <v>8335</v>
      </c>
      <c r="S2416" s="18">
        <f>(((J2416/60)/60)/24)+DATE(1970,1,1)</f>
        <v>42198.695138888885</v>
      </c>
      <c r="T2416">
        <f>YEAR(S2416)</f>
        <v>2015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3600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6">
        <f>ROUND(E2417/D2417*100,0)</f>
        <v>9</v>
      </c>
      <c r="P2417" s="11">
        <f>IFERROR(ROUND(E2417/L2417,2),0)</f>
        <v>55.83</v>
      </c>
      <c r="Q2417" s="13" t="s">
        <v>8334</v>
      </c>
      <c r="R2417" t="s">
        <v>8335</v>
      </c>
      <c r="S2417" s="18">
        <f>(((J2417/60)/60)/24)+DATE(1970,1,1)</f>
        <v>42536.862800925926</v>
      </c>
      <c r="T2417">
        <f>YEAR(S2417)</f>
        <v>2016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3550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6">
        <f>ROUND(E2418/D2418*100,0)</f>
        <v>0</v>
      </c>
      <c r="P2418" s="11">
        <f>IFERROR(ROUND(E2418/L2418,2),0)</f>
        <v>5</v>
      </c>
      <c r="Q2418" s="13" t="s">
        <v>8334</v>
      </c>
      <c r="R2418" t="s">
        <v>8335</v>
      </c>
      <c r="S2418" s="18">
        <f>(((J2418/60)/60)/24)+DATE(1970,1,1)</f>
        <v>42019.737766203703</v>
      </c>
      <c r="T2418">
        <f>YEAR(S2418)</f>
        <v>2015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3500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6">
        <f>ROUND(E2419/D2419*100,0)</f>
        <v>0</v>
      </c>
      <c r="P2419" s="11">
        <f>IFERROR(ROUND(E2419/L2419,2),0)</f>
        <v>0</v>
      </c>
      <c r="Q2419" s="13" t="s">
        <v>8334</v>
      </c>
      <c r="R2419" t="s">
        <v>8335</v>
      </c>
      <c r="S2419" s="18">
        <f>(((J2419/60)/60)/24)+DATE(1970,1,1)</f>
        <v>41831.884108796294</v>
      </c>
      <c r="T2419">
        <f>YEAR(S2419)</f>
        <v>2014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3500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6">
        <f>ROUND(E2420/D2420*100,0)</f>
        <v>0</v>
      </c>
      <c r="P2420" s="11">
        <f>IFERROR(ROUND(E2420/L2420,2),0)</f>
        <v>1</v>
      </c>
      <c r="Q2420" s="13" t="s">
        <v>8334</v>
      </c>
      <c r="R2420" t="s">
        <v>8335</v>
      </c>
      <c r="S2420" s="18">
        <f>(((J2420/60)/60)/24)+DATE(1970,1,1)</f>
        <v>42027.856990740736</v>
      </c>
      <c r="T2420">
        <f>YEAR(S2420)</f>
        <v>2015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3500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6">
        <f>ROUND(E2421/D2421*100,0)</f>
        <v>0</v>
      </c>
      <c r="P2421" s="11">
        <f>IFERROR(ROUND(E2421/L2421,2),0)</f>
        <v>0</v>
      </c>
      <c r="Q2421" s="13" t="s">
        <v>8334</v>
      </c>
      <c r="R2421" t="s">
        <v>8335</v>
      </c>
      <c r="S2421" s="18">
        <f>(((J2421/60)/60)/24)+DATE(1970,1,1)</f>
        <v>41993.738298611104</v>
      </c>
      <c r="T2421">
        <f>YEAR(S2421)</f>
        <v>2014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3500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6">
        <f>ROUND(E2422/D2422*100,0)</f>
        <v>71</v>
      </c>
      <c r="P2422" s="11">
        <f>IFERROR(ROUND(E2422/L2422,2),0)</f>
        <v>69.47</v>
      </c>
      <c r="Q2422" s="13" t="s">
        <v>8334</v>
      </c>
      <c r="R2422" t="s">
        <v>8335</v>
      </c>
      <c r="S2422" s="18">
        <f>(((J2422/60)/60)/24)+DATE(1970,1,1)</f>
        <v>41893.028877314813</v>
      </c>
      <c r="T2422">
        <f>YEAR(S2422)</f>
        <v>2014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3500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6">
        <f>ROUND(E2423/D2423*100,0)</f>
        <v>0</v>
      </c>
      <c r="P2423" s="11">
        <f>IFERROR(ROUND(E2423/L2423,2),0)</f>
        <v>1</v>
      </c>
      <c r="Q2423" s="13" t="s">
        <v>8334</v>
      </c>
      <c r="R2423" t="s">
        <v>8335</v>
      </c>
      <c r="S2423" s="18">
        <f>(((J2423/60)/60)/24)+DATE(1970,1,1)</f>
        <v>42026.687453703707</v>
      </c>
      <c r="T2423">
        <f>YEAR(S2423)</f>
        <v>2015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3500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6">
        <f>ROUND(E2424/D2424*100,0)</f>
        <v>0</v>
      </c>
      <c r="P2424" s="11">
        <f>IFERROR(ROUND(E2424/L2424,2),0)</f>
        <v>1</v>
      </c>
      <c r="Q2424" s="13" t="s">
        <v>8334</v>
      </c>
      <c r="R2424" t="s">
        <v>8335</v>
      </c>
      <c r="S2424" s="18">
        <f>(((J2424/60)/60)/24)+DATE(1970,1,1)</f>
        <v>42044.724953703699</v>
      </c>
      <c r="T2424">
        <f>YEAR(S2424)</f>
        <v>2015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3500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6">
        <f>ROUND(E2425/D2425*100,0)</f>
        <v>0</v>
      </c>
      <c r="P2425" s="11">
        <f>IFERROR(ROUND(E2425/L2425,2),0)</f>
        <v>8</v>
      </c>
      <c r="Q2425" s="13" t="s">
        <v>8334</v>
      </c>
      <c r="R2425" t="s">
        <v>8335</v>
      </c>
      <c r="S2425" s="18">
        <f>(((J2425/60)/60)/24)+DATE(1970,1,1)</f>
        <v>41974.704745370371</v>
      </c>
      <c r="T2425">
        <f>YEAR(S2425)</f>
        <v>2014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3500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6">
        <f>ROUND(E2426/D2426*100,0)</f>
        <v>9</v>
      </c>
      <c r="P2426" s="11">
        <f>IFERROR(ROUND(E2426/L2426,2),0)</f>
        <v>34.44</v>
      </c>
      <c r="Q2426" s="13" t="s">
        <v>8334</v>
      </c>
      <c r="R2426" t="s">
        <v>8335</v>
      </c>
      <c r="S2426" s="18">
        <f>(((J2426/60)/60)/24)+DATE(1970,1,1)</f>
        <v>41909.892453703702</v>
      </c>
      <c r="T2426">
        <f>YEAR(S2426)</f>
        <v>2014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6">
        <f>ROUND(E2427/D2427*100,0)</f>
        <v>0</v>
      </c>
      <c r="P2427" s="11">
        <f>IFERROR(ROUND(E2427/L2427,2),0)</f>
        <v>1</v>
      </c>
      <c r="Q2427" s="13" t="s">
        <v>8334</v>
      </c>
      <c r="R2427" t="s">
        <v>8335</v>
      </c>
      <c r="S2427" s="18">
        <f>(((J2427/60)/60)/24)+DATE(1970,1,1)</f>
        <v>42502.913761574076</v>
      </c>
      <c r="T2427">
        <f>YEAR(S2427)</f>
        <v>2016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3500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6">
        <f>ROUND(E2428/D2428*100,0)</f>
        <v>0</v>
      </c>
      <c r="P2428" s="11">
        <f>IFERROR(ROUND(E2428/L2428,2),0)</f>
        <v>0</v>
      </c>
      <c r="Q2428" s="13" t="s">
        <v>8334</v>
      </c>
      <c r="R2428" t="s">
        <v>8335</v>
      </c>
      <c r="S2428" s="18">
        <f>(((J2428/60)/60)/24)+DATE(1970,1,1)</f>
        <v>42164.170046296291</v>
      </c>
      <c r="T2428">
        <f>YEAR(S2428)</f>
        <v>2015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3500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6">
        <f>ROUND(E2429/D2429*100,0)</f>
        <v>0</v>
      </c>
      <c r="P2429" s="11">
        <f>IFERROR(ROUND(E2429/L2429,2),0)</f>
        <v>1</v>
      </c>
      <c r="Q2429" s="13" t="s">
        <v>8334</v>
      </c>
      <c r="R2429" t="s">
        <v>8335</v>
      </c>
      <c r="S2429" s="18">
        <f>(((J2429/60)/60)/24)+DATE(1970,1,1)</f>
        <v>42412.318668981476</v>
      </c>
      <c r="T2429">
        <f>YEAR(S2429)</f>
        <v>2016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6">
        <f>ROUND(E2430/D2430*100,0)</f>
        <v>0</v>
      </c>
      <c r="P2430" s="11">
        <f>IFERROR(ROUND(E2430/L2430,2),0)</f>
        <v>1</v>
      </c>
      <c r="Q2430" s="13" t="s">
        <v>8334</v>
      </c>
      <c r="R2430" t="s">
        <v>8335</v>
      </c>
      <c r="S2430" s="18">
        <f>(((J2430/60)/60)/24)+DATE(1970,1,1)</f>
        <v>42045.784155092595</v>
      </c>
      <c r="T2430">
        <f>YEAR(S2430)</f>
        <v>2015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3500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6">
        <f>ROUND(E2431/D2431*100,0)</f>
        <v>57</v>
      </c>
      <c r="P2431" s="11">
        <f>IFERROR(ROUND(E2431/L2431,2),0)</f>
        <v>501.25</v>
      </c>
      <c r="Q2431" s="13" t="s">
        <v>8334</v>
      </c>
      <c r="R2431" t="s">
        <v>8335</v>
      </c>
      <c r="S2431" s="18">
        <f>(((J2431/60)/60)/24)+DATE(1970,1,1)</f>
        <v>42734.879236111112</v>
      </c>
      <c r="T2431">
        <f>YEAR(S2431)</f>
        <v>2016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3500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6">
        <f>ROUND(E2432/D2432*100,0)</f>
        <v>1</v>
      </c>
      <c r="P2432" s="11">
        <f>IFERROR(ROUND(E2432/L2432,2),0)</f>
        <v>10.5</v>
      </c>
      <c r="Q2432" s="13" t="s">
        <v>8334</v>
      </c>
      <c r="R2432" t="s">
        <v>8335</v>
      </c>
      <c r="S2432" s="18">
        <f>(((J2432/60)/60)/24)+DATE(1970,1,1)</f>
        <v>42382.130833333329</v>
      </c>
      <c r="T2432">
        <f>YEAR(S2432)</f>
        <v>2016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3500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6">
        <f>ROUND(E2433/D2433*100,0)</f>
        <v>0</v>
      </c>
      <c r="P2433" s="11">
        <f>IFERROR(ROUND(E2433/L2433,2),0)</f>
        <v>1</v>
      </c>
      <c r="Q2433" s="13" t="s">
        <v>8334</v>
      </c>
      <c r="R2433" t="s">
        <v>8335</v>
      </c>
      <c r="S2433" s="18">
        <f>(((J2433/60)/60)/24)+DATE(1970,1,1)</f>
        <v>42489.099687499998</v>
      </c>
      <c r="T2433">
        <f>YEAR(S2433)</f>
        <v>2016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3500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6">
        <f>ROUND(E2434/D2434*100,0)</f>
        <v>0</v>
      </c>
      <c r="P2434" s="11">
        <f>IFERROR(ROUND(E2434/L2434,2),0)</f>
        <v>1</v>
      </c>
      <c r="Q2434" s="13" t="s">
        <v>8334</v>
      </c>
      <c r="R2434" t="s">
        <v>8335</v>
      </c>
      <c r="S2434" s="18">
        <f>(((J2434/60)/60)/24)+DATE(1970,1,1)</f>
        <v>42041.218715277777</v>
      </c>
      <c r="T2434">
        <f>YEAR(S2434)</f>
        <v>2015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3500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6">
        <f>ROUND(E2435/D2435*100,0)</f>
        <v>0</v>
      </c>
      <c r="P2435" s="11">
        <f>IFERROR(ROUND(E2435/L2435,2),0)</f>
        <v>0</v>
      </c>
      <c r="Q2435" s="13" t="s">
        <v>8334</v>
      </c>
      <c r="R2435" t="s">
        <v>8335</v>
      </c>
      <c r="S2435" s="18">
        <f>(((J2435/60)/60)/24)+DATE(1970,1,1)</f>
        <v>42397.89980324074</v>
      </c>
      <c r="T2435">
        <f>YEAR(S2435)</f>
        <v>2016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3500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6">
        <f>ROUND(E2436/D2436*100,0)</f>
        <v>1</v>
      </c>
      <c r="P2436" s="11">
        <f>IFERROR(ROUND(E2436/L2436,2),0)</f>
        <v>13</v>
      </c>
      <c r="Q2436" s="13" t="s">
        <v>8334</v>
      </c>
      <c r="R2436" t="s">
        <v>8335</v>
      </c>
      <c r="S2436" s="18">
        <f>(((J2436/60)/60)/24)+DATE(1970,1,1)</f>
        <v>42180.18604166666</v>
      </c>
      <c r="T2436">
        <f>YEAR(S2436)</f>
        <v>2015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3500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6">
        <f>ROUND(E2437/D2437*100,0)</f>
        <v>35</v>
      </c>
      <c r="P2437" s="11">
        <f>IFERROR(ROUND(E2437/L2437,2),0)</f>
        <v>306</v>
      </c>
      <c r="Q2437" s="13" t="s">
        <v>8334</v>
      </c>
      <c r="R2437" t="s">
        <v>8335</v>
      </c>
      <c r="S2437" s="18">
        <f>(((J2437/60)/60)/24)+DATE(1970,1,1)</f>
        <v>42252.277615740735</v>
      </c>
      <c r="T2437">
        <f>YEAR(S2437)</f>
        <v>2015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3500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6">
        <f>ROUND(E2438/D2438*100,0)</f>
        <v>1</v>
      </c>
      <c r="P2438" s="11">
        <f>IFERROR(ROUND(E2438/L2438,2),0)</f>
        <v>22.5</v>
      </c>
      <c r="Q2438" s="13" t="s">
        <v>8334</v>
      </c>
      <c r="R2438" t="s">
        <v>8335</v>
      </c>
      <c r="S2438" s="18">
        <f>(((J2438/60)/60)/24)+DATE(1970,1,1)</f>
        <v>42338.615393518514</v>
      </c>
      <c r="T2438">
        <f>YEAR(S2438)</f>
        <v>2015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3500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6">
        <f>ROUND(E2439/D2439*100,0)</f>
        <v>0</v>
      </c>
      <c r="P2439" s="11">
        <f>IFERROR(ROUND(E2439/L2439,2),0)</f>
        <v>0</v>
      </c>
      <c r="Q2439" s="13" t="s">
        <v>8334</v>
      </c>
      <c r="R2439" t="s">
        <v>8335</v>
      </c>
      <c r="S2439" s="18">
        <f>(((J2439/60)/60)/24)+DATE(1970,1,1)</f>
        <v>42031.965138888889</v>
      </c>
      <c r="T2439">
        <f>YEAR(S2439)</f>
        <v>2015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3500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6">
        <f>ROUND(E2440/D2440*100,0)</f>
        <v>1</v>
      </c>
      <c r="P2440" s="11">
        <f>IFERROR(ROUND(E2440/L2440,2),0)</f>
        <v>50</v>
      </c>
      <c r="Q2440" s="13" t="s">
        <v>8334</v>
      </c>
      <c r="R2440" t="s">
        <v>8335</v>
      </c>
      <c r="S2440" s="18">
        <f>(((J2440/60)/60)/24)+DATE(1970,1,1)</f>
        <v>42285.91506944444</v>
      </c>
      <c r="T2440">
        <f>YEAR(S2440)</f>
        <v>2015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3500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6">
        <f>ROUND(E2441/D2441*100,0)</f>
        <v>0</v>
      </c>
      <c r="P2441" s="11">
        <f>IFERROR(ROUND(E2441/L2441,2),0)</f>
        <v>0</v>
      </c>
      <c r="Q2441" s="13" t="s">
        <v>8334</v>
      </c>
      <c r="R2441" t="s">
        <v>8335</v>
      </c>
      <c r="S2441" s="18">
        <f>(((J2441/60)/60)/24)+DATE(1970,1,1)</f>
        <v>42265.818622685183</v>
      </c>
      <c r="T2441">
        <f>YEAR(S2441)</f>
        <v>2015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3500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6">
        <f>ROUND(E2442/D2442*100,0)</f>
        <v>0</v>
      </c>
      <c r="P2442" s="11">
        <f>IFERROR(ROUND(E2442/L2442,2),0)</f>
        <v>5</v>
      </c>
      <c r="Q2442" s="13" t="s">
        <v>8334</v>
      </c>
      <c r="R2442" t="s">
        <v>8335</v>
      </c>
      <c r="S2442" s="18">
        <f>(((J2442/60)/60)/24)+DATE(1970,1,1)</f>
        <v>42383.899456018517</v>
      </c>
      <c r="T2442">
        <f>YEAR(S2442)</f>
        <v>2016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3500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6">
        <f>ROUND(E2443/D2443*100,0)</f>
        <v>231</v>
      </c>
      <c r="P2443" s="11">
        <f>IFERROR(ROUND(E2443/L2443,2),0)</f>
        <v>74.23</v>
      </c>
      <c r="Q2443" s="13" t="s">
        <v>8334</v>
      </c>
      <c r="R2443" t="s">
        <v>8350</v>
      </c>
      <c r="S2443" s="18">
        <f>(((J2443/60)/60)/24)+DATE(1970,1,1)</f>
        <v>42187.125625000001</v>
      </c>
      <c r="T2443">
        <f>YEAR(S2443)</f>
        <v>2015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3500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6">
        <f>ROUND(E2444/D2444*100,0)</f>
        <v>864</v>
      </c>
      <c r="P2444" s="11">
        <f>IFERROR(ROUND(E2444/L2444,2),0)</f>
        <v>81.25</v>
      </c>
      <c r="Q2444" s="13" t="s">
        <v>8334</v>
      </c>
      <c r="R2444" t="s">
        <v>8350</v>
      </c>
      <c r="S2444" s="18">
        <f>(((J2444/60)/60)/24)+DATE(1970,1,1)</f>
        <v>42052.666990740734</v>
      </c>
      <c r="T2444">
        <f>YEAR(S2444)</f>
        <v>2015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3500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6">
        <f>ROUND(E2445/D2445*100,0)</f>
        <v>1157</v>
      </c>
      <c r="P2445" s="11">
        <f>IFERROR(ROUND(E2445/L2445,2),0)</f>
        <v>130.22999999999999</v>
      </c>
      <c r="Q2445" s="13" t="s">
        <v>8334</v>
      </c>
      <c r="R2445" t="s">
        <v>8350</v>
      </c>
      <c r="S2445" s="18">
        <f>(((J2445/60)/60)/24)+DATE(1970,1,1)</f>
        <v>41836.625254629631</v>
      </c>
      <c r="T2445">
        <f>YEAR(S2445)</f>
        <v>2014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3500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6">
        <f>ROUND(E2446/D2446*100,0)</f>
        <v>93</v>
      </c>
      <c r="P2446" s="11">
        <f>IFERROR(ROUND(E2446/L2446,2),0)</f>
        <v>53.41</v>
      </c>
      <c r="Q2446" s="13" t="s">
        <v>8334</v>
      </c>
      <c r="R2446" t="s">
        <v>8350</v>
      </c>
      <c r="S2446" s="18">
        <f>(((J2446/60)/60)/24)+DATE(1970,1,1)</f>
        <v>42485.754525462966</v>
      </c>
      <c r="T2446">
        <f>YEAR(S2446)</f>
        <v>2016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3500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6">
        <f>ROUND(E2447/D2447*100,0)</f>
        <v>247</v>
      </c>
      <c r="P2447" s="11">
        <f>IFERROR(ROUND(E2447/L2447,2),0)</f>
        <v>75.13</v>
      </c>
      <c r="Q2447" s="13" t="s">
        <v>8334</v>
      </c>
      <c r="R2447" t="s">
        <v>8350</v>
      </c>
      <c r="S2447" s="18">
        <f>(((J2447/60)/60)/24)+DATE(1970,1,1)</f>
        <v>42243.190057870372</v>
      </c>
      <c r="T2447">
        <f>YEAR(S2447)</f>
        <v>2015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3500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6">
        <f>ROUND(E2448/D2448*100,0)</f>
        <v>240</v>
      </c>
      <c r="P2448" s="11">
        <f>IFERROR(ROUND(E2448/L2448,2),0)</f>
        <v>75.67</v>
      </c>
      <c r="Q2448" s="13" t="s">
        <v>8334</v>
      </c>
      <c r="R2448" t="s">
        <v>8350</v>
      </c>
      <c r="S2448" s="18">
        <f>(((J2448/60)/60)/24)+DATE(1970,1,1)</f>
        <v>42670.602673611109</v>
      </c>
      <c r="T2448">
        <f>YEAR(S2448)</f>
        <v>2016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3500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6">
        <f>ROUND(E2449/D2449*100,0)</f>
        <v>305</v>
      </c>
      <c r="P2449" s="11">
        <f>IFERROR(ROUND(E2449/L2449,2),0)</f>
        <v>31.69</v>
      </c>
      <c r="Q2449" s="13" t="s">
        <v>8334</v>
      </c>
      <c r="R2449" t="s">
        <v>8350</v>
      </c>
      <c r="S2449" s="18">
        <f>(((J2449/60)/60)/24)+DATE(1970,1,1)</f>
        <v>42654.469826388886</v>
      </c>
      <c r="T2449">
        <f>YEAR(S2449)</f>
        <v>2016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3500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6">
        <f>ROUND(E2450/D2450*100,0)</f>
        <v>12</v>
      </c>
      <c r="P2450" s="11">
        <f>IFERROR(ROUND(E2450/L2450,2),0)</f>
        <v>47.78</v>
      </c>
      <c r="Q2450" s="13" t="s">
        <v>8334</v>
      </c>
      <c r="R2450" t="s">
        <v>8350</v>
      </c>
      <c r="S2450" s="18">
        <f>(((J2450/60)/60)/24)+DATE(1970,1,1)</f>
        <v>42607.316122685181</v>
      </c>
      <c r="T2450">
        <f>YEAR(S2450)</f>
        <v>2016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3500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6">
        <f>ROUND(E2451/D2451*100,0)</f>
        <v>309</v>
      </c>
      <c r="P2451" s="11">
        <f>IFERROR(ROUND(E2451/L2451,2),0)</f>
        <v>90</v>
      </c>
      <c r="Q2451" s="13" t="s">
        <v>8334</v>
      </c>
      <c r="R2451" t="s">
        <v>8350</v>
      </c>
      <c r="S2451" s="18">
        <f>(((J2451/60)/60)/24)+DATE(1970,1,1)</f>
        <v>41943.142534722225</v>
      </c>
      <c r="T2451">
        <f>YEAR(S2451)</f>
        <v>2014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3500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6">
        <f>ROUND(E2452/D2452*100,0)</f>
        <v>435</v>
      </c>
      <c r="P2452" s="11">
        <f>IFERROR(ROUND(E2452/L2452,2),0)</f>
        <v>149.31</v>
      </c>
      <c r="Q2452" s="13" t="s">
        <v>8334</v>
      </c>
      <c r="R2452" t="s">
        <v>8350</v>
      </c>
      <c r="S2452" s="18">
        <f>(((J2452/60)/60)/24)+DATE(1970,1,1)</f>
        <v>41902.07240740741</v>
      </c>
      <c r="T2452">
        <f>YEAR(S2452)</f>
        <v>2014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3500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6">
        <f>ROUND(E2453/D2453*100,0)</f>
        <v>330</v>
      </c>
      <c r="P2453" s="11">
        <f>IFERROR(ROUND(E2453/L2453,2),0)</f>
        <v>62.07</v>
      </c>
      <c r="Q2453" s="13" t="s">
        <v>8334</v>
      </c>
      <c r="R2453" t="s">
        <v>8350</v>
      </c>
      <c r="S2453" s="18">
        <f>(((J2453/60)/60)/24)+DATE(1970,1,1)</f>
        <v>42779.908449074079</v>
      </c>
      <c r="T2453">
        <f>YEAR(S2453)</f>
        <v>2017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3500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6">
        <f>ROUND(E2454/D2454*100,0)</f>
        <v>23</v>
      </c>
      <c r="P2454" s="11">
        <f>IFERROR(ROUND(E2454/L2454,2),0)</f>
        <v>53.4</v>
      </c>
      <c r="Q2454" s="13" t="s">
        <v>8334</v>
      </c>
      <c r="R2454" t="s">
        <v>8350</v>
      </c>
      <c r="S2454" s="18">
        <f>(((J2454/60)/60)/24)+DATE(1970,1,1)</f>
        <v>42338.84375</v>
      </c>
      <c r="T2454">
        <f>YEAR(S2454)</f>
        <v>2015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3500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6">
        <f>ROUND(E2455/D2455*100,0)</f>
        <v>133</v>
      </c>
      <c r="P2455" s="11">
        <f>IFERROR(ROUND(E2455/L2455,2),0)</f>
        <v>69.27</v>
      </c>
      <c r="Q2455" s="13" t="s">
        <v>8334</v>
      </c>
      <c r="R2455" t="s">
        <v>8350</v>
      </c>
      <c r="S2455" s="18">
        <f>(((J2455/60)/60)/24)+DATE(1970,1,1)</f>
        <v>42738.692233796297</v>
      </c>
      <c r="T2455">
        <f>YEAR(S2455)</f>
        <v>2017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6">
        <f>ROUND(E2456/D2456*100,0)</f>
        <v>1008</v>
      </c>
      <c r="P2456" s="11">
        <f>IFERROR(ROUND(E2456/L2456,2),0)</f>
        <v>271.51</v>
      </c>
      <c r="Q2456" s="13" t="s">
        <v>8334</v>
      </c>
      <c r="R2456" t="s">
        <v>8350</v>
      </c>
      <c r="S2456" s="18">
        <f>(((J2456/60)/60)/24)+DATE(1970,1,1)</f>
        <v>42770.201481481476</v>
      </c>
      <c r="T2456">
        <f>YEAR(S2456)</f>
        <v>2017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3500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6">
        <f>ROUND(E2457/D2457*100,0)</f>
        <v>16</v>
      </c>
      <c r="P2457" s="11">
        <f>IFERROR(ROUND(E2457/L2457,2),0)</f>
        <v>34.130000000000003</v>
      </c>
      <c r="Q2457" s="13" t="s">
        <v>8334</v>
      </c>
      <c r="R2457" t="s">
        <v>8350</v>
      </c>
      <c r="S2457" s="18">
        <f>(((J2457/60)/60)/24)+DATE(1970,1,1)</f>
        <v>42452.781828703708</v>
      </c>
      <c r="T2457">
        <f>YEAR(S2457)</f>
        <v>2016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3500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6">
        <f>ROUND(E2458/D2458*100,0)</f>
        <v>78</v>
      </c>
      <c r="P2458" s="11">
        <f>IFERROR(ROUND(E2458/L2458,2),0)</f>
        <v>40.49</v>
      </c>
      <c r="Q2458" s="13" t="s">
        <v>8334</v>
      </c>
      <c r="R2458" t="s">
        <v>8350</v>
      </c>
      <c r="S2458" s="18">
        <f>(((J2458/60)/60)/24)+DATE(1970,1,1)</f>
        <v>42761.961099537039</v>
      </c>
      <c r="T2458">
        <f>YEAR(S2458)</f>
        <v>2017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3500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6">
        <f>ROUND(E2459/D2459*100,0)</f>
        <v>672</v>
      </c>
      <c r="P2459" s="11">
        <f>IFERROR(ROUND(E2459/L2459,2),0)</f>
        <v>189.76</v>
      </c>
      <c r="Q2459" s="13" t="s">
        <v>8334</v>
      </c>
      <c r="R2459" t="s">
        <v>8350</v>
      </c>
      <c r="S2459" s="18">
        <f>(((J2459/60)/60)/24)+DATE(1970,1,1)</f>
        <v>42423.602500000001</v>
      </c>
      <c r="T2459">
        <f>YEAR(S2459)</f>
        <v>2016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3500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6">
        <f>ROUND(E2460/D2460*100,0)</f>
        <v>157</v>
      </c>
      <c r="P2460" s="11">
        <f>IFERROR(ROUND(E2460/L2460,2),0)</f>
        <v>68.86</v>
      </c>
      <c r="Q2460" s="13" t="s">
        <v>8334</v>
      </c>
      <c r="R2460" t="s">
        <v>8350</v>
      </c>
      <c r="S2460" s="18">
        <f>(((J2460/60)/60)/24)+DATE(1970,1,1)</f>
        <v>42495.871736111112</v>
      </c>
      <c r="T2460">
        <f>YEAR(S2460)</f>
        <v>2016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3500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6">
        <f>ROUND(E2461/D2461*100,0)</f>
        <v>876</v>
      </c>
      <c r="P2461" s="11">
        <f>IFERROR(ROUND(E2461/L2461,2),0)</f>
        <v>108.78</v>
      </c>
      <c r="Q2461" s="13" t="s">
        <v>8334</v>
      </c>
      <c r="R2461" t="s">
        <v>8350</v>
      </c>
      <c r="S2461" s="18">
        <f>(((J2461/60)/60)/24)+DATE(1970,1,1)</f>
        <v>42407.637557870374</v>
      </c>
      <c r="T2461">
        <f>YEAR(S2461)</f>
        <v>2016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3500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6">
        <f>ROUND(E2462/D2462*100,0)</f>
        <v>245</v>
      </c>
      <c r="P2462" s="11">
        <f>IFERROR(ROUND(E2462/L2462,2),0)</f>
        <v>125.99</v>
      </c>
      <c r="Q2462" s="13" t="s">
        <v>8334</v>
      </c>
      <c r="R2462" t="s">
        <v>8350</v>
      </c>
      <c r="S2462" s="18">
        <f>(((J2462/60)/60)/24)+DATE(1970,1,1)</f>
        <v>42704.187118055561</v>
      </c>
      <c r="T2462">
        <f>YEAR(S2462)</f>
        <v>2016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3500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6">
        <f>ROUND(E2463/D2463*100,0)</f>
        <v>222</v>
      </c>
      <c r="P2463" s="11">
        <f>IFERROR(ROUND(E2463/L2463,2),0)</f>
        <v>90.52</v>
      </c>
      <c r="Q2463" s="13" t="s">
        <v>8323</v>
      </c>
      <c r="R2463" t="s">
        <v>8327</v>
      </c>
      <c r="S2463" s="18">
        <f>(((J2463/60)/60)/24)+DATE(1970,1,1)</f>
        <v>40784.012696759259</v>
      </c>
      <c r="T2463">
        <f>YEAR(S2463)</f>
        <v>2011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3500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6">
        <f>ROUND(E2464/D2464*100,0)</f>
        <v>95</v>
      </c>
      <c r="P2464" s="11">
        <f>IFERROR(ROUND(E2464/L2464,2),0)</f>
        <v>28.88</v>
      </c>
      <c r="Q2464" s="13" t="s">
        <v>8323</v>
      </c>
      <c r="R2464" t="s">
        <v>8327</v>
      </c>
      <c r="S2464" s="18">
        <f>(((J2464/60)/60)/24)+DATE(1970,1,1)</f>
        <v>41089.186296296299</v>
      </c>
      <c r="T2464">
        <f>YEAR(S2464)</f>
        <v>2012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3500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6">
        <f>ROUND(E2465/D2465*100,0)</f>
        <v>66</v>
      </c>
      <c r="P2465" s="11">
        <f>IFERROR(ROUND(E2465/L2465,2),0)</f>
        <v>31</v>
      </c>
      <c r="Q2465" s="13" t="s">
        <v>8323</v>
      </c>
      <c r="R2465" t="s">
        <v>8327</v>
      </c>
      <c r="S2465" s="18">
        <f>(((J2465/60)/60)/24)+DATE(1970,1,1)</f>
        <v>41341.111400462964</v>
      </c>
      <c r="T2465">
        <f>YEAR(S2465)</f>
        <v>2013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3500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6">
        <f>ROUND(E2466/D2466*100,0)</f>
        <v>63</v>
      </c>
      <c r="P2466" s="11">
        <f>IFERROR(ROUND(E2466/L2466,2),0)</f>
        <v>51.67</v>
      </c>
      <c r="Q2466" s="13" t="s">
        <v>8323</v>
      </c>
      <c r="R2466" t="s">
        <v>8327</v>
      </c>
      <c r="S2466" s="18">
        <f>(((J2466/60)/60)/24)+DATE(1970,1,1)</f>
        <v>42248.90042824074</v>
      </c>
      <c r="T2466">
        <f>YEAR(S2466)</f>
        <v>2015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3500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6">
        <f>ROUND(E2467/D2467*100,0)</f>
        <v>36</v>
      </c>
      <c r="P2467" s="11">
        <f>IFERROR(ROUND(E2467/L2467,2),0)</f>
        <v>26.27</v>
      </c>
      <c r="Q2467" s="13" t="s">
        <v>8323</v>
      </c>
      <c r="R2467" t="s">
        <v>8327</v>
      </c>
      <c r="S2467" s="18">
        <f>(((J2467/60)/60)/24)+DATE(1970,1,1)</f>
        <v>41145.719305555554</v>
      </c>
      <c r="T2467">
        <f>YEAR(S2467)</f>
        <v>2012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3500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6">
        <f>ROUND(E2468/D2468*100,0)</f>
        <v>71</v>
      </c>
      <c r="P2468" s="11">
        <f>IFERROR(ROUND(E2468/L2468,2),0)</f>
        <v>48.08</v>
      </c>
      <c r="Q2468" s="13" t="s">
        <v>8323</v>
      </c>
      <c r="R2468" t="s">
        <v>8327</v>
      </c>
      <c r="S2468" s="18">
        <f>(((J2468/60)/60)/24)+DATE(1970,1,1)</f>
        <v>41373.102465277778</v>
      </c>
      <c r="T2468">
        <f>YEAR(S2468)</f>
        <v>2013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3500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6">
        <f>ROUND(E2469/D2469*100,0)</f>
        <v>34</v>
      </c>
      <c r="P2469" s="11">
        <f>IFERROR(ROUND(E2469/L2469,2),0)</f>
        <v>27.56</v>
      </c>
      <c r="Q2469" s="13" t="s">
        <v>8323</v>
      </c>
      <c r="R2469" t="s">
        <v>8327</v>
      </c>
      <c r="S2469" s="18">
        <f>(((J2469/60)/60)/24)+DATE(1970,1,1)</f>
        <v>41025.874201388891</v>
      </c>
      <c r="T2469">
        <f>YEAR(S2469)</f>
        <v>2012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3500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6">
        <f>ROUND(E2470/D2470*100,0)</f>
        <v>61</v>
      </c>
      <c r="P2470" s="11">
        <f>IFERROR(ROUND(E2470/L2470,2),0)</f>
        <v>36.97</v>
      </c>
      <c r="Q2470" s="13" t="s">
        <v>8323</v>
      </c>
      <c r="R2470" t="s">
        <v>8327</v>
      </c>
      <c r="S2470" s="18">
        <f>(((J2470/60)/60)/24)+DATE(1970,1,1)</f>
        <v>41174.154178240737</v>
      </c>
      <c r="T2470">
        <f>YEAR(S2470)</f>
        <v>2012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3500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6">
        <f>ROUND(E2471/D2471*100,0)</f>
        <v>39</v>
      </c>
      <c r="P2471" s="11">
        <f>IFERROR(ROUND(E2471/L2471,2),0)</f>
        <v>29.02</v>
      </c>
      <c r="Q2471" s="13" t="s">
        <v>8323</v>
      </c>
      <c r="R2471" t="s">
        <v>8327</v>
      </c>
      <c r="S2471" s="18">
        <f>(((J2471/60)/60)/24)+DATE(1970,1,1)</f>
        <v>40557.429733796293</v>
      </c>
      <c r="T2471">
        <f>YEAR(S2471)</f>
        <v>2011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3500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6">
        <f>ROUND(E2472/D2472*100,0)</f>
        <v>29</v>
      </c>
      <c r="P2472" s="11">
        <f>IFERROR(ROUND(E2472/L2472,2),0)</f>
        <v>28.66</v>
      </c>
      <c r="Q2472" s="13" t="s">
        <v>8323</v>
      </c>
      <c r="R2472" t="s">
        <v>8327</v>
      </c>
      <c r="S2472" s="18">
        <f>(((J2472/60)/60)/24)+DATE(1970,1,1)</f>
        <v>41023.07471064815</v>
      </c>
      <c r="T2472">
        <f>YEAR(S2472)</f>
        <v>2012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3500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6">
        <f>ROUND(E2473/D2473*100,0)</f>
        <v>18</v>
      </c>
      <c r="P2473" s="11">
        <f>IFERROR(ROUND(E2473/L2473,2),0)</f>
        <v>37.65</v>
      </c>
      <c r="Q2473" s="13" t="s">
        <v>8323</v>
      </c>
      <c r="R2473" t="s">
        <v>8327</v>
      </c>
      <c r="S2473" s="18">
        <f>(((J2473/60)/60)/24)+DATE(1970,1,1)</f>
        <v>40893.992962962962</v>
      </c>
      <c r="T2473">
        <f>YEAR(S2473)</f>
        <v>2011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3500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6">
        <f>ROUND(E2474/D2474*100,0)</f>
        <v>291</v>
      </c>
      <c r="P2474" s="11">
        <f>IFERROR(ROUND(E2474/L2474,2),0)</f>
        <v>97.9</v>
      </c>
      <c r="Q2474" s="13" t="s">
        <v>8323</v>
      </c>
      <c r="R2474" t="s">
        <v>8327</v>
      </c>
      <c r="S2474" s="18">
        <f>(((J2474/60)/60)/24)+DATE(1970,1,1)</f>
        <v>40354.11550925926</v>
      </c>
      <c r="T2474">
        <f>YEAR(S2474)</f>
        <v>2010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3500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6">
        <f>ROUND(E2475/D2475*100,0)</f>
        <v>57</v>
      </c>
      <c r="P2475" s="11">
        <f>IFERROR(ROUND(E2475/L2475,2),0)</f>
        <v>42.55</v>
      </c>
      <c r="Q2475" s="13" t="s">
        <v>8323</v>
      </c>
      <c r="R2475" t="s">
        <v>8327</v>
      </c>
      <c r="S2475" s="18">
        <f>(((J2475/60)/60)/24)+DATE(1970,1,1)</f>
        <v>41193.748483796298</v>
      </c>
      <c r="T2475">
        <f>YEAR(S2475)</f>
        <v>2012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3500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6">
        <f>ROUND(E2476/D2476*100,0)</f>
        <v>143</v>
      </c>
      <c r="P2476" s="11">
        <f>IFERROR(ROUND(E2476/L2476,2),0)</f>
        <v>131.58000000000001</v>
      </c>
      <c r="Q2476" s="13" t="s">
        <v>8323</v>
      </c>
      <c r="R2476" t="s">
        <v>8327</v>
      </c>
      <c r="S2476" s="18">
        <f>(((J2476/60)/60)/24)+DATE(1970,1,1)</f>
        <v>40417.011296296296</v>
      </c>
      <c r="T2476">
        <f>YEAR(S2476)</f>
        <v>2010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3500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6">
        <f>ROUND(E2477/D2477*100,0)</f>
        <v>75</v>
      </c>
      <c r="P2477" s="11">
        <f>IFERROR(ROUND(E2477/L2477,2),0)</f>
        <v>32.32</v>
      </c>
      <c r="Q2477" s="13" t="s">
        <v>8323</v>
      </c>
      <c r="R2477" t="s">
        <v>8327</v>
      </c>
      <c r="S2477" s="18">
        <f>(((J2477/60)/60)/24)+DATE(1970,1,1)</f>
        <v>40310.287673611114</v>
      </c>
      <c r="T2477">
        <f>YEAR(S2477)</f>
        <v>2010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3500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6">
        <f>ROUND(E2478/D2478*100,0)</f>
        <v>96</v>
      </c>
      <c r="P2478" s="11">
        <f>IFERROR(ROUND(E2478/L2478,2),0)</f>
        <v>61.1</v>
      </c>
      <c r="Q2478" s="13" t="s">
        <v>8323</v>
      </c>
      <c r="R2478" t="s">
        <v>8327</v>
      </c>
      <c r="S2478" s="18">
        <f>(((J2478/60)/60)/24)+DATE(1970,1,1)</f>
        <v>41913.328356481477</v>
      </c>
      <c r="T2478">
        <f>YEAR(S2478)</f>
        <v>2014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3500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6">
        <f>ROUND(E2479/D2479*100,0)</f>
        <v>37</v>
      </c>
      <c r="P2479" s="11">
        <f>IFERROR(ROUND(E2479/L2479,2),0)</f>
        <v>31.34</v>
      </c>
      <c r="Q2479" s="13" t="s">
        <v>8323</v>
      </c>
      <c r="R2479" t="s">
        <v>8327</v>
      </c>
      <c r="S2479" s="18">
        <f>(((J2479/60)/60)/24)+DATE(1970,1,1)</f>
        <v>41088.691493055558</v>
      </c>
      <c r="T2479">
        <f>YEAR(S2479)</f>
        <v>2012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3500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6">
        <f>ROUND(E2480/D2480*100,0)</f>
        <v>291</v>
      </c>
      <c r="P2480" s="11">
        <f>IFERROR(ROUND(E2480/L2480,2),0)</f>
        <v>129.11000000000001</v>
      </c>
      <c r="Q2480" s="13" t="s">
        <v>8323</v>
      </c>
      <c r="R2480" t="s">
        <v>8327</v>
      </c>
      <c r="S2480" s="18">
        <f>(((J2480/60)/60)/24)+DATE(1970,1,1)</f>
        <v>41257.950381944444</v>
      </c>
      <c r="T2480">
        <f>YEAR(S2480)</f>
        <v>2012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3500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6">
        <f>ROUND(E2481/D2481*100,0)</f>
        <v>11</v>
      </c>
      <c r="P2481" s="11">
        <f>IFERROR(ROUND(E2481/L2481,2),0)</f>
        <v>25.02</v>
      </c>
      <c r="Q2481" s="13" t="s">
        <v>8323</v>
      </c>
      <c r="R2481" t="s">
        <v>8327</v>
      </c>
      <c r="S2481" s="18">
        <f>(((J2481/60)/60)/24)+DATE(1970,1,1)</f>
        <v>41107.726782407408</v>
      </c>
      <c r="T2481">
        <f>YEAR(S2481)</f>
        <v>2012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3500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6">
        <f>ROUND(E2482/D2482*100,0)</f>
        <v>57</v>
      </c>
      <c r="P2482" s="11">
        <f>IFERROR(ROUND(E2482/L2482,2),0)</f>
        <v>250</v>
      </c>
      <c r="Q2482" s="13" t="s">
        <v>8323</v>
      </c>
      <c r="R2482" t="s">
        <v>8327</v>
      </c>
      <c r="S2482" s="18">
        <f>(((J2482/60)/60)/24)+DATE(1970,1,1)</f>
        <v>42227.936157407406</v>
      </c>
      <c r="T2482">
        <f>YEAR(S2482)</f>
        <v>2015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3500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6">
        <f>ROUND(E2483/D2483*100,0)</f>
        <v>129</v>
      </c>
      <c r="P2483" s="11">
        <f>IFERROR(ROUND(E2483/L2483,2),0)</f>
        <v>47.54</v>
      </c>
      <c r="Q2483" s="13" t="s">
        <v>8323</v>
      </c>
      <c r="R2483" t="s">
        <v>8327</v>
      </c>
      <c r="S2483" s="18">
        <f>(((J2483/60)/60)/24)+DATE(1970,1,1)</f>
        <v>40999.645925925928</v>
      </c>
      <c r="T2483">
        <f>YEAR(S2483)</f>
        <v>2012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3500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6">
        <f>ROUND(E2484/D2484*100,0)</f>
        <v>29</v>
      </c>
      <c r="P2484" s="11">
        <f>IFERROR(ROUND(E2484/L2484,2),0)</f>
        <v>40.04</v>
      </c>
      <c r="Q2484" s="13" t="s">
        <v>8323</v>
      </c>
      <c r="R2484" t="s">
        <v>8327</v>
      </c>
      <c r="S2484" s="18">
        <f>(((J2484/60)/60)/24)+DATE(1970,1,1)</f>
        <v>40711.782210648147</v>
      </c>
      <c r="T2484">
        <f>YEAR(S2484)</f>
        <v>2011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3500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6">
        <f>ROUND(E2485/D2485*100,0)</f>
        <v>36</v>
      </c>
      <c r="P2485" s="11">
        <f>IFERROR(ROUND(E2485/L2485,2),0)</f>
        <v>65.84</v>
      </c>
      <c r="Q2485" s="13" t="s">
        <v>8323</v>
      </c>
      <c r="R2485" t="s">
        <v>8327</v>
      </c>
      <c r="S2485" s="18">
        <f>(((J2485/60)/60)/24)+DATE(1970,1,1)</f>
        <v>40970.750034722223</v>
      </c>
      <c r="T2485">
        <f>YEAR(S2485)</f>
        <v>2012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6">
        <f>ROUND(E2486/D2486*100,0)</f>
        <v>119</v>
      </c>
      <c r="P2486" s="11">
        <f>IFERROR(ROUND(E2486/L2486,2),0)</f>
        <v>46.4</v>
      </c>
      <c r="Q2486" s="13" t="s">
        <v>8323</v>
      </c>
      <c r="R2486" t="s">
        <v>8327</v>
      </c>
      <c r="S2486" s="18">
        <f>(((J2486/60)/60)/24)+DATE(1970,1,1)</f>
        <v>40771.916701388887</v>
      </c>
      <c r="T2486">
        <f>YEAR(S2486)</f>
        <v>2011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3500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6">
        <f>ROUND(E2487/D2487*100,0)</f>
        <v>59</v>
      </c>
      <c r="P2487" s="11">
        <f>IFERROR(ROUND(E2487/L2487,2),0)</f>
        <v>50.37</v>
      </c>
      <c r="Q2487" s="13" t="s">
        <v>8323</v>
      </c>
      <c r="R2487" t="s">
        <v>8327</v>
      </c>
      <c r="S2487" s="18">
        <f>(((J2487/60)/60)/24)+DATE(1970,1,1)</f>
        <v>40793.998599537037</v>
      </c>
      <c r="T2487">
        <f>YEAR(S2487)</f>
        <v>2011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3500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6">
        <f>ROUND(E2488/D2488*100,0)</f>
        <v>23</v>
      </c>
      <c r="P2488" s="11">
        <f>IFERROR(ROUND(E2488/L2488,2),0)</f>
        <v>26.57</v>
      </c>
      <c r="Q2488" s="13" t="s">
        <v>8323</v>
      </c>
      <c r="R2488" t="s">
        <v>8327</v>
      </c>
      <c r="S2488" s="18">
        <f>(((J2488/60)/60)/24)+DATE(1970,1,1)</f>
        <v>40991.708055555559</v>
      </c>
      <c r="T2488">
        <f>YEAR(S2488)</f>
        <v>2012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3500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6">
        <f>ROUND(E2489/D2489*100,0)</f>
        <v>43</v>
      </c>
      <c r="P2489" s="11">
        <f>IFERROR(ROUND(E2489/L2489,2),0)</f>
        <v>39.49</v>
      </c>
      <c r="Q2489" s="13" t="s">
        <v>8323</v>
      </c>
      <c r="R2489" t="s">
        <v>8327</v>
      </c>
      <c r="S2489" s="18">
        <f>(((J2489/60)/60)/24)+DATE(1970,1,1)</f>
        <v>41026.083298611113</v>
      </c>
      <c r="T2489">
        <f>YEAR(S2489)</f>
        <v>2012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3500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6">
        <f>ROUND(E2490/D2490*100,0)</f>
        <v>91</v>
      </c>
      <c r="P2490" s="11">
        <f>IFERROR(ROUND(E2490/L2490,2),0)</f>
        <v>49.25</v>
      </c>
      <c r="Q2490" s="13" t="s">
        <v>8323</v>
      </c>
      <c r="R2490" t="s">
        <v>8327</v>
      </c>
      <c r="S2490" s="18">
        <f>(((J2490/60)/60)/24)+DATE(1970,1,1)</f>
        <v>40833.633194444446</v>
      </c>
      <c r="T2490">
        <f>YEAR(S2490)</f>
        <v>2011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6">
        <f>ROUND(E2491/D2491*100,0)</f>
        <v>134</v>
      </c>
      <c r="P2491" s="11">
        <f>IFERROR(ROUND(E2491/L2491,2),0)</f>
        <v>62.38</v>
      </c>
      <c r="Q2491" s="13" t="s">
        <v>8323</v>
      </c>
      <c r="R2491" t="s">
        <v>8327</v>
      </c>
      <c r="S2491" s="18">
        <f>(((J2491/60)/60)/24)+DATE(1970,1,1)</f>
        <v>41373.690266203703</v>
      </c>
      <c r="T2491">
        <f>YEAR(S2491)</f>
        <v>2013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3500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6">
        <f>ROUND(E2492/D2492*100,0)</f>
        <v>17</v>
      </c>
      <c r="P2492" s="11">
        <f>IFERROR(ROUND(E2492/L2492,2),0)</f>
        <v>37.94</v>
      </c>
      <c r="Q2492" s="13" t="s">
        <v>8323</v>
      </c>
      <c r="R2492" t="s">
        <v>8327</v>
      </c>
      <c r="S2492" s="18">
        <f>(((J2492/60)/60)/24)+DATE(1970,1,1)</f>
        <v>41023.227731481478</v>
      </c>
      <c r="T2492">
        <f>YEAR(S2492)</f>
        <v>2012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3500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6">
        <f>ROUND(E2493/D2493*100,0)</f>
        <v>15</v>
      </c>
      <c r="P2493" s="11">
        <f>IFERROR(ROUND(E2493/L2493,2),0)</f>
        <v>51.6</v>
      </c>
      <c r="Q2493" s="13" t="s">
        <v>8323</v>
      </c>
      <c r="R2493" t="s">
        <v>8327</v>
      </c>
      <c r="S2493" s="18">
        <f>(((J2493/60)/60)/24)+DATE(1970,1,1)</f>
        <v>40542.839282407411</v>
      </c>
      <c r="T2493">
        <f>YEAR(S2493)</f>
        <v>2010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3500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6">
        <f>ROUND(E2494/D2494*100,0)</f>
        <v>21</v>
      </c>
      <c r="P2494" s="11">
        <f>IFERROR(ROUND(E2494/L2494,2),0)</f>
        <v>27.78</v>
      </c>
      <c r="Q2494" s="13" t="s">
        <v>8323</v>
      </c>
      <c r="R2494" t="s">
        <v>8327</v>
      </c>
      <c r="S2494" s="18">
        <f>(((J2494/60)/60)/24)+DATE(1970,1,1)</f>
        <v>41024.985972222225</v>
      </c>
      <c r="T2494">
        <f>YEAR(S2494)</f>
        <v>2012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3500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6">
        <f>ROUND(E2495/D2495*100,0)</f>
        <v>735</v>
      </c>
      <c r="P2495" s="11">
        <f>IFERROR(ROUND(E2495/L2495,2),0)</f>
        <v>99.38</v>
      </c>
      <c r="Q2495" s="13" t="s">
        <v>8323</v>
      </c>
      <c r="R2495" t="s">
        <v>8327</v>
      </c>
      <c r="S2495" s="18">
        <f>(((J2495/60)/60)/24)+DATE(1970,1,1)</f>
        <v>41348.168287037035</v>
      </c>
      <c r="T2495">
        <f>YEAR(S2495)</f>
        <v>2013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3500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6">
        <f>ROUND(E2496/D2496*100,0)</f>
        <v>43</v>
      </c>
      <c r="P2496" s="11">
        <f>IFERROR(ROUND(E2496/L2496,2),0)</f>
        <v>38.85</v>
      </c>
      <c r="Q2496" s="13" t="s">
        <v>8323</v>
      </c>
      <c r="R2496" t="s">
        <v>8327</v>
      </c>
      <c r="S2496" s="18">
        <f>(((J2496/60)/60)/24)+DATE(1970,1,1)</f>
        <v>41022.645185185182</v>
      </c>
      <c r="T2496">
        <f>YEAR(S2496)</f>
        <v>2012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3500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6">
        <f>ROUND(E2497/D2497*100,0)</f>
        <v>55</v>
      </c>
      <c r="P2497" s="11">
        <f>IFERROR(ROUND(E2497/L2497,2),0)</f>
        <v>45.55</v>
      </c>
      <c r="Q2497" s="13" t="s">
        <v>8323</v>
      </c>
      <c r="R2497" t="s">
        <v>8327</v>
      </c>
      <c r="S2497" s="18">
        <f>(((J2497/60)/60)/24)+DATE(1970,1,1)</f>
        <v>41036.946469907409</v>
      </c>
      <c r="T2497">
        <f>YEAR(S2497)</f>
        <v>2012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3500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6">
        <f>ROUND(E2498/D2498*100,0)</f>
        <v>171</v>
      </c>
      <c r="P2498" s="11">
        <f>IFERROR(ROUND(E2498/L2498,2),0)</f>
        <v>600</v>
      </c>
      <c r="Q2498" s="13" t="s">
        <v>8323</v>
      </c>
      <c r="R2498" t="s">
        <v>8327</v>
      </c>
      <c r="S2498" s="18">
        <f>(((J2498/60)/60)/24)+DATE(1970,1,1)</f>
        <v>41327.996435185189</v>
      </c>
      <c r="T2498">
        <f>YEAR(S2498)</f>
        <v>2013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3495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6">
        <f>ROUND(E2499/D2499*100,0)</f>
        <v>129</v>
      </c>
      <c r="P2499" s="11">
        <f>IFERROR(ROUND(E2499/L2499,2),0)</f>
        <v>80.55</v>
      </c>
      <c r="Q2499" s="13" t="s">
        <v>8323</v>
      </c>
      <c r="R2499" t="s">
        <v>8327</v>
      </c>
      <c r="S2499" s="18">
        <f>(((J2499/60)/60)/24)+DATE(1970,1,1)</f>
        <v>40730.878912037035</v>
      </c>
      <c r="T2499">
        <f>YEAR(S2499)</f>
        <v>2011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3423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6">
        <f>ROUND(E2500/D2500*100,0)</f>
        <v>31</v>
      </c>
      <c r="P2500" s="11">
        <f>IFERROR(ROUND(E2500/L2500,2),0)</f>
        <v>52.8</v>
      </c>
      <c r="Q2500" s="13" t="s">
        <v>8323</v>
      </c>
      <c r="R2500" t="s">
        <v>8327</v>
      </c>
      <c r="S2500" s="18">
        <f>(((J2500/60)/60)/24)+DATE(1970,1,1)</f>
        <v>42017.967442129629</v>
      </c>
      <c r="T2500">
        <f>YEAR(S2500)</f>
        <v>2015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3405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6">
        <f>ROUND(E2501/D2501*100,0)</f>
        <v>238</v>
      </c>
      <c r="P2501" s="11">
        <f>IFERROR(ROUND(E2501/L2501,2),0)</f>
        <v>47.68</v>
      </c>
      <c r="Q2501" s="13" t="s">
        <v>8323</v>
      </c>
      <c r="R2501" t="s">
        <v>8327</v>
      </c>
      <c r="S2501" s="18">
        <f>(((J2501/60)/60)/24)+DATE(1970,1,1)</f>
        <v>41226.648576388885</v>
      </c>
      <c r="T2501">
        <f>YEAR(S2501)</f>
        <v>2012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3400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6">
        <f>ROUND(E2502/D2502*100,0)</f>
        <v>20</v>
      </c>
      <c r="P2502" s="11">
        <f>IFERROR(ROUND(E2502/L2502,2),0)</f>
        <v>23.45</v>
      </c>
      <c r="Q2502" s="13" t="s">
        <v>8323</v>
      </c>
      <c r="R2502" t="s">
        <v>8327</v>
      </c>
      <c r="S2502" s="18">
        <f>(((J2502/60)/60)/24)+DATE(1970,1,1)</f>
        <v>41053.772858796299</v>
      </c>
      <c r="T2502">
        <f>YEAR(S2502)</f>
        <v>2012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3400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6">
        <f>ROUND(E2503/D2503*100,0)</f>
        <v>8</v>
      </c>
      <c r="P2503" s="11">
        <f>IFERROR(ROUND(E2503/L2503,2),0)</f>
        <v>40.14</v>
      </c>
      <c r="Q2503" s="13" t="s">
        <v>8334</v>
      </c>
      <c r="R2503" t="s">
        <v>8351</v>
      </c>
      <c r="S2503" s="18">
        <f>(((J2503/60)/60)/24)+DATE(1970,1,1)</f>
        <v>42244.776666666665</v>
      </c>
      <c r="T2503">
        <f>YEAR(S2503)</f>
        <v>2015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3400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6">
        <f>ROUND(E2504/D2504*100,0)</f>
        <v>3</v>
      </c>
      <c r="P2504" s="11">
        <f>IFERROR(ROUND(E2504/L2504,2),0)</f>
        <v>17.2</v>
      </c>
      <c r="Q2504" s="13" t="s">
        <v>8334</v>
      </c>
      <c r="R2504" t="s">
        <v>8351</v>
      </c>
      <c r="S2504" s="18">
        <f>(((J2504/60)/60)/24)+DATE(1970,1,1)</f>
        <v>41858.825439814813</v>
      </c>
      <c r="T2504">
        <f>YEAR(S2504)</f>
        <v>2014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3400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6">
        <f>ROUND(E2505/D2505*100,0)</f>
        <v>0</v>
      </c>
      <c r="P2505" s="11">
        <f>IFERROR(ROUND(E2505/L2505,2),0)</f>
        <v>0</v>
      </c>
      <c r="Q2505" s="13" t="s">
        <v>8334</v>
      </c>
      <c r="R2505" t="s">
        <v>8351</v>
      </c>
      <c r="S2505" s="18">
        <f>(((J2505/60)/60)/24)+DATE(1970,1,1)</f>
        <v>42498.899398148147</v>
      </c>
      <c r="T2505">
        <f>YEAR(S2505)</f>
        <v>2016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3400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6">
        <f>ROUND(E2506/D2506*100,0)</f>
        <v>0</v>
      </c>
      <c r="P2506" s="11">
        <f>IFERROR(ROUND(E2506/L2506,2),0)</f>
        <v>0</v>
      </c>
      <c r="Q2506" s="13" t="s">
        <v>8334</v>
      </c>
      <c r="R2506" t="s">
        <v>8351</v>
      </c>
      <c r="S2506" s="18">
        <f>(((J2506/60)/60)/24)+DATE(1970,1,1)</f>
        <v>41928.015439814815</v>
      </c>
      <c r="T2506">
        <f>YEAR(S2506)</f>
        <v>2014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3400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6">
        <f>ROUND(E2507/D2507*100,0)</f>
        <v>0</v>
      </c>
      <c r="P2507" s="11">
        <f>IFERROR(ROUND(E2507/L2507,2),0)</f>
        <v>0</v>
      </c>
      <c r="Q2507" s="13" t="s">
        <v>8334</v>
      </c>
      <c r="R2507" t="s">
        <v>8351</v>
      </c>
      <c r="S2507" s="18">
        <f>(((J2507/60)/60)/24)+DATE(1970,1,1)</f>
        <v>42047.05574074074</v>
      </c>
      <c r="T2507">
        <f>YEAR(S2507)</f>
        <v>2015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3350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6">
        <f>ROUND(E2508/D2508*100,0)</f>
        <v>1</v>
      </c>
      <c r="P2508" s="11">
        <f>IFERROR(ROUND(E2508/L2508,2),0)</f>
        <v>15</v>
      </c>
      <c r="Q2508" s="13" t="s">
        <v>8334</v>
      </c>
      <c r="R2508" t="s">
        <v>8351</v>
      </c>
      <c r="S2508" s="18">
        <f>(((J2508/60)/60)/24)+DATE(1970,1,1)</f>
        <v>42258.297094907408</v>
      </c>
      <c r="T2508">
        <f>YEAR(S2508)</f>
        <v>2015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3350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6">
        <f>ROUND(E2509/D2509*100,0)</f>
        <v>0</v>
      </c>
      <c r="P2509" s="11">
        <f>IFERROR(ROUND(E2509/L2509,2),0)</f>
        <v>0</v>
      </c>
      <c r="Q2509" s="13" t="s">
        <v>8334</v>
      </c>
      <c r="R2509" t="s">
        <v>8351</v>
      </c>
      <c r="S2509" s="18">
        <f>(((J2509/60)/60)/24)+DATE(1970,1,1)</f>
        <v>42105.072962962964</v>
      </c>
      <c r="T2509">
        <f>YEAR(S2509)</f>
        <v>2015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3350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6">
        <f>ROUND(E2510/D2510*100,0)</f>
        <v>0</v>
      </c>
      <c r="P2510" s="11">
        <f>IFERROR(ROUND(E2510/L2510,2),0)</f>
        <v>0</v>
      </c>
      <c r="Q2510" s="13" t="s">
        <v>8334</v>
      </c>
      <c r="R2510" t="s">
        <v>8351</v>
      </c>
      <c r="S2510" s="18">
        <f>(((J2510/60)/60)/24)+DATE(1970,1,1)</f>
        <v>41835.951782407406</v>
      </c>
      <c r="T2510">
        <f>YEAR(S2510)</f>
        <v>2014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3333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6">
        <f>ROUND(E2511/D2511*100,0)</f>
        <v>30</v>
      </c>
      <c r="P2511" s="11">
        <f>IFERROR(ROUND(E2511/L2511,2),0)</f>
        <v>35.71</v>
      </c>
      <c r="Q2511" s="13" t="s">
        <v>8334</v>
      </c>
      <c r="R2511" t="s">
        <v>8351</v>
      </c>
      <c r="S2511" s="18">
        <f>(((J2511/60)/60)/24)+DATE(1970,1,1)</f>
        <v>42058.809594907405</v>
      </c>
      <c r="T2511">
        <f>YEAR(S2511)</f>
        <v>2015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3300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6">
        <f>ROUND(E2512/D2512*100,0)</f>
        <v>2</v>
      </c>
      <c r="P2512" s="11">
        <f>IFERROR(ROUND(E2512/L2512,2),0)</f>
        <v>37.5</v>
      </c>
      <c r="Q2512" s="13" t="s">
        <v>8334</v>
      </c>
      <c r="R2512" t="s">
        <v>8351</v>
      </c>
      <c r="S2512" s="18">
        <f>(((J2512/60)/60)/24)+DATE(1970,1,1)</f>
        <v>42078.997361111105</v>
      </c>
      <c r="T2512">
        <f>YEAR(S2512)</f>
        <v>2015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3300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6">
        <f>ROUND(E2513/D2513*100,0)</f>
        <v>0</v>
      </c>
      <c r="P2513" s="11">
        <f>IFERROR(ROUND(E2513/L2513,2),0)</f>
        <v>0</v>
      </c>
      <c r="Q2513" s="13" t="s">
        <v>8334</v>
      </c>
      <c r="R2513" t="s">
        <v>8351</v>
      </c>
      <c r="S2513" s="18">
        <f>(((J2513/60)/60)/24)+DATE(1970,1,1)</f>
        <v>42371.446909722217</v>
      </c>
      <c r="T2513">
        <f>YEAR(S2513)</f>
        <v>2016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3300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6">
        <f>ROUND(E2514/D2514*100,0)</f>
        <v>0</v>
      </c>
      <c r="P2514" s="11">
        <f>IFERROR(ROUND(E2514/L2514,2),0)</f>
        <v>0</v>
      </c>
      <c r="Q2514" s="13" t="s">
        <v>8334</v>
      </c>
      <c r="R2514" t="s">
        <v>8351</v>
      </c>
      <c r="S2514" s="18">
        <f>(((J2514/60)/60)/24)+DATE(1970,1,1)</f>
        <v>41971.876863425925</v>
      </c>
      <c r="T2514">
        <f>YEAR(S2514)</f>
        <v>2014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3300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6">
        <f>ROUND(E2515/D2515*100,0)</f>
        <v>0</v>
      </c>
      <c r="P2515" s="11">
        <f>IFERROR(ROUND(E2515/L2515,2),0)</f>
        <v>0</v>
      </c>
      <c r="Q2515" s="13" t="s">
        <v>8334</v>
      </c>
      <c r="R2515" t="s">
        <v>8351</v>
      </c>
      <c r="S2515" s="18">
        <f>(((J2515/60)/60)/24)+DATE(1970,1,1)</f>
        <v>42732.00681712963</v>
      </c>
      <c r="T2515">
        <f>YEAR(S2515)</f>
        <v>2016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3300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6">
        <f>ROUND(E2516/D2516*100,0)</f>
        <v>6</v>
      </c>
      <c r="P2516" s="11">
        <f>IFERROR(ROUND(E2516/L2516,2),0)</f>
        <v>52.5</v>
      </c>
      <c r="Q2516" s="13" t="s">
        <v>8334</v>
      </c>
      <c r="R2516" t="s">
        <v>8351</v>
      </c>
      <c r="S2516" s="18">
        <f>(((J2516/60)/60)/24)+DATE(1970,1,1)</f>
        <v>41854.389780092592</v>
      </c>
      <c r="T2516">
        <f>YEAR(S2516)</f>
        <v>2014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3300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6">
        <f>ROUND(E2517/D2517*100,0)</f>
        <v>28</v>
      </c>
      <c r="P2517" s="11">
        <f>IFERROR(ROUND(E2517/L2517,2),0)</f>
        <v>77.5</v>
      </c>
      <c r="Q2517" s="13" t="s">
        <v>8334</v>
      </c>
      <c r="R2517" t="s">
        <v>8351</v>
      </c>
      <c r="S2517" s="18">
        <f>(((J2517/60)/60)/24)+DATE(1970,1,1)</f>
        <v>42027.839733796296</v>
      </c>
      <c r="T2517">
        <f>YEAR(S2517)</f>
        <v>2015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3300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6">
        <f>ROUND(E2518/D2518*100,0)</f>
        <v>0</v>
      </c>
      <c r="P2518" s="11">
        <f>IFERROR(ROUND(E2518/L2518,2),0)</f>
        <v>0</v>
      </c>
      <c r="Q2518" s="13" t="s">
        <v>8334</v>
      </c>
      <c r="R2518" t="s">
        <v>8351</v>
      </c>
      <c r="S2518" s="18">
        <f>(((J2518/60)/60)/24)+DATE(1970,1,1)</f>
        <v>41942.653379629628</v>
      </c>
      <c r="T2518">
        <f>YEAR(S2518)</f>
        <v>2014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3300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6">
        <f>ROUND(E2519/D2519*100,0)</f>
        <v>54</v>
      </c>
      <c r="P2519" s="11">
        <f>IFERROR(ROUND(E2519/L2519,2),0)</f>
        <v>53.55</v>
      </c>
      <c r="Q2519" s="13" t="s">
        <v>8334</v>
      </c>
      <c r="R2519" t="s">
        <v>8351</v>
      </c>
      <c r="S2519" s="18">
        <f>(((J2519/60)/60)/24)+DATE(1970,1,1)</f>
        <v>42052.802430555559</v>
      </c>
      <c r="T2519">
        <f>YEAR(S2519)</f>
        <v>2015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3300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6">
        <f>ROUND(E2520/D2520*100,0)</f>
        <v>0</v>
      </c>
      <c r="P2520" s="11">
        <f>IFERROR(ROUND(E2520/L2520,2),0)</f>
        <v>0</v>
      </c>
      <c r="Q2520" s="13" t="s">
        <v>8334</v>
      </c>
      <c r="R2520" t="s">
        <v>8351</v>
      </c>
      <c r="S2520" s="18">
        <f>(((J2520/60)/60)/24)+DATE(1970,1,1)</f>
        <v>41926.680879629632</v>
      </c>
      <c r="T2520">
        <f>YEAR(S2520)</f>
        <v>2014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3300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6">
        <f>ROUND(E2521/D2521*100,0)</f>
        <v>2</v>
      </c>
      <c r="P2521" s="11">
        <f>IFERROR(ROUND(E2521/L2521,2),0)</f>
        <v>16.25</v>
      </c>
      <c r="Q2521" s="13" t="s">
        <v>8334</v>
      </c>
      <c r="R2521" t="s">
        <v>8351</v>
      </c>
      <c r="S2521" s="18">
        <f>(((J2521/60)/60)/24)+DATE(1970,1,1)</f>
        <v>41809.155138888891</v>
      </c>
      <c r="T2521">
        <f>YEAR(S2521)</f>
        <v>2014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3300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6">
        <f>ROUND(E2522/D2522*100,0)</f>
        <v>0</v>
      </c>
      <c r="P2522" s="11">
        <f>IFERROR(ROUND(E2522/L2522,2),0)</f>
        <v>0</v>
      </c>
      <c r="Q2522" s="13" t="s">
        <v>8334</v>
      </c>
      <c r="R2522" t="s">
        <v>8351</v>
      </c>
      <c r="S2522" s="18">
        <f>(((J2522/60)/60)/24)+DATE(1970,1,1)</f>
        <v>42612.600520833337</v>
      </c>
      <c r="T2522">
        <f>YEAR(S2522)</f>
        <v>2016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3274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6">
        <f>ROUND(E2523/D2523*100,0)</f>
        <v>418</v>
      </c>
      <c r="P2523" s="11">
        <f>IFERROR(ROUND(E2523/L2523,2),0)</f>
        <v>103.68</v>
      </c>
      <c r="Q2523" s="13" t="s">
        <v>8323</v>
      </c>
      <c r="R2523" t="s">
        <v>8352</v>
      </c>
      <c r="S2523" s="18">
        <f>(((J2523/60)/60)/24)+DATE(1970,1,1)</f>
        <v>42269.967835648145</v>
      </c>
      <c r="T2523">
        <f>YEAR(S2523)</f>
        <v>2015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3265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6">
        <f>ROUND(E2524/D2524*100,0)</f>
        <v>153</v>
      </c>
      <c r="P2524" s="11">
        <f>IFERROR(ROUND(E2524/L2524,2),0)</f>
        <v>185.19</v>
      </c>
      <c r="Q2524" s="13" t="s">
        <v>8323</v>
      </c>
      <c r="R2524" t="s">
        <v>8352</v>
      </c>
      <c r="S2524" s="18">
        <f>(((J2524/60)/60)/24)+DATE(1970,1,1)</f>
        <v>42460.573611111111</v>
      </c>
      <c r="T2524">
        <f>YEAR(S2524)</f>
        <v>2016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3255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6">
        <f>ROUND(E2525/D2525*100,0)</f>
        <v>43</v>
      </c>
      <c r="P2525" s="11">
        <f>IFERROR(ROUND(E2525/L2525,2),0)</f>
        <v>54.15</v>
      </c>
      <c r="Q2525" s="13" t="s">
        <v>8323</v>
      </c>
      <c r="R2525" t="s">
        <v>8352</v>
      </c>
      <c r="S2525" s="18">
        <f>(((J2525/60)/60)/24)+DATE(1970,1,1)</f>
        <v>41930.975601851853</v>
      </c>
      <c r="T2525">
        <f>YEAR(S2525)</f>
        <v>2014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3250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6">
        <f>ROUND(E2526/D2526*100,0)</f>
        <v>234</v>
      </c>
      <c r="P2526" s="11">
        <f>IFERROR(ROUND(E2526/L2526,2),0)</f>
        <v>177.21</v>
      </c>
      <c r="Q2526" s="13" t="s">
        <v>8323</v>
      </c>
      <c r="R2526" t="s">
        <v>8352</v>
      </c>
      <c r="S2526" s="18">
        <f>(((J2526/60)/60)/24)+DATE(1970,1,1)</f>
        <v>41961.807372685187</v>
      </c>
      <c r="T2526">
        <f>YEAR(S2526)</f>
        <v>2014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3250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6">
        <f>ROUND(E2527/D2527*100,0)</f>
        <v>247</v>
      </c>
      <c r="P2527" s="11">
        <f>IFERROR(ROUND(E2527/L2527,2),0)</f>
        <v>100.33</v>
      </c>
      <c r="Q2527" s="13" t="s">
        <v>8323</v>
      </c>
      <c r="R2527" t="s">
        <v>8352</v>
      </c>
      <c r="S2527" s="18">
        <f>(((J2527/60)/60)/24)+DATE(1970,1,1)</f>
        <v>41058.844571759262</v>
      </c>
      <c r="T2527">
        <f>YEAR(S2527)</f>
        <v>2012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3250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6">
        <f>ROUND(E2528/D2528*100,0)</f>
        <v>139</v>
      </c>
      <c r="P2528" s="11">
        <f>IFERROR(ROUND(E2528/L2528,2),0)</f>
        <v>136.91</v>
      </c>
      <c r="Q2528" s="13" t="s">
        <v>8323</v>
      </c>
      <c r="R2528" t="s">
        <v>8352</v>
      </c>
      <c r="S2528" s="18">
        <f>(((J2528/60)/60)/24)+DATE(1970,1,1)</f>
        <v>41953.091134259259</v>
      </c>
      <c r="T2528">
        <f>YEAR(S2528)</f>
        <v>2014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3250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6">
        <f>ROUND(E2529/D2529*100,0)</f>
        <v>126</v>
      </c>
      <c r="P2529" s="11">
        <f>IFERROR(ROUND(E2529/L2529,2),0)</f>
        <v>57.54</v>
      </c>
      <c r="Q2529" s="13" t="s">
        <v>8323</v>
      </c>
      <c r="R2529" t="s">
        <v>8352</v>
      </c>
      <c r="S2529" s="18">
        <f>(((J2529/60)/60)/24)+DATE(1970,1,1)</f>
        <v>41546.75105324074</v>
      </c>
      <c r="T2529">
        <f>YEAR(S2529)</f>
        <v>2013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3200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6">
        <f>ROUND(E2530/D2530*100,0)</f>
        <v>134</v>
      </c>
      <c r="P2530" s="11">
        <f>IFERROR(ROUND(E2530/L2530,2),0)</f>
        <v>52.96</v>
      </c>
      <c r="Q2530" s="13" t="s">
        <v>8323</v>
      </c>
      <c r="R2530" t="s">
        <v>8352</v>
      </c>
      <c r="S2530" s="18">
        <f>(((J2530/60)/60)/24)+DATE(1970,1,1)</f>
        <v>42217.834525462968</v>
      </c>
      <c r="T2530">
        <f>YEAR(S2530)</f>
        <v>2015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3200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6">
        <f>ROUND(E2531/D2531*100,0)</f>
        <v>196</v>
      </c>
      <c r="P2531" s="11">
        <f>IFERROR(ROUND(E2531/L2531,2),0)</f>
        <v>82.33</v>
      </c>
      <c r="Q2531" s="13" t="s">
        <v>8323</v>
      </c>
      <c r="R2531" t="s">
        <v>8352</v>
      </c>
      <c r="S2531" s="18">
        <f>(((J2531/60)/60)/24)+DATE(1970,1,1)</f>
        <v>40948.080729166664</v>
      </c>
      <c r="T2531">
        <f>YEAR(S2531)</f>
        <v>2012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3200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6">
        <f>ROUND(E2532/D2532*100,0)</f>
        <v>203</v>
      </c>
      <c r="P2532" s="11">
        <f>IFERROR(ROUND(E2532/L2532,2),0)</f>
        <v>135.41999999999999</v>
      </c>
      <c r="Q2532" s="13" t="s">
        <v>8323</v>
      </c>
      <c r="R2532" t="s">
        <v>8352</v>
      </c>
      <c r="S2532" s="18">
        <f>(((J2532/60)/60)/24)+DATE(1970,1,1)</f>
        <v>42081.864641203705</v>
      </c>
      <c r="T2532">
        <f>YEAR(S2532)</f>
        <v>2015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3200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6">
        <f>ROUND(E2533/D2533*100,0)</f>
        <v>141</v>
      </c>
      <c r="P2533" s="11">
        <f>IFERROR(ROUND(E2533/L2533,2),0)</f>
        <v>74.069999999999993</v>
      </c>
      <c r="Q2533" s="13" t="s">
        <v>8323</v>
      </c>
      <c r="R2533" t="s">
        <v>8352</v>
      </c>
      <c r="S2533" s="18">
        <f>(((J2533/60)/60)/24)+DATE(1970,1,1)</f>
        <v>42208.680023148147</v>
      </c>
      <c r="T2533">
        <f>YEAR(S2533)</f>
        <v>2015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3200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6">
        <f>ROUND(E2534/D2534*100,0)</f>
        <v>158</v>
      </c>
      <c r="P2534" s="11">
        <f>IFERROR(ROUND(E2534/L2534,2),0)</f>
        <v>84.08</v>
      </c>
      <c r="Q2534" s="13" t="s">
        <v>8323</v>
      </c>
      <c r="R2534" t="s">
        <v>8352</v>
      </c>
      <c r="S2534" s="18">
        <f>(((J2534/60)/60)/24)+DATE(1970,1,1)</f>
        <v>41107.849143518521</v>
      </c>
      <c r="T2534">
        <f>YEAR(S2534)</f>
        <v>2012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3200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6">
        <f>ROUND(E2535/D2535*100,0)</f>
        <v>259</v>
      </c>
      <c r="P2535" s="11">
        <f>IFERROR(ROUND(E2535/L2535,2),0)</f>
        <v>61.03</v>
      </c>
      <c r="Q2535" s="13" t="s">
        <v>8323</v>
      </c>
      <c r="R2535" t="s">
        <v>8352</v>
      </c>
      <c r="S2535" s="18">
        <f>(((J2535/60)/60)/24)+DATE(1970,1,1)</f>
        <v>41304.751284722224</v>
      </c>
      <c r="T2535">
        <f>YEAR(S2535)</f>
        <v>2013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3200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6">
        <f>ROUND(E2536/D2536*100,0)</f>
        <v>66</v>
      </c>
      <c r="P2536" s="11">
        <f>IFERROR(ROUND(E2536/L2536,2),0)</f>
        <v>150</v>
      </c>
      <c r="Q2536" s="13" t="s">
        <v>8323</v>
      </c>
      <c r="R2536" t="s">
        <v>8352</v>
      </c>
      <c r="S2536" s="18">
        <f>(((J2536/60)/60)/24)+DATE(1970,1,1)</f>
        <v>40127.700370370374</v>
      </c>
      <c r="T2536">
        <f>YEAR(S2536)</f>
        <v>2009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3200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6">
        <f>ROUND(E2537/D2537*100,0)</f>
        <v>649</v>
      </c>
      <c r="P2537" s="11">
        <f>IFERROR(ROUND(E2537/L2537,2),0)</f>
        <v>266.08999999999997</v>
      </c>
      <c r="Q2537" s="13" t="s">
        <v>8323</v>
      </c>
      <c r="R2537" t="s">
        <v>8352</v>
      </c>
      <c r="S2537" s="18">
        <f>(((J2537/60)/60)/24)+DATE(1970,1,1)</f>
        <v>41943.791030092594</v>
      </c>
      <c r="T2537">
        <f>YEAR(S2537)</f>
        <v>2014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3152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6">
        <f>ROUND(E2538/D2538*100,0)</f>
        <v>1</v>
      </c>
      <c r="P2538" s="11">
        <f>IFERROR(ROUND(E2538/L2538,2),0)</f>
        <v>7.25</v>
      </c>
      <c r="Q2538" s="13" t="s">
        <v>8323</v>
      </c>
      <c r="R2538" t="s">
        <v>8352</v>
      </c>
      <c r="S2538" s="18">
        <f>(((J2538/60)/60)/24)+DATE(1970,1,1)</f>
        <v>41464.106087962966</v>
      </c>
      <c r="T2538">
        <f>YEAR(S2538)</f>
        <v>2013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3100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6">
        <f>ROUND(E2539/D2539*100,0)</f>
        <v>35</v>
      </c>
      <c r="P2539" s="11">
        <f>IFERROR(ROUND(E2539/L2539,2),0)</f>
        <v>100</v>
      </c>
      <c r="Q2539" s="13" t="s">
        <v>8323</v>
      </c>
      <c r="R2539" t="s">
        <v>8352</v>
      </c>
      <c r="S2539" s="18">
        <f>(((J2539/60)/60)/24)+DATE(1970,1,1)</f>
        <v>40696.648784722223</v>
      </c>
      <c r="T2539">
        <f>YEAR(S2539)</f>
        <v>2011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3100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6">
        <f>ROUND(E2540/D2540*100,0)</f>
        <v>656</v>
      </c>
      <c r="P2540" s="11">
        <f>IFERROR(ROUND(E2540/L2540,2),0)</f>
        <v>109.96</v>
      </c>
      <c r="Q2540" s="13" t="s">
        <v>8323</v>
      </c>
      <c r="R2540" t="s">
        <v>8352</v>
      </c>
      <c r="S2540" s="18">
        <f>(((J2540/60)/60)/24)+DATE(1970,1,1)</f>
        <v>41298.509965277779</v>
      </c>
      <c r="T2540">
        <f>YEAR(S2540)</f>
        <v>2013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3000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6">
        <f>ROUND(E2541/D2541*100,0)</f>
        <v>334</v>
      </c>
      <c r="P2541" s="11">
        <f>IFERROR(ROUND(E2541/L2541,2),0)</f>
        <v>169.92</v>
      </c>
      <c r="Q2541" s="13" t="s">
        <v>8323</v>
      </c>
      <c r="R2541" t="s">
        <v>8352</v>
      </c>
      <c r="S2541" s="18">
        <f>(((J2541/60)/60)/24)+DATE(1970,1,1)</f>
        <v>41977.902222222227</v>
      </c>
      <c r="T2541">
        <f>YEAR(S2541)</f>
        <v>2014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3000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6">
        <f>ROUND(E2542/D2542*100,0)</f>
        <v>86</v>
      </c>
      <c r="P2542" s="11">
        <f>IFERROR(ROUND(E2542/L2542,2),0)</f>
        <v>95.74</v>
      </c>
      <c r="Q2542" s="13" t="s">
        <v>8323</v>
      </c>
      <c r="R2542" t="s">
        <v>8352</v>
      </c>
      <c r="S2542" s="18">
        <f>(((J2542/60)/60)/24)+DATE(1970,1,1)</f>
        <v>40785.675011574072</v>
      </c>
      <c r="T2542">
        <f>YEAR(S2542)</f>
        <v>2011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3000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6">
        <f>ROUND(E2543/D2543*100,0)</f>
        <v>125</v>
      </c>
      <c r="P2543" s="11">
        <f>IFERROR(ROUND(E2543/L2543,2),0)</f>
        <v>59.46</v>
      </c>
      <c r="Q2543" s="13" t="s">
        <v>8323</v>
      </c>
      <c r="R2543" t="s">
        <v>8352</v>
      </c>
      <c r="S2543" s="18">
        <f>(((J2543/60)/60)/24)+DATE(1970,1,1)</f>
        <v>41483.449282407404</v>
      </c>
      <c r="T2543">
        <f>YEAR(S2543)</f>
        <v>2013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3000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6">
        <f>ROUND(E2544/D2544*100,0)</f>
        <v>24</v>
      </c>
      <c r="P2544" s="11">
        <f>IFERROR(ROUND(E2544/L2544,2),0)</f>
        <v>55.77</v>
      </c>
      <c r="Q2544" s="13" t="s">
        <v>8323</v>
      </c>
      <c r="R2544" t="s">
        <v>8352</v>
      </c>
      <c r="S2544" s="18">
        <f>(((J2544/60)/60)/24)+DATE(1970,1,1)</f>
        <v>41509.426585648151</v>
      </c>
      <c r="T2544">
        <f>YEAR(S2544)</f>
        <v>2013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3000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6">
        <f>ROUND(E2545/D2545*100,0)</f>
        <v>13</v>
      </c>
      <c r="P2545" s="11">
        <f>IFERROR(ROUND(E2545/L2545,2),0)</f>
        <v>30.08</v>
      </c>
      <c r="Q2545" s="13" t="s">
        <v>8323</v>
      </c>
      <c r="R2545" t="s">
        <v>8352</v>
      </c>
      <c r="S2545" s="18">
        <f>(((J2545/60)/60)/24)+DATE(1970,1,1)</f>
        <v>40514.107615740737</v>
      </c>
      <c r="T2545">
        <f>YEAR(S2545)</f>
        <v>2010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3000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6">
        <f>ROUND(E2546/D2546*100,0)</f>
        <v>168</v>
      </c>
      <c r="P2546" s="11">
        <f>IFERROR(ROUND(E2546/L2546,2),0)</f>
        <v>88.44</v>
      </c>
      <c r="Q2546" s="13" t="s">
        <v>8323</v>
      </c>
      <c r="R2546" t="s">
        <v>8352</v>
      </c>
      <c r="S2546" s="18">
        <f>(((J2546/60)/60)/24)+DATE(1970,1,1)</f>
        <v>41068.520474537036</v>
      </c>
      <c r="T2546">
        <f>YEAR(S2546)</f>
        <v>2012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3000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6">
        <f>ROUND(E2547/D2547*100,0)</f>
        <v>130</v>
      </c>
      <c r="P2547" s="11">
        <f>IFERROR(ROUND(E2547/L2547,2),0)</f>
        <v>64.03</v>
      </c>
      <c r="Q2547" s="13" t="s">
        <v>8323</v>
      </c>
      <c r="R2547" t="s">
        <v>8352</v>
      </c>
      <c r="S2547" s="18">
        <f>(((J2547/60)/60)/24)+DATE(1970,1,1)</f>
        <v>42027.13817129629</v>
      </c>
      <c r="T2547">
        <f>YEAR(S2547)</f>
        <v>2015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3000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6">
        <f>ROUND(E2548/D2548*100,0)</f>
        <v>130</v>
      </c>
      <c r="P2548" s="11">
        <f>IFERROR(ROUND(E2548/L2548,2),0)</f>
        <v>60.15</v>
      </c>
      <c r="Q2548" s="13" t="s">
        <v>8323</v>
      </c>
      <c r="R2548" t="s">
        <v>8352</v>
      </c>
      <c r="S2548" s="18">
        <f>(((J2548/60)/60)/24)+DATE(1970,1,1)</f>
        <v>41524.858553240738</v>
      </c>
      <c r="T2548">
        <f>YEAR(S2548)</f>
        <v>2013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3000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6">
        <f>ROUND(E2549/D2549*100,0)</f>
        <v>220</v>
      </c>
      <c r="P2549" s="11">
        <f>IFERROR(ROUND(E2549/L2549,2),0)</f>
        <v>49.19</v>
      </c>
      <c r="Q2549" s="13" t="s">
        <v>8323</v>
      </c>
      <c r="R2549" t="s">
        <v>8352</v>
      </c>
      <c r="S2549" s="18">
        <f>(((J2549/60)/60)/24)+DATE(1970,1,1)</f>
        <v>40973.773182870369</v>
      </c>
      <c r="T2549">
        <f>YEAR(S2549)</f>
        <v>2012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3000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6">
        <f>ROUND(E2550/D2550*100,0)</f>
        <v>204</v>
      </c>
      <c r="P2550" s="11">
        <f>IFERROR(ROUND(E2550/L2550,2),0)</f>
        <v>165.16</v>
      </c>
      <c r="Q2550" s="13" t="s">
        <v>8323</v>
      </c>
      <c r="R2550" t="s">
        <v>8352</v>
      </c>
      <c r="S2550" s="18">
        <f>(((J2550/60)/60)/24)+DATE(1970,1,1)</f>
        <v>42618.625428240746</v>
      </c>
      <c r="T2550">
        <f>YEAR(S2550)</f>
        <v>2016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3000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6">
        <f>ROUND(E2551/D2551*100,0)</f>
        <v>54</v>
      </c>
      <c r="P2551" s="11">
        <f>IFERROR(ROUND(E2551/L2551,2),0)</f>
        <v>43.62</v>
      </c>
      <c r="Q2551" s="13" t="s">
        <v>8323</v>
      </c>
      <c r="R2551" t="s">
        <v>8352</v>
      </c>
      <c r="S2551" s="18">
        <f>(((J2551/60)/60)/24)+DATE(1970,1,1)</f>
        <v>41390.757754629631</v>
      </c>
      <c r="T2551">
        <f>YEAR(S2551)</f>
        <v>2013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3000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6">
        <f>ROUND(E2552/D2552*100,0)</f>
        <v>219</v>
      </c>
      <c r="P2552" s="11">
        <f>IFERROR(ROUND(E2552/L2552,2),0)</f>
        <v>43.7</v>
      </c>
      <c r="Q2552" s="13" t="s">
        <v>8323</v>
      </c>
      <c r="R2552" t="s">
        <v>8352</v>
      </c>
      <c r="S2552" s="18">
        <f>(((J2552/60)/60)/24)+DATE(1970,1,1)</f>
        <v>42228.634328703702</v>
      </c>
      <c r="T2552">
        <f>YEAR(S2552)</f>
        <v>2015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3000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6">
        <f>ROUND(E2553/D2553*100,0)</f>
        <v>126</v>
      </c>
      <c r="P2553" s="11">
        <f>IFERROR(ROUND(E2553/L2553,2),0)</f>
        <v>67.42</v>
      </c>
      <c r="Q2553" s="13" t="s">
        <v>8323</v>
      </c>
      <c r="R2553" t="s">
        <v>8352</v>
      </c>
      <c r="S2553" s="18">
        <f>(((J2553/60)/60)/24)+DATE(1970,1,1)</f>
        <v>40961.252141203702</v>
      </c>
      <c r="T2553">
        <f>YEAR(S2553)</f>
        <v>2012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6">
        <f>ROUND(E2554/D2554*100,0)</f>
        <v>107</v>
      </c>
      <c r="P2554" s="11">
        <f>IFERROR(ROUND(E2554/L2554,2),0)</f>
        <v>177.5</v>
      </c>
      <c r="Q2554" s="13" t="s">
        <v>8323</v>
      </c>
      <c r="R2554" t="s">
        <v>8352</v>
      </c>
      <c r="S2554" s="18">
        <f>(((J2554/60)/60)/24)+DATE(1970,1,1)</f>
        <v>42769.809965277775</v>
      </c>
      <c r="T2554">
        <f>YEAR(S2554)</f>
        <v>2017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3000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6">
        <f>ROUND(E2555/D2555*100,0)</f>
        <v>78</v>
      </c>
      <c r="P2555" s="11">
        <f>IFERROR(ROUND(E2555/L2555,2),0)</f>
        <v>38.880000000000003</v>
      </c>
      <c r="Q2555" s="13" t="s">
        <v>8323</v>
      </c>
      <c r="R2555" t="s">
        <v>8352</v>
      </c>
      <c r="S2555" s="18">
        <f>(((J2555/60)/60)/24)+DATE(1970,1,1)</f>
        <v>41113.199155092596</v>
      </c>
      <c r="T2555">
        <f>YEAR(S2555)</f>
        <v>2012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6">
        <f>ROUND(E2556/D2556*100,0)</f>
        <v>123</v>
      </c>
      <c r="P2556" s="11">
        <f>IFERROR(ROUND(E2556/L2556,2),0)</f>
        <v>54.99</v>
      </c>
      <c r="Q2556" s="13" t="s">
        <v>8323</v>
      </c>
      <c r="R2556" t="s">
        <v>8352</v>
      </c>
      <c r="S2556" s="18">
        <f>(((J2556/60)/60)/24)+DATE(1970,1,1)</f>
        <v>42125.078275462962</v>
      </c>
      <c r="T2556">
        <f>YEAR(S2556)</f>
        <v>2015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3000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6">
        <f>ROUND(E2557/D2557*100,0)</f>
        <v>72</v>
      </c>
      <c r="P2557" s="11">
        <f>IFERROR(ROUND(E2557/L2557,2),0)</f>
        <v>61.34</v>
      </c>
      <c r="Q2557" s="13" t="s">
        <v>8323</v>
      </c>
      <c r="R2557" t="s">
        <v>8352</v>
      </c>
      <c r="S2557" s="18">
        <f>(((J2557/60)/60)/24)+DATE(1970,1,1)</f>
        <v>41026.655011574076</v>
      </c>
      <c r="T2557">
        <f>YEAR(S2557)</f>
        <v>2012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3000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6">
        <f>ROUND(E2558/D2558*100,0)</f>
        <v>26</v>
      </c>
      <c r="P2558" s="11">
        <f>IFERROR(ROUND(E2558/L2558,2),0)</f>
        <v>23.12</v>
      </c>
      <c r="Q2558" s="13" t="s">
        <v>8323</v>
      </c>
      <c r="R2558" t="s">
        <v>8352</v>
      </c>
      <c r="S2558" s="18">
        <f>(((J2558/60)/60)/24)+DATE(1970,1,1)</f>
        <v>41222.991400462961</v>
      </c>
      <c r="T2558">
        <f>YEAR(S2558)</f>
        <v>2012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3000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6">
        <f>ROUND(E2559/D2559*100,0)</f>
        <v>36</v>
      </c>
      <c r="P2559" s="11">
        <f>IFERROR(ROUND(E2559/L2559,2),0)</f>
        <v>29.61</v>
      </c>
      <c r="Q2559" s="13" t="s">
        <v>8323</v>
      </c>
      <c r="R2559" t="s">
        <v>8352</v>
      </c>
      <c r="S2559" s="18">
        <f>(((J2559/60)/60)/24)+DATE(1970,1,1)</f>
        <v>41744.745208333334</v>
      </c>
      <c r="T2559">
        <f>YEAR(S2559)</f>
        <v>2014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3000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6">
        <f>ROUND(E2560/D2560*100,0)</f>
        <v>45</v>
      </c>
      <c r="P2560" s="11">
        <f>IFERROR(ROUND(E2560/L2560,2),0)</f>
        <v>75.61</v>
      </c>
      <c r="Q2560" s="13" t="s">
        <v>8323</v>
      </c>
      <c r="R2560" t="s">
        <v>8352</v>
      </c>
      <c r="S2560" s="18">
        <f>(((J2560/60)/60)/24)+DATE(1970,1,1)</f>
        <v>42093.860023148154</v>
      </c>
      <c r="T2560">
        <f>YEAR(S2560)</f>
        <v>2015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3000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6">
        <f>ROUND(E2561/D2561*100,0)</f>
        <v>30</v>
      </c>
      <c r="P2561" s="11">
        <f>IFERROR(ROUND(E2561/L2561,2),0)</f>
        <v>35.6</v>
      </c>
      <c r="Q2561" s="13" t="s">
        <v>8323</v>
      </c>
      <c r="R2561" t="s">
        <v>8352</v>
      </c>
      <c r="S2561" s="18">
        <f>(((J2561/60)/60)/24)+DATE(1970,1,1)</f>
        <v>40829.873657407406</v>
      </c>
      <c r="T2561">
        <f>YEAR(S2561)</f>
        <v>2011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6">
        <f>ROUND(E2562/D2562*100,0)</f>
        <v>100</v>
      </c>
      <c r="P2562" s="11">
        <f>IFERROR(ROUND(E2562/L2562,2),0)</f>
        <v>143</v>
      </c>
      <c r="Q2562" s="13" t="s">
        <v>8323</v>
      </c>
      <c r="R2562" t="s">
        <v>8352</v>
      </c>
      <c r="S2562" s="18">
        <f>(((J2562/60)/60)/24)+DATE(1970,1,1)</f>
        <v>42039.951087962967</v>
      </c>
      <c r="T2562">
        <f>YEAR(S2562)</f>
        <v>2015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3000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6">
        <f>ROUND(E2563/D2563*100,0)</f>
        <v>0</v>
      </c>
      <c r="P2563" s="11">
        <f>IFERROR(ROUND(E2563/L2563,2),0)</f>
        <v>0</v>
      </c>
      <c r="Q2563" s="13" t="s">
        <v>8334</v>
      </c>
      <c r="R2563" t="s">
        <v>8335</v>
      </c>
      <c r="S2563" s="18">
        <f>(((J2563/60)/60)/24)+DATE(1970,1,1)</f>
        <v>42260.528807870374</v>
      </c>
      <c r="T2563">
        <f>YEAR(S2563)</f>
        <v>2015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3000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6">
        <f>ROUND(E2564/D2564*100,0)</f>
        <v>3</v>
      </c>
      <c r="P2564" s="11">
        <f>IFERROR(ROUND(E2564/L2564,2),0)</f>
        <v>25</v>
      </c>
      <c r="Q2564" s="13" t="s">
        <v>8334</v>
      </c>
      <c r="R2564" t="s">
        <v>8335</v>
      </c>
      <c r="S2564" s="18">
        <f>(((J2564/60)/60)/24)+DATE(1970,1,1)</f>
        <v>42594.524756944447</v>
      </c>
      <c r="T2564">
        <f>YEAR(S2564)</f>
        <v>2016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3000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6">
        <f>ROUND(E2565/D2565*100,0)</f>
        <v>0</v>
      </c>
      <c r="P2565" s="11">
        <f>IFERROR(ROUND(E2565/L2565,2),0)</f>
        <v>0</v>
      </c>
      <c r="Q2565" s="13" t="s">
        <v>8334</v>
      </c>
      <c r="R2565" t="s">
        <v>8335</v>
      </c>
      <c r="S2565" s="18">
        <f>(((J2565/60)/60)/24)+DATE(1970,1,1)</f>
        <v>42155.139479166668</v>
      </c>
      <c r="T2565">
        <f>YEAR(S2565)</f>
        <v>2015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3000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6">
        <f>ROUND(E2566/D2566*100,0)</f>
        <v>0</v>
      </c>
      <c r="P2566" s="11">
        <f>IFERROR(ROUND(E2566/L2566,2),0)</f>
        <v>0</v>
      </c>
      <c r="Q2566" s="13" t="s">
        <v>8334</v>
      </c>
      <c r="R2566" t="s">
        <v>8335</v>
      </c>
      <c r="S2566" s="18">
        <f>(((J2566/60)/60)/24)+DATE(1970,1,1)</f>
        <v>41822.040497685186</v>
      </c>
      <c r="T2566">
        <f>YEAR(S2566)</f>
        <v>2014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3000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6">
        <f>ROUND(E2567/D2567*100,0)</f>
        <v>3</v>
      </c>
      <c r="P2567" s="11">
        <f>IFERROR(ROUND(E2567/L2567,2),0)</f>
        <v>100</v>
      </c>
      <c r="Q2567" s="13" t="s">
        <v>8334</v>
      </c>
      <c r="R2567" t="s">
        <v>8335</v>
      </c>
      <c r="S2567" s="18">
        <f>(((J2567/60)/60)/24)+DATE(1970,1,1)</f>
        <v>42440.650335648148</v>
      </c>
      <c r="T2567">
        <f>YEAR(S2567)</f>
        <v>2016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6">
        <f>ROUND(E2568/D2568*100,0)</f>
        <v>0</v>
      </c>
      <c r="P2568" s="11">
        <f>IFERROR(ROUND(E2568/L2568,2),0)</f>
        <v>0</v>
      </c>
      <c r="Q2568" s="13" t="s">
        <v>8334</v>
      </c>
      <c r="R2568" t="s">
        <v>8335</v>
      </c>
      <c r="S2568" s="18">
        <f>(((J2568/60)/60)/24)+DATE(1970,1,1)</f>
        <v>41842.980879629627</v>
      </c>
      <c r="T2568">
        <f>YEAR(S2568)</f>
        <v>2014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3000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6">
        <f>ROUND(E2569/D2569*100,0)</f>
        <v>4</v>
      </c>
      <c r="P2569" s="11">
        <f>IFERROR(ROUND(E2569/L2569,2),0)</f>
        <v>60</v>
      </c>
      <c r="Q2569" s="13" t="s">
        <v>8334</v>
      </c>
      <c r="R2569" t="s">
        <v>8335</v>
      </c>
      <c r="S2569" s="18">
        <f>(((J2569/60)/60)/24)+DATE(1970,1,1)</f>
        <v>42087.878912037035</v>
      </c>
      <c r="T2569">
        <f>YEAR(S2569)</f>
        <v>2015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3000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6">
        <f>ROUND(E2570/D2570*100,0)</f>
        <v>2</v>
      </c>
      <c r="P2570" s="11">
        <f>IFERROR(ROUND(E2570/L2570,2),0)</f>
        <v>50</v>
      </c>
      <c r="Q2570" s="13" t="s">
        <v>8334</v>
      </c>
      <c r="R2570" t="s">
        <v>8335</v>
      </c>
      <c r="S2570" s="18">
        <f>(((J2570/60)/60)/24)+DATE(1970,1,1)</f>
        <v>42584.666597222225</v>
      </c>
      <c r="T2570">
        <f>YEAR(S2570)</f>
        <v>2016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3000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6">
        <f>ROUND(E2571/D2571*100,0)</f>
        <v>5</v>
      </c>
      <c r="P2571" s="11">
        <f>IFERROR(ROUND(E2571/L2571,2),0)</f>
        <v>72.5</v>
      </c>
      <c r="Q2571" s="13" t="s">
        <v>8334</v>
      </c>
      <c r="R2571" t="s">
        <v>8335</v>
      </c>
      <c r="S2571" s="18">
        <f>(((J2571/60)/60)/24)+DATE(1970,1,1)</f>
        <v>42234.105462962965</v>
      </c>
      <c r="T2571">
        <f>YEAR(S2571)</f>
        <v>2015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3000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6">
        <f>ROUND(E2572/D2572*100,0)</f>
        <v>2</v>
      </c>
      <c r="P2572" s="11">
        <f>IFERROR(ROUND(E2572/L2572,2),0)</f>
        <v>29.5</v>
      </c>
      <c r="Q2572" s="13" t="s">
        <v>8334</v>
      </c>
      <c r="R2572" t="s">
        <v>8335</v>
      </c>
      <c r="S2572" s="18">
        <f>(((J2572/60)/60)/24)+DATE(1970,1,1)</f>
        <v>42744.903182870374</v>
      </c>
      <c r="T2572">
        <f>YEAR(S2572)</f>
        <v>2017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3000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6">
        <f>ROUND(E2573/D2573*100,0)</f>
        <v>8</v>
      </c>
      <c r="P2573" s="11">
        <f>IFERROR(ROUND(E2573/L2573,2),0)</f>
        <v>62.5</v>
      </c>
      <c r="Q2573" s="13" t="s">
        <v>8334</v>
      </c>
      <c r="R2573" t="s">
        <v>8335</v>
      </c>
      <c r="S2573" s="18">
        <f>(((J2573/60)/60)/24)+DATE(1970,1,1)</f>
        <v>42449.341678240744</v>
      </c>
      <c r="T2573">
        <f>YEAR(S2573)</f>
        <v>2016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6">
        <f>ROUND(E2574/D2574*100,0)</f>
        <v>0</v>
      </c>
      <c r="P2574" s="11">
        <f>IFERROR(ROUND(E2574/L2574,2),0)</f>
        <v>0</v>
      </c>
      <c r="Q2574" s="13" t="s">
        <v>8334</v>
      </c>
      <c r="R2574" t="s">
        <v>8335</v>
      </c>
      <c r="S2574" s="18">
        <f>(((J2574/60)/60)/24)+DATE(1970,1,1)</f>
        <v>42077.119409722218</v>
      </c>
      <c r="T2574">
        <f>YEAR(S2574)</f>
        <v>2015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3000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6">
        <f>ROUND(E2575/D2575*100,0)</f>
        <v>0</v>
      </c>
      <c r="P2575" s="11">
        <f>IFERROR(ROUND(E2575/L2575,2),0)</f>
        <v>0</v>
      </c>
      <c r="Q2575" s="13" t="s">
        <v>8334</v>
      </c>
      <c r="R2575" t="s">
        <v>8335</v>
      </c>
      <c r="S2575" s="18">
        <f>(((J2575/60)/60)/24)+DATE(1970,1,1)</f>
        <v>41829.592002314814</v>
      </c>
      <c r="T2575">
        <f>YEAR(S2575)</f>
        <v>2014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3000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6">
        <f>ROUND(E2576/D2576*100,0)</f>
        <v>0</v>
      </c>
      <c r="P2576" s="11">
        <f>IFERROR(ROUND(E2576/L2576,2),0)</f>
        <v>0</v>
      </c>
      <c r="Q2576" s="13" t="s">
        <v>8334</v>
      </c>
      <c r="R2576" t="s">
        <v>8335</v>
      </c>
      <c r="S2576" s="18">
        <f>(((J2576/60)/60)/24)+DATE(1970,1,1)</f>
        <v>42487.825752314813</v>
      </c>
      <c r="T2576">
        <f>YEAR(S2576)</f>
        <v>2016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3000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6">
        <f>ROUND(E2577/D2577*100,0)</f>
        <v>0</v>
      </c>
      <c r="P2577" s="11">
        <f>IFERROR(ROUND(E2577/L2577,2),0)</f>
        <v>0</v>
      </c>
      <c r="Q2577" s="13" t="s">
        <v>8334</v>
      </c>
      <c r="R2577" t="s">
        <v>8335</v>
      </c>
      <c r="S2577" s="18">
        <f>(((J2577/60)/60)/24)+DATE(1970,1,1)</f>
        <v>41986.108726851846</v>
      </c>
      <c r="T2577">
        <f>YEAR(S2577)</f>
        <v>2014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3000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6">
        <f>ROUND(E2578/D2578*100,0)</f>
        <v>0</v>
      </c>
      <c r="P2578" s="11">
        <f>IFERROR(ROUND(E2578/L2578,2),0)</f>
        <v>0</v>
      </c>
      <c r="Q2578" s="13" t="s">
        <v>8334</v>
      </c>
      <c r="R2578" t="s">
        <v>8335</v>
      </c>
      <c r="S2578" s="18">
        <f>(((J2578/60)/60)/24)+DATE(1970,1,1)</f>
        <v>42060.00980324074</v>
      </c>
      <c r="T2578">
        <f>YEAR(S2578)</f>
        <v>2015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3000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6">
        <f>ROUND(E2579/D2579*100,0)</f>
        <v>0</v>
      </c>
      <c r="P2579" s="11">
        <f>IFERROR(ROUND(E2579/L2579,2),0)</f>
        <v>0</v>
      </c>
      <c r="Q2579" s="13" t="s">
        <v>8334</v>
      </c>
      <c r="R2579" t="s">
        <v>8335</v>
      </c>
      <c r="S2579" s="18">
        <f>(((J2579/60)/60)/24)+DATE(1970,1,1)</f>
        <v>41830.820567129631</v>
      </c>
      <c r="T2579">
        <f>YEAR(S2579)</f>
        <v>2014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3000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6">
        <f>ROUND(E2580/D2580*100,0)</f>
        <v>0</v>
      </c>
      <c r="P2580" s="11">
        <f>IFERROR(ROUND(E2580/L2580,2),0)</f>
        <v>0</v>
      </c>
      <c r="Q2580" s="13" t="s">
        <v>8334</v>
      </c>
      <c r="R2580" t="s">
        <v>8335</v>
      </c>
      <c r="S2580" s="18">
        <f>(((J2580/60)/60)/24)+DATE(1970,1,1)</f>
        <v>42238.022905092599</v>
      </c>
      <c r="T2580">
        <f>YEAR(S2580)</f>
        <v>2015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3000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6">
        <f>ROUND(E2581/D2581*100,0)</f>
        <v>9</v>
      </c>
      <c r="P2581" s="11">
        <f>IFERROR(ROUND(E2581/L2581,2),0)</f>
        <v>23.08</v>
      </c>
      <c r="Q2581" s="13" t="s">
        <v>8334</v>
      </c>
      <c r="R2581" t="s">
        <v>8335</v>
      </c>
      <c r="S2581" s="18">
        <f>(((J2581/60)/60)/24)+DATE(1970,1,1)</f>
        <v>41837.829895833333</v>
      </c>
      <c r="T2581">
        <f>YEAR(S2581)</f>
        <v>2014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3000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6">
        <f>ROUND(E2582/D2582*100,0)</f>
        <v>2</v>
      </c>
      <c r="P2582" s="11">
        <f>IFERROR(ROUND(E2582/L2582,2),0)</f>
        <v>25.5</v>
      </c>
      <c r="Q2582" s="13" t="s">
        <v>8334</v>
      </c>
      <c r="R2582" t="s">
        <v>8335</v>
      </c>
      <c r="S2582" s="18">
        <f>(((J2582/60)/60)/24)+DATE(1970,1,1)</f>
        <v>42110.326423611114</v>
      </c>
      <c r="T2582">
        <f>YEAR(S2582)</f>
        <v>2015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3000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6">
        <f>ROUND(E2583/D2583*100,0)</f>
        <v>18</v>
      </c>
      <c r="P2583" s="11">
        <f>IFERROR(ROUND(E2583/L2583,2),0)</f>
        <v>48.18</v>
      </c>
      <c r="Q2583" s="13" t="s">
        <v>8334</v>
      </c>
      <c r="R2583" t="s">
        <v>8335</v>
      </c>
      <c r="S2583" s="18">
        <f>(((J2583/60)/60)/24)+DATE(1970,1,1)</f>
        <v>42294.628449074073</v>
      </c>
      <c r="T2583">
        <f>YEAR(S2583)</f>
        <v>2015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3000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6">
        <f>ROUND(E2584/D2584*100,0)</f>
        <v>0</v>
      </c>
      <c r="P2584" s="11">
        <f>IFERROR(ROUND(E2584/L2584,2),0)</f>
        <v>1</v>
      </c>
      <c r="Q2584" s="13" t="s">
        <v>8334</v>
      </c>
      <c r="R2584" t="s">
        <v>8335</v>
      </c>
      <c r="S2584" s="18">
        <f>(((J2584/60)/60)/24)+DATE(1970,1,1)</f>
        <v>42642.988819444443</v>
      </c>
      <c r="T2584">
        <f>YEAR(S2584)</f>
        <v>2016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3000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6">
        <f>ROUND(E2585/D2585*100,0)</f>
        <v>0</v>
      </c>
      <c r="P2585" s="11">
        <f>IFERROR(ROUND(E2585/L2585,2),0)</f>
        <v>1</v>
      </c>
      <c r="Q2585" s="13" t="s">
        <v>8334</v>
      </c>
      <c r="R2585" t="s">
        <v>8335</v>
      </c>
      <c r="S2585" s="18">
        <f>(((J2585/60)/60)/24)+DATE(1970,1,1)</f>
        <v>42019.76944444445</v>
      </c>
      <c r="T2585">
        <f>YEAR(S2585)</f>
        <v>2015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3000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6">
        <f>ROUND(E2586/D2586*100,0)</f>
        <v>0</v>
      </c>
      <c r="P2586" s="11">
        <f>IFERROR(ROUND(E2586/L2586,2),0)</f>
        <v>0</v>
      </c>
      <c r="Q2586" s="13" t="s">
        <v>8334</v>
      </c>
      <c r="R2586" t="s">
        <v>8335</v>
      </c>
      <c r="S2586" s="18">
        <f>(((J2586/60)/60)/24)+DATE(1970,1,1)</f>
        <v>42140.173252314817</v>
      </c>
      <c r="T2586">
        <f>YEAR(S2586)</f>
        <v>2015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6">
        <f>ROUND(E2587/D2587*100,0)</f>
        <v>2</v>
      </c>
      <c r="P2587" s="11">
        <f>IFERROR(ROUND(E2587/L2587,2),0)</f>
        <v>50</v>
      </c>
      <c r="Q2587" s="13" t="s">
        <v>8334</v>
      </c>
      <c r="R2587" t="s">
        <v>8335</v>
      </c>
      <c r="S2587" s="18">
        <f>(((J2587/60)/60)/24)+DATE(1970,1,1)</f>
        <v>41795.963333333333</v>
      </c>
      <c r="T2587">
        <f>YEAR(S2587)</f>
        <v>2014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6">
        <f>ROUND(E2588/D2588*100,0)</f>
        <v>0</v>
      </c>
      <c r="P2588" s="11">
        <f>IFERROR(ROUND(E2588/L2588,2),0)</f>
        <v>5</v>
      </c>
      <c r="Q2588" s="13" t="s">
        <v>8334</v>
      </c>
      <c r="R2588" t="s">
        <v>8335</v>
      </c>
      <c r="S2588" s="18">
        <f>(((J2588/60)/60)/24)+DATE(1970,1,1)</f>
        <v>42333.330277777779</v>
      </c>
      <c r="T2588">
        <f>YEAR(S2588)</f>
        <v>2015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3000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6">
        <f>ROUND(E2589/D2589*100,0)</f>
        <v>41</v>
      </c>
      <c r="P2589" s="11">
        <f>IFERROR(ROUND(E2589/L2589,2),0)</f>
        <v>202.83</v>
      </c>
      <c r="Q2589" s="13" t="s">
        <v>8334</v>
      </c>
      <c r="R2589" t="s">
        <v>8335</v>
      </c>
      <c r="S2589" s="18">
        <f>(((J2589/60)/60)/24)+DATE(1970,1,1)</f>
        <v>42338.675381944442</v>
      </c>
      <c r="T2589">
        <f>YEAR(S2589)</f>
        <v>2015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3000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6">
        <f>ROUND(E2590/D2590*100,0)</f>
        <v>8</v>
      </c>
      <c r="P2590" s="11">
        <f>IFERROR(ROUND(E2590/L2590,2),0)</f>
        <v>29.13</v>
      </c>
      <c r="Q2590" s="13" t="s">
        <v>8334</v>
      </c>
      <c r="R2590" t="s">
        <v>8335</v>
      </c>
      <c r="S2590" s="18">
        <f>(((J2590/60)/60)/24)+DATE(1970,1,1)</f>
        <v>42042.676226851851</v>
      </c>
      <c r="T2590">
        <f>YEAR(S2590)</f>
        <v>2015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3000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6">
        <f>ROUND(E2591/D2591*100,0)</f>
        <v>0</v>
      </c>
      <c r="P2591" s="11">
        <f>IFERROR(ROUND(E2591/L2591,2),0)</f>
        <v>5</v>
      </c>
      <c r="Q2591" s="13" t="s">
        <v>8334</v>
      </c>
      <c r="R2591" t="s">
        <v>8335</v>
      </c>
      <c r="S2591" s="18">
        <f>(((J2591/60)/60)/24)+DATE(1970,1,1)</f>
        <v>42422.536192129628</v>
      </c>
      <c r="T2591">
        <f>YEAR(S2591)</f>
        <v>2016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6">
        <f>ROUND(E2592/D2592*100,0)</f>
        <v>0</v>
      </c>
      <c r="P2592" s="11">
        <f>IFERROR(ROUND(E2592/L2592,2),0)</f>
        <v>0</v>
      </c>
      <c r="Q2592" s="13" t="s">
        <v>8334</v>
      </c>
      <c r="R2592" t="s">
        <v>8335</v>
      </c>
      <c r="S2592" s="18">
        <f>(((J2592/60)/60)/24)+DATE(1970,1,1)</f>
        <v>42388.589085648149</v>
      </c>
      <c r="T2592">
        <f>YEAR(S2592)</f>
        <v>2016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3000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6">
        <f>ROUND(E2593/D2593*100,0)</f>
        <v>1</v>
      </c>
      <c r="P2593" s="11">
        <f>IFERROR(ROUND(E2593/L2593,2),0)</f>
        <v>13</v>
      </c>
      <c r="Q2593" s="13" t="s">
        <v>8334</v>
      </c>
      <c r="R2593" t="s">
        <v>8335</v>
      </c>
      <c r="S2593" s="18">
        <f>(((J2593/60)/60)/24)+DATE(1970,1,1)</f>
        <v>42382.906527777777</v>
      </c>
      <c r="T2593">
        <f>YEAR(S2593)</f>
        <v>2016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6">
        <f>ROUND(E2594/D2594*100,0)</f>
        <v>2</v>
      </c>
      <c r="P2594" s="11">
        <f>IFERROR(ROUND(E2594/L2594,2),0)</f>
        <v>50</v>
      </c>
      <c r="Q2594" s="13" t="s">
        <v>8334</v>
      </c>
      <c r="R2594" t="s">
        <v>8335</v>
      </c>
      <c r="S2594" s="18">
        <f>(((J2594/60)/60)/24)+DATE(1970,1,1)</f>
        <v>41887.801168981481</v>
      </c>
      <c r="T2594">
        <f>YEAR(S2594)</f>
        <v>2014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3000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6">
        <f>ROUND(E2595/D2595*100,0)</f>
        <v>0</v>
      </c>
      <c r="P2595" s="11">
        <f>IFERROR(ROUND(E2595/L2595,2),0)</f>
        <v>0</v>
      </c>
      <c r="Q2595" s="13" t="s">
        <v>8334</v>
      </c>
      <c r="R2595" t="s">
        <v>8335</v>
      </c>
      <c r="S2595" s="18">
        <f>(((J2595/60)/60)/24)+DATE(1970,1,1)</f>
        <v>42089.84520833334</v>
      </c>
      <c r="T2595">
        <f>YEAR(S2595)</f>
        <v>2015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3000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6">
        <f>ROUND(E2596/D2596*100,0)</f>
        <v>0</v>
      </c>
      <c r="P2596" s="11">
        <f>IFERROR(ROUND(E2596/L2596,2),0)</f>
        <v>1</v>
      </c>
      <c r="Q2596" s="13" t="s">
        <v>8334</v>
      </c>
      <c r="R2596" t="s">
        <v>8335</v>
      </c>
      <c r="S2596" s="18">
        <f>(((J2596/60)/60)/24)+DATE(1970,1,1)</f>
        <v>41828.967916666668</v>
      </c>
      <c r="T2596">
        <f>YEAR(S2596)</f>
        <v>2014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3000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6">
        <f>ROUND(E2597/D2597*100,0)</f>
        <v>61</v>
      </c>
      <c r="P2597" s="11">
        <f>IFERROR(ROUND(E2597/L2597,2),0)</f>
        <v>96.05</v>
      </c>
      <c r="Q2597" s="13" t="s">
        <v>8334</v>
      </c>
      <c r="R2597" t="s">
        <v>8335</v>
      </c>
      <c r="S2597" s="18">
        <f>(((J2597/60)/60)/24)+DATE(1970,1,1)</f>
        <v>42760.244212962964</v>
      </c>
      <c r="T2597">
        <f>YEAR(S2597)</f>
        <v>2017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6">
        <f>ROUND(E2598/D2598*100,0)</f>
        <v>275</v>
      </c>
      <c r="P2598" s="11">
        <f>IFERROR(ROUND(E2598/L2598,2),0)</f>
        <v>305.77999999999997</v>
      </c>
      <c r="Q2598" s="13" t="s">
        <v>8334</v>
      </c>
      <c r="R2598" t="s">
        <v>8335</v>
      </c>
      <c r="S2598" s="18">
        <f>(((J2598/60)/60)/24)+DATE(1970,1,1)</f>
        <v>41828.664456018516</v>
      </c>
      <c r="T2598">
        <f>YEAR(S2598)</f>
        <v>2014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3000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6">
        <f>ROUND(E2599/D2599*100,0)</f>
        <v>3</v>
      </c>
      <c r="P2599" s="11">
        <f>IFERROR(ROUND(E2599/L2599,2),0)</f>
        <v>12.14</v>
      </c>
      <c r="Q2599" s="13" t="s">
        <v>8334</v>
      </c>
      <c r="R2599" t="s">
        <v>8335</v>
      </c>
      <c r="S2599" s="18">
        <f>(((J2599/60)/60)/24)+DATE(1970,1,1)</f>
        <v>42510.341631944444</v>
      </c>
      <c r="T2599">
        <f>YEAR(S2599)</f>
        <v>2016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6">
        <f>ROUND(E2600/D2600*100,0)</f>
        <v>39</v>
      </c>
      <c r="P2600" s="11">
        <f>IFERROR(ROUND(E2600/L2600,2),0)</f>
        <v>83.57</v>
      </c>
      <c r="Q2600" s="13" t="s">
        <v>8334</v>
      </c>
      <c r="R2600" t="s">
        <v>8335</v>
      </c>
      <c r="S2600" s="18">
        <f>(((J2600/60)/60)/24)+DATE(1970,1,1)</f>
        <v>42240.840289351851</v>
      </c>
      <c r="T2600">
        <f>YEAR(S2600)</f>
        <v>2015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3000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6">
        <f>ROUND(E2601/D2601*100,0)</f>
        <v>3</v>
      </c>
      <c r="P2601" s="11">
        <f>IFERROR(ROUND(E2601/L2601,2),0)</f>
        <v>18</v>
      </c>
      <c r="Q2601" s="13" t="s">
        <v>8334</v>
      </c>
      <c r="R2601" t="s">
        <v>8335</v>
      </c>
      <c r="S2601" s="18">
        <f>(((J2601/60)/60)/24)+DATE(1970,1,1)</f>
        <v>41809.754016203704</v>
      </c>
      <c r="T2601">
        <f>YEAR(S2601)</f>
        <v>2014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3000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6">
        <f>ROUND(E2602/D2602*100,0)</f>
        <v>116</v>
      </c>
      <c r="P2602" s="11">
        <f>IFERROR(ROUND(E2602/L2602,2),0)</f>
        <v>115.53</v>
      </c>
      <c r="Q2602" s="13" t="s">
        <v>8334</v>
      </c>
      <c r="R2602" t="s">
        <v>8335</v>
      </c>
      <c r="S2602" s="18">
        <f>(((J2602/60)/60)/24)+DATE(1970,1,1)</f>
        <v>42394.900462962964</v>
      </c>
      <c r="T2602">
        <f>YEAR(S2602)</f>
        <v>2016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3000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6">
        <f>ROUND(E2603/D2603*100,0)</f>
        <v>110</v>
      </c>
      <c r="P2603" s="11">
        <f>IFERROR(ROUND(E2603/L2603,2),0)</f>
        <v>21.9</v>
      </c>
      <c r="Q2603" s="13" t="s">
        <v>8317</v>
      </c>
      <c r="R2603" t="s">
        <v>8353</v>
      </c>
      <c r="S2603" s="18">
        <f>(((J2603/60)/60)/24)+DATE(1970,1,1)</f>
        <v>41150.902187499996</v>
      </c>
      <c r="T2603">
        <f>YEAR(S2603)</f>
        <v>2012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3000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6">
        <f>ROUND(E2604/D2604*100,0)</f>
        <v>1304</v>
      </c>
      <c r="P2604" s="11">
        <f>IFERROR(ROUND(E2604/L2604,2),0)</f>
        <v>80.02</v>
      </c>
      <c r="Q2604" s="13" t="s">
        <v>8317</v>
      </c>
      <c r="R2604" t="s">
        <v>8353</v>
      </c>
      <c r="S2604" s="18">
        <f>(((J2604/60)/60)/24)+DATE(1970,1,1)</f>
        <v>41915.747314814813</v>
      </c>
      <c r="T2604">
        <f>YEAR(S2604)</f>
        <v>2014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3000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6">
        <f>ROUND(E2605/D2605*100,0)</f>
        <v>59</v>
      </c>
      <c r="P2605" s="11">
        <f>IFERROR(ROUND(E2605/L2605,2),0)</f>
        <v>35.520000000000003</v>
      </c>
      <c r="Q2605" s="13" t="s">
        <v>8317</v>
      </c>
      <c r="R2605" t="s">
        <v>8353</v>
      </c>
      <c r="S2605" s="18">
        <f>(((J2605/60)/60)/24)+DATE(1970,1,1)</f>
        <v>41617.912662037037</v>
      </c>
      <c r="T2605">
        <f>YEAR(S2605)</f>
        <v>2013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3000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6">
        <f>ROUND(E2606/D2606*100,0)</f>
        <v>695</v>
      </c>
      <c r="P2606" s="11">
        <f>IFERROR(ROUND(E2606/L2606,2),0)</f>
        <v>64.930000000000007</v>
      </c>
      <c r="Q2606" s="13" t="s">
        <v>8317</v>
      </c>
      <c r="R2606" t="s">
        <v>8353</v>
      </c>
      <c r="S2606" s="18">
        <f>(((J2606/60)/60)/24)+DATE(1970,1,1)</f>
        <v>40998.051192129627</v>
      </c>
      <c r="T2606">
        <f>YEAR(S2606)</f>
        <v>2012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3000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6">
        <f>ROUND(E2607/D2607*100,0)</f>
        <v>3581</v>
      </c>
      <c r="P2607" s="11">
        <f>IFERROR(ROUND(E2607/L2607,2),0)</f>
        <v>60.97</v>
      </c>
      <c r="Q2607" s="13" t="s">
        <v>8317</v>
      </c>
      <c r="R2607" t="s">
        <v>8353</v>
      </c>
      <c r="S2607" s="18">
        <f>(((J2607/60)/60)/24)+DATE(1970,1,1)</f>
        <v>42508.541550925926</v>
      </c>
      <c r="T2607">
        <f>YEAR(S2607)</f>
        <v>2016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3000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6">
        <f>ROUND(E2608/D2608*100,0)</f>
        <v>404</v>
      </c>
      <c r="P2608" s="11">
        <f>IFERROR(ROUND(E2608/L2608,2),0)</f>
        <v>31.44</v>
      </c>
      <c r="Q2608" s="13" t="s">
        <v>8317</v>
      </c>
      <c r="R2608" t="s">
        <v>8353</v>
      </c>
      <c r="S2608" s="18">
        <f>(((J2608/60)/60)/24)+DATE(1970,1,1)</f>
        <v>41726.712754629632</v>
      </c>
      <c r="T2608">
        <f>YEAR(S2608)</f>
        <v>2014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3000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6">
        <f>ROUND(E2609/D2609*100,0)</f>
        <v>1087</v>
      </c>
      <c r="P2609" s="11">
        <f>IFERROR(ROUND(E2609/L2609,2),0)</f>
        <v>81.95</v>
      </c>
      <c r="Q2609" s="13" t="s">
        <v>8317</v>
      </c>
      <c r="R2609" t="s">
        <v>8353</v>
      </c>
      <c r="S2609" s="18">
        <f>(((J2609/60)/60)/24)+DATE(1970,1,1)</f>
        <v>42184.874675925923</v>
      </c>
      <c r="T2609">
        <f>YEAR(S2609)</f>
        <v>2015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3000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6">
        <f>ROUND(E2610/D2610*100,0)</f>
        <v>597</v>
      </c>
      <c r="P2610" s="11">
        <f>IFERROR(ROUND(E2610/L2610,2),0)</f>
        <v>58.93</v>
      </c>
      <c r="Q2610" s="13" t="s">
        <v>8317</v>
      </c>
      <c r="R2610" t="s">
        <v>8353</v>
      </c>
      <c r="S2610" s="18">
        <f>(((J2610/60)/60)/24)+DATE(1970,1,1)</f>
        <v>42767.801712962959</v>
      </c>
      <c r="T2610">
        <f>YEAR(S2610)</f>
        <v>2017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6">
        <f>ROUND(E2611/D2611*100,0)</f>
        <v>3544</v>
      </c>
      <c r="P2611" s="11">
        <f>IFERROR(ROUND(E2611/L2611,2),0)</f>
        <v>157.29</v>
      </c>
      <c r="Q2611" s="13" t="s">
        <v>8317</v>
      </c>
      <c r="R2611" t="s">
        <v>8353</v>
      </c>
      <c r="S2611" s="18">
        <f>(((J2611/60)/60)/24)+DATE(1970,1,1)</f>
        <v>41075.237858796296</v>
      </c>
      <c r="T2611">
        <f>YEAR(S2611)</f>
        <v>2012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3000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6">
        <f>ROUND(E2612/D2612*100,0)</f>
        <v>1072</v>
      </c>
      <c r="P2612" s="11">
        <f>IFERROR(ROUND(E2612/L2612,2),0)</f>
        <v>55.76</v>
      </c>
      <c r="Q2612" s="13" t="s">
        <v>8317</v>
      </c>
      <c r="R2612" t="s">
        <v>8353</v>
      </c>
      <c r="S2612" s="18">
        <f>(((J2612/60)/60)/24)+DATE(1970,1,1)</f>
        <v>42564.881076388891</v>
      </c>
      <c r="T2612">
        <f>YEAR(S2612)</f>
        <v>2016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3000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6">
        <f>ROUND(E2613/D2613*100,0)</f>
        <v>10232</v>
      </c>
      <c r="P2613" s="11">
        <f>IFERROR(ROUND(E2613/L2613,2),0)</f>
        <v>83.8</v>
      </c>
      <c r="Q2613" s="13" t="s">
        <v>8317</v>
      </c>
      <c r="R2613" t="s">
        <v>8353</v>
      </c>
      <c r="S2613" s="18">
        <f>(((J2613/60)/60)/24)+DATE(1970,1,1)</f>
        <v>42704.335810185185</v>
      </c>
      <c r="T2613">
        <f>YEAR(S2613)</f>
        <v>2016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3000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6">
        <f>ROUND(E2614/D2614*100,0)</f>
        <v>573</v>
      </c>
      <c r="P2614" s="11">
        <f>IFERROR(ROUND(E2614/L2614,2),0)</f>
        <v>58.42</v>
      </c>
      <c r="Q2614" s="13" t="s">
        <v>8317</v>
      </c>
      <c r="R2614" t="s">
        <v>8353</v>
      </c>
      <c r="S2614" s="18">
        <f>(((J2614/60)/60)/24)+DATE(1970,1,1)</f>
        <v>41982.143171296295</v>
      </c>
      <c r="T2614">
        <f>YEAR(S2614)</f>
        <v>2014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3000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6">
        <f>ROUND(E2615/D2615*100,0)</f>
        <v>253</v>
      </c>
      <c r="P2615" s="11">
        <f>IFERROR(ROUND(E2615/L2615,2),0)</f>
        <v>270.57</v>
      </c>
      <c r="Q2615" s="13" t="s">
        <v>8317</v>
      </c>
      <c r="R2615" t="s">
        <v>8353</v>
      </c>
      <c r="S2615" s="18">
        <f>(((J2615/60)/60)/24)+DATE(1970,1,1)</f>
        <v>41143.81821759259</v>
      </c>
      <c r="T2615">
        <f>YEAR(S2615)</f>
        <v>2012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3000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6">
        <f>ROUND(E2616/D2616*100,0)</f>
        <v>357</v>
      </c>
      <c r="P2616" s="11">
        <f>IFERROR(ROUND(E2616/L2616,2),0)</f>
        <v>107.1</v>
      </c>
      <c r="Q2616" s="13" t="s">
        <v>8317</v>
      </c>
      <c r="R2616" t="s">
        <v>8353</v>
      </c>
      <c r="S2616" s="18">
        <f>(((J2616/60)/60)/24)+DATE(1970,1,1)</f>
        <v>41730.708472222221</v>
      </c>
      <c r="T2616">
        <f>YEAR(S2616)</f>
        <v>2014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3000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6">
        <f>ROUND(E2617/D2617*100,0)</f>
        <v>113</v>
      </c>
      <c r="P2617" s="11">
        <f>IFERROR(ROUND(E2617/L2617,2),0)</f>
        <v>47.18</v>
      </c>
      <c r="Q2617" s="13" t="s">
        <v>8317</v>
      </c>
      <c r="R2617" t="s">
        <v>8353</v>
      </c>
      <c r="S2617" s="18">
        <f>(((J2617/60)/60)/24)+DATE(1970,1,1)</f>
        <v>42453.49726851852</v>
      </c>
      <c r="T2617">
        <f>YEAR(S2617)</f>
        <v>2016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3000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6">
        <f>ROUND(E2618/D2618*100,0)</f>
        <v>954</v>
      </c>
      <c r="P2618" s="11">
        <f>IFERROR(ROUND(E2618/L2618,2),0)</f>
        <v>120.31</v>
      </c>
      <c r="Q2618" s="13" t="s">
        <v>8317</v>
      </c>
      <c r="R2618" t="s">
        <v>8353</v>
      </c>
      <c r="S2618" s="18">
        <f>(((J2618/60)/60)/24)+DATE(1970,1,1)</f>
        <v>42211.99454861111</v>
      </c>
      <c r="T2618">
        <f>YEAR(S2618)</f>
        <v>2015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3000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6">
        <f>ROUND(E2619/D2619*100,0)</f>
        <v>146</v>
      </c>
      <c r="P2619" s="11">
        <f>IFERROR(ROUND(E2619/L2619,2),0)</f>
        <v>27.6</v>
      </c>
      <c r="Q2619" s="13" t="s">
        <v>8317</v>
      </c>
      <c r="R2619" t="s">
        <v>8353</v>
      </c>
      <c r="S2619" s="18">
        <f>(((J2619/60)/60)/24)+DATE(1970,1,1)</f>
        <v>41902.874432870369</v>
      </c>
      <c r="T2619">
        <f>YEAR(S2619)</f>
        <v>2014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3000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6">
        <f>ROUND(E2620/D2620*100,0)</f>
        <v>527</v>
      </c>
      <c r="P2620" s="11">
        <f>IFERROR(ROUND(E2620/L2620,2),0)</f>
        <v>205.3</v>
      </c>
      <c r="Q2620" s="13" t="s">
        <v>8317</v>
      </c>
      <c r="R2620" t="s">
        <v>8353</v>
      </c>
      <c r="S2620" s="18">
        <f>(((J2620/60)/60)/24)+DATE(1970,1,1)</f>
        <v>42279.792372685188</v>
      </c>
      <c r="T2620">
        <f>YEAR(S2620)</f>
        <v>2015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3000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6">
        <f>ROUND(E2621/D2621*100,0)</f>
        <v>63</v>
      </c>
      <c r="P2621" s="11">
        <f>IFERROR(ROUND(E2621/L2621,2),0)</f>
        <v>35.549999999999997</v>
      </c>
      <c r="Q2621" s="13" t="s">
        <v>8317</v>
      </c>
      <c r="R2621" t="s">
        <v>8353</v>
      </c>
      <c r="S2621" s="18">
        <f>(((J2621/60)/60)/24)+DATE(1970,1,1)</f>
        <v>42273.884305555555</v>
      </c>
      <c r="T2621">
        <f>YEAR(S2621)</f>
        <v>2015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3000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6">
        <f>ROUND(E2622/D2622*100,0)</f>
        <v>3112</v>
      </c>
      <c r="P2622" s="11">
        <f>IFERROR(ROUND(E2622/L2622,2),0)</f>
        <v>74.64</v>
      </c>
      <c r="Q2622" s="13" t="s">
        <v>8317</v>
      </c>
      <c r="R2622" t="s">
        <v>8353</v>
      </c>
      <c r="S2622" s="18">
        <f>(((J2622/60)/60)/24)+DATE(1970,1,1)</f>
        <v>42251.16715277778</v>
      </c>
      <c r="T2622">
        <f>YEAR(S2622)</f>
        <v>2015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3000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6">
        <f>ROUND(E2623/D2623*100,0)</f>
        <v>729</v>
      </c>
      <c r="P2623" s="11">
        <f>IFERROR(ROUND(E2623/L2623,2),0)</f>
        <v>47.06</v>
      </c>
      <c r="Q2623" s="13" t="s">
        <v>8317</v>
      </c>
      <c r="R2623" t="s">
        <v>8353</v>
      </c>
      <c r="S2623" s="18">
        <f>(((J2623/60)/60)/24)+DATE(1970,1,1)</f>
        <v>42115.74754629629</v>
      </c>
      <c r="T2623">
        <f>YEAR(S2623)</f>
        <v>2015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3000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6">
        <f>ROUND(E2624/D2624*100,0)</f>
        <v>66</v>
      </c>
      <c r="P2624" s="11">
        <f>IFERROR(ROUND(E2624/L2624,2),0)</f>
        <v>26.59</v>
      </c>
      <c r="Q2624" s="13" t="s">
        <v>8317</v>
      </c>
      <c r="R2624" t="s">
        <v>8353</v>
      </c>
      <c r="S2624" s="18">
        <f>(((J2624/60)/60)/24)+DATE(1970,1,1)</f>
        <v>42689.74324074074</v>
      </c>
      <c r="T2624">
        <f>YEAR(S2624)</f>
        <v>2016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3000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6">
        <f>ROUND(E2625/D2625*100,0)</f>
        <v>76</v>
      </c>
      <c r="P2625" s="11">
        <f>IFERROR(ROUND(E2625/L2625,2),0)</f>
        <v>36.770000000000003</v>
      </c>
      <c r="Q2625" s="13" t="s">
        <v>8317</v>
      </c>
      <c r="R2625" t="s">
        <v>8353</v>
      </c>
      <c r="S2625" s="18">
        <f>(((J2625/60)/60)/24)+DATE(1970,1,1)</f>
        <v>42692.256550925929</v>
      </c>
      <c r="T2625">
        <f>YEAR(S2625)</f>
        <v>2016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3000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6">
        <f>ROUND(E2626/D2626*100,0)</f>
        <v>3678</v>
      </c>
      <c r="P2626" s="11">
        <f>IFERROR(ROUND(E2626/L2626,2),0)</f>
        <v>31.82</v>
      </c>
      <c r="Q2626" s="13" t="s">
        <v>8317</v>
      </c>
      <c r="R2626" t="s">
        <v>8353</v>
      </c>
      <c r="S2626" s="18">
        <f>(((J2626/60)/60)/24)+DATE(1970,1,1)</f>
        <v>41144.42155092593</v>
      </c>
      <c r="T2626">
        <f>YEAR(S2626)</f>
        <v>2012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3000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6">
        <f>ROUND(E2627/D2627*100,0)</f>
        <v>48</v>
      </c>
      <c r="P2627" s="11">
        <f>IFERROR(ROUND(E2627/L2627,2),0)</f>
        <v>27.58</v>
      </c>
      <c r="Q2627" s="13" t="s">
        <v>8317</v>
      </c>
      <c r="R2627" t="s">
        <v>8353</v>
      </c>
      <c r="S2627" s="18">
        <f>(((J2627/60)/60)/24)+DATE(1970,1,1)</f>
        <v>42658.810277777782</v>
      </c>
      <c r="T2627">
        <f>YEAR(S2627)</f>
        <v>2016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3000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6">
        <f>ROUND(E2628/D2628*100,0)</f>
        <v>93</v>
      </c>
      <c r="P2628" s="11">
        <f>IFERROR(ROUND(E2628/L2628,2),0)</f>
        <v>56</v>
      </c>
      <c r="Q2628" s="13" t="s">
        <v>8317</v>
      </c>
      <c r="R2628" t="s">
        <v>8353</v>
      </c>
      <c r="S2628" s="18">
        <f>(((J2628/60)/60)/24)+DATE(1970,1,1)</f>
        <v>42128.628113425926</v>
      </c>
      <c r="T2628">
        <f>YEAR(S2628)</f>
        <v>2015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3000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6">
        <f>ROUND(E2629/D2629*100,0)</f>
        <v>32</v>
      </c>
      <c r="P2629" s="11">
        <f>IFERROR(ROUND(E2629/L2629,2),0)</f>
        <v>21.56</v>
      </c>
      <c r="Q2629" s="13" t="s">
        <v>8317</v>
      </c>
      <c r="R2629" t="s">
        <v>8353</v>
      </c>
      <c r="S2629" s="18">
        <f>(((J2629/60)/60)/24)+DATE(1970,1,1)</f>
        <v>42304.829409722224</v>
      </c>
      <c r="T2629">
        <f>YEAR(S2629)</f>
        <v>2015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3000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6">
        <f>ROUND(E2630/D2630*100,0)</f>
        <v>31</v>
      </c>
      <c r="P2630" s="11">
        <f>IFERROR(ROUND(E2630/L2630,2),0)</f>
        <v>44.1</v>
      </c>
      <c r="Q2630" s="13" t="s">
        <v>8317</v>
      </c>
      <c r="R2630" t="s">
        <v>8353</v>
      </c>
      <c r="S2630" s="18">
        <f>(((J2630/60)/60)/24)+DATE(1970,1,1)</f>
        <v>41953.966053240743</v>
      </c>
      <c r="T2630">
        <f>YEAR(S2630)</f>
        <v>2014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3000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6">
        <f>ROUND(E2631/D2631*100,0)</f>
        <v>213</v>
      </c>
      <c r="P2631" s="11">
        <f>IFERROR(ROUND(E2631/L2631,2),0)</f>
        <v>63.87</v>
      </c>
      <c r="Q2631" s="13" t="s">
        <v>8317</v>
      </c>
      <c r="R2631" t="s">
        <v>8353</v>
      </c>
      <c r="S2631" s="18">
        <f>(((J2631/60)/60)/24)+DATE(1970,1,1)</f>
        <v>42108.538449074069</v>
      </c>
      <c r="T2631">
        <f>YEAR(S2631)</f>
        <v>2015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3000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6">
        <f>ROUND(E2632/D2632*100,0)</f>
        <v>105</v>
      </c>
      <c r="P2632" s="11">
        <f>IFERROR(ROUND(E2632/L2632,2),0)</f>
        <v>38.99</v>
      </c>
      <c r="Q2632" s="13" t="s">
        <v>8317</v>
      </c>
      <c r="R2632" t="s">
        <v>8353</v>
      </c>
      <c r="S2632" s="18">
        <f>(((J2632/60)/60)/24)+DATE(1970,1,1)</f>
        <v>42524.105462962965</v>
      </c>
      <c r="T2632">
        <f>YEAR(S2632)</f>
        <v>2016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3000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6">
        <f>ROUND(E2633/D2633*100,0)</f>
        <v>764</v>
      </c>
      <c r="P2633" s="11">
        <f>IFERROR(ROUND(E2633/L2633,2),0)</f>
        <v>80.19</v>
      </c>
      <c r="Q2633" s="13" t="s">
        <v>8317</v>
      </c>
      <c r="R2633" t="s">
        <v>8353</v>
      </c>
      <c r="S2633" s="18">
        <f>(((J2633/60)/60)/24)+DATE(1970,1,1)</f>
        <v>42218.169293981482</v>
      </c>
      <c r="T2633">
        <f>YEAR(S2633)</f>
        <v>2015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3000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6">
        <f>ROUND(E2634/D2634*100,0)</f>
        <v>49</v>
      </c>
      <c r="P2634" s="11">
        <f>IFERROR(ROUND(E2634/L2634,2),0)</f>
        <v>34.9</v>
      </c>
      <c r="Q2634" s="13" t="s">
        <v>8317</v>
      </c>
      <c r="R2634" t="s">
        <v>8353</v>
      </c>
      <c r="S2634" s="18">
        <f>(((J2634/60)/60)/24)+DATE(1970,1,1)</f>
        <v>42494.061793981484</v>
      </c>
      <c r="T2634">
        <f>YEAR(S2634)</f>
        <v>2016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3000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6">
        <f>ROUND(E2635/D2635*100,0)</f>
        <v>591</v>
      </c>
      <c r="P2635" s="11">
        <f>IFERROR(ROUND(E2635/L2635,2),0)</f>
        <v>89.1</v>
      </c>
      <c r="Q2635" s="13" t="s">
        <v>8317</v>
      </c>
      <c r="R2635" t="s">
        <v>8353</v>
      </c>
      <c r="S2635" s="18">
        <f>(((J2635/60)/60)/24)+DATE(1970,1,1)</f>
        <v>41667.823287037041</v>
      </c>
      <c r="T2635">
        <f>YEAR(S2635)</f>
        <v>2014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3000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6">
        <f>ROUND(E2636/D2636*100,0)</f>
        <v>33</v>
      </c>
      <c r="P2636" s="11">
        <f>IFERROR(ROUND(E2636/L2636,2),0)</f>
        <v>39.44</v>
      </c>
      <c r="Q2636" s="13" t="s">
        <v>8317</v>
      </c>
      <c r="R2636" t="s">
        <v>8353</v>
      </c>
      <c r="S2636" s="18">
        <f>(((J2636/60)/60)/24)+DATE(1970,1,1)</f>
        <v>42612.656493055561</v>
      </c>
      <c r="T2636">
        <f>YEAR(S2636)</f>
        <v>2016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3000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6">
        <f>ROUND(E2637/D2637*100,0)</f>
        <v>383</v>
      </c>
      <c r="P2637" s="11">
        <f>IFERROR(ROUND(E2637/L2637,2),0)</f>
        <v>136.9</v>
      </c>
      <c r="Q2637" s="13" t="s">
        <v>8317</v>
      </c>
      <c r="R2637" t="s">
        <v>8353</v>
      </c>
      <c r="S2637" s="18">
        <f>(((J2637/60)/60)/24)+DATE(1970,1,1)</f>
        <v>42037.950937500005</v>
      </c>
      <c r="T2637">
        <f>YEAR(S2637)</f>
        <v>2015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3000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6">
        <f>ROUND(E2638/D2638*100,0)</f>
        <v>62</v>
      </c>
      <c r="P2638" s="11">
        <f>IFERROR(ROUND(E2638/L2638,2),0)</f>
        <v>37.46</v>
      </c>
      <c r="Q2638" s="13" t="s">
        <v>8317</v>
      </c>
      <c r="R2638" t="s">
        <v>8353</v>
      </c>
      <c r="S2638" s="18">
        <f>(((J2638/60)/60)/24)+DATE(1970,1,1)</f>
        <v>42636.614745370374</v>
      </c>
      <c r="T2638">
        <f>YEAR(S2638)</f>
        <v>2016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3000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6">
        <f>ROUND(E2639/D2639*100,0)</f>
        <v>28</v>
      </c>
      <c r="P2639" s="11">
        <f>IFERROR(ROUND(E2639/L2639,2),0)</f>
        <v>31.96</v>
      </c>
      <c r="Q2639" s="13" t="s">
        <v>8317</v>
      </c>
      <c r="R2639" t="s">
        <v>8353</v>
      </c>
      <c r="S2639" s="18">
        <f>(((J2639/60)/60)/24)+DATE(1970,1,1)</f>
        <v>42639.549479166672</v>
      </c>
      <c r="T2639">
        <f>YEAR(S2639)</f>
        <v>2016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3000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6">
        <f>ROUND(E2640/D2640*100,0)</f>
        <v>12</v>
      </c>
      <c r="P2640" s="11">
        <f>IFERROR(ROUND(E2640/L2640,2),0)</f>
        <v>25.21</v>
      </c>
      <c r="Q2640" s="13" t="s">
        <v>8317</v>
      </c>
      <c r="R2640" t="s">
        <v>8353</v>
      </c>
      <c r="S2640" s="18">
        <f>(((J2640/60)/60)/24)+DATE(1970,1,1)</f>
        <v>41989.913136574076</v>
      </c>
      <c r="T2640">
        <f>YEAR(S2640)</f>
        <v>2014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6">
        <f>ROUND(E2641/D2641*100,0)</f>
        <v>16</v>
      </c>
      <c r="P2641" s="11">
        <f>IFERROR(ROUND(E2641/L2641,2),0)</f>
        <v>10.039999999999999</v>
      </c>
      <c r="Q2641" s="13" t="s">
        <v>8317</v>
      </c>
      <c r="R2641" t="s">
        <v>8353</v>
      </c>
      <c r="S2641" s="18">
        <f>(((J2641/60)/60)/24)+DATE(1970,1,1)</f>
        <v>42024.86513888889</v>
      </c>
      <c r="T2641">
        <f>YEAR(S2641)</f>
        <v>2015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6">
        <f>ROUND(E2642/D2642*100,0)</f>
        <v>106</v>
      </c>
      <c r="P2642" s="11">
        <f>IFERROR(ROUND(E2642/L2642,2),0)</f>
        <v>45.94</v>
      </c>
      <c r="Q2642" s="13" t="s">
        <v>8317</v>
      </c>
      <c r="R2642" t="s">
        <v>8353</v>
      </c>
      <c r="S2642" s="18">
        <f>(((J2642/60)/60)/24)+DATE(1970,1,1)</f>
        <v>42103.160578703704</v>
      </c>
      <c r="T2642">
        <f>YEAR(S2642)</f>
        <v>2015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3000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6">
        <f>ROUND(E2643/D2643*100,0)</f>
        <v>1</v>
      </c>
      <c r="P2643" s="11">
        <f>IFERROR(ROUND(E2643/L2643,2),0)</f>
        <v>15</v>
      </c>
      <c r="Q2643" s="13" t="s">
        <v>8317</v>
      </c>
      <c r="R2643" t="s">
        <v>8353</v>
      </c>
      <c r="S2643" s="18">
        <f>(((J2643/60)/60)/24)+DATE(1970,1,1)</f>
        <v>41880.827118055553</v>
      </c>
      <c r="T2643">
        <f>YEAR(S2643)</f>
        <v>2014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3000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6">
        <f>ROUND(E2644/D2644*100,0)</f>
        <v>0</v>
      </c>
      <c r="P2644" s="11">
        <f>IFERROR(ROUND(E2644/L2644,2),0)</f>
        <v>0</v>
      </c>
      <c r="Q2644" s="13" t="s">
        <v>8317</v>
      </c>
      <c r="R2644" t="s">
        <v>8353</v>
      </c>
      <c r="S2644" s="18">
        <f>(((J2644/60)/60)/24)+DATE(1970,1,1)</f>
        <v>42536.246620370366</v>
      </c>
      <c r="T2644">
        <f>YEAR(S2644)</f>
        <v>2016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3000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6">
        <f>ROUND(E2645/D2645*100,0)</f>
        <v>11187</v>
      </c>
      <c r="P2645" s="11">
        <f>IFERROR(ROUND(E2645/L2645,2),0)</f>
        <v>223.58</v>
      </c>
      <c r="Q2645" s="13" t="s">
        <v>8317</v>
      </c>
      <c r="R2645" t="s">
        <v>8353</v>
      </c>
      <c r="S2645" s="18">
        <f>(((J2645/60)/60)/24)+DATE(1970,1,1)</f>
        <v>42689.582349537035</v>
      </c>
      <c r="T2645">
        <f>YEAR(S2645)</f>
        <v>2016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3000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6">
        <f>ROUND(E2646/D2646*100,0)</f>
        <v>68</v>
      </c>
      <c r="P2646" s="11">
        <f>IFERROR(ROUND(E2646/L2646,2),0)</f>
        <v>39.479999999999997</v>
      </c>
      <c r="Q2646" s="13" t="s">
        <v>8317</v>
      </c>
      <c r="R2646" t="s">
        <v>8353</v>
      </c>
      <c r="S2646" s="18">
        <f>(((J2646/60)/60)/24)+DATE(1970,1,1)</f>
        <v>42774.792071759264</v>
      </c>
      <c r="T2646">
        <f>YEAR(S2646)</f>
        <v>2017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3000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6">
        <f>ROUND(E2647/D2647*100,0)</f>
        <v>70</v>
      </c>
      <c r="P2647" s="11">
        <f>IFERROR(ROUND(E2647/L2647,2),0)</f>
        <v>91.3</v>
      </c>
      <c r="Q2647" s="13" t="s">
        <v>8317</v>
      </c>
      <c r="R2647" t="s">
        <v>8353</v>
      </c>
      <c r="S2647" s="18">
        <f>(((J2647/60)/60)/24)+DATE(1970,1,1)</f>
        <v>41921.842627314814</v>
      </c>
      <c r="T2647">
        <f>YEAR(S2647)</f>
        <v>2014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3000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6">
        <f>ROUND(E2648/D2648*100,0)</f>
        <v>1403</v>
      </c>
      <c r="P2648" s="11">
        <f>IFERROR(ROUND(E2648/L2648,2),0)</f>
        <v>78.67</v>
      </c>
      <c r="Q2648" s="13" t="s">
        <v>8317</v>
      </c>
      <c r="R2648" t="s">
        <v>8353</v>
      </c>
      <c r="S2648" s="18">
        <f>(((J2648/60)/60)/24)+DATE(1970,1,1)</f>
        <v>42226.313298611116</v>
      </c>
      <c r="T2648">
        <f>YEAR(S2648)</f>
        <v>2015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3000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6">
        <f>ROUND(E2649/D2649*100,0)</f>
        <v>1</v>
      </c>
      <c r="P2649" s="11">
        <f>IFERROR(ROUND(E2649/L2649,2),0)</f>
        <v>12</v>
      </c>
      <c r="Q2649" s="13" t="s">
        <v>8317</v>
      </c>
      <c r="R2649" t="s">
        <v>8353</v>
      </c>
      <c r="S2649" s="18">
        <f>(((J2649/60)/60)/24)+DATE(1970,1,1)</f>
        <v>42200.261793981481</v>
      </c>
      <c r="T2649">
        <f>YEAR(S2649)</f>
        <v>2015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3000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6">
        <f>ROUND(E2650/D2650*100,0)</f>
        <v>4</v>
      </c>
      <c r="P2650" s="11">
        <f>IFERROR(ROUND(E2650/L2650,2),0)</f>
        <v>17.670000000000002</v>
      </c>
      <c r="Q2650" s="13" t="s">
        <v>8317</v>
      </c>
      <c r="R2650" t="s">
        <v>8353</v>
      </c>
      <c r="S2650" s="18">
        <f>(((J2650/60)/60)/24)+DATE(1970,1,1)</f>
        <v>42408.714814814812</v>
      </c>
      <c r="T2650">
        <f>YEAR(S2650)</f>
        <v>2016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3000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6">
        <f>ROUND(E2651/D2651*100,0)</f>
        <v>4</v>
      </c>
      <c r="P2651" s="11">
        <f>IFERROR(ROUND(E2651/L2651,2),0)</f>
        <v>41.33</v>
      </c>
      <c r="Q2651" s="13" t="s">
        <v>8317</v>
      </c>
      <c r="R2651" t="s">
        <v>8353</v>
      </c>
      <c r="S2651" s="18">
        <f>(((J2651/60)/60)/24)+DATE(1970,1,1)</f>
        <v>42341.99700231482</v>
      </c>
      <c r="T2651">
        <f>YEAR(S2651)</f>
        <v>2015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3000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6">
        <f>ROUND(E2652/D2652*100,0)</f>
        <v>12</v>
      </c>
      <c r="P2652" s="11">
        <f>IFERROR(ROUND(E2652/L2652,2),0)</f>
        <v>71.599999999999994</v>
      </c>
      <c r="Q2652" s="13" t="s">
        <v>8317</v>
      </c>
      <c r="R2652" t="s">
        <v>8353</v>
      </c>
      <c r="S2652" s="18">
        <f>(((J2652/60)/60)/24)+DATE(1970,1,1)</f>
        <v>42695.624340277776</v>
      </c>
      <c r="T2652">
        <f>YEAR(S2652)</f>
        <v>2016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3000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6">
        <f>ROUND(E2653/D2653*100,0)</f>
        <v>174</v>
      </c>
      <c r="P2653" s="11">
        <f>IFERROR(ROUND(E2653/L2653,2),0)</f>
        <v>307.82</v>
      </c>
      <c r="Q2653" s="13" t="s">
        <v>8317</v>
      </c>
      <c r="R2653" t="s">
        <v>8353</v>
      </c>
      <c r="S2653" s="18">
        <f>(((J2653/60)/60)/24)+DATE(1970,1,1)</f>
        <v>42327.805659722217</v>
      </c>
      <c r="T2653">
        <f>YEAR(S2653)</f>
        <v>2015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3000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6">
        <f>ROUND(E2654/D2654*100,0)</f>
        <v>30</v>
      </c>
      <c r="P2654" s="11">
        <f>IFERROR(ROUND(E2654/L2654,2),0)</f>
        <v>80.45</v>
      </c>
      <c r="Q2654" s="13" t="s">
        <v>8317</v>
      </c>
      <c r="R2654" t="s">
        <v>8353</v>
      </c>
      <c r="S2654" s="18">
        <f>(((J2654/60)/60)/24)+DATE(1970,1,1)</f>
        <v>41953.158854166672</v>
      </c>
      <c r="T2654">
        <f>YEAR(S2654)</f>
        <v>2014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3000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6">
        <f>ROUND(E2655/D2655*100,0)</f>
        <v>196</v>
      </c>
      <c r="P2655" s="11">
        <f>IFERROR(ROUND(E2655/L2655,2),0)</f>
        <v>83.94</v>
      </c>
      <c r="Q2655" s="13" t="s">
        <v>8317</v>
      </c>
      <c r="R2655" t="s">
        <v>8353</v>
      </c>
      <c r="S2655" s="18">
        <f>(((J2655/60)/60)/24)+DATE(1970,1,1)</f>
        <v>41771.651932870373</v>
      </c>
      <c r="T2655">
        <f>YEAR(S2655)</f>
        <v>2014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3000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6">
        <f>ROUND(E2656/D2656*100,0)</f>
        <v>2</v>
      </c>
      <c r="P2656" s="11">
        <f>IFERROR(ROUND(E2656/L2656,2),0)</f>
        <v>8.5</v>
      </c>
      <c r="Q2656" s="13" t="s">
        <v>8317</v>
      </c>
      <c r="R2656" t="s">
        <v>8353</v>
      </c>
      <c r="S2656" s="18">
        <f>(((J2656/60)/60)/24)+DATE(1970,1,1)</f>
        <v>42055.600995370376</v>
      </c>
      <c r="T2656">
        <f>YEAR(S2656)</f>
        <v>2015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3000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6">
        <f>ROUND(E2657/D2657*100,0)</f>
        <v>105</v>
      </c>
      <c r="P2657" s="11">
        <f>IFERROR(ROUND(E2657/L2657,2),0)</f>
        <v>73.37</v>
      </c>
      <c r="Q2657" s="13" t="s">
        <v>8317</v>
      </c>
      <c r="R2657" t="s">
        <v>8353</v>
      </c>
      <c r="S2657" s="18">
        <f>(((J2657/60)/60)/24)+DATE(1970,1,1)</f>
        <v>42381.866284722222</v>
      </c>
      <c r="T2657">
        <f>YEAR(S2657)</f>
        <v>2016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3000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6">
        <f>ROUND(E2658/D2658*100,0)</f>
        <v>572</v>
      </c>
      <c r="P2658" s="11">
        <f>IFERROR(ROUND(E2658/L2658,2),0)</f>
        <v>112.86</v>
      </c>
      <c r="Q2658" s="13" t="s">
        <v>8317</v>
      </c>
      <c r="R2658" t="s">
        <v>8353</v>
      </c>
      <c r="S2658" s="18">
        <f>(((J2658/60)/60)/24)+DATE(1970,1,1)</f>
        <v>42767.688518518517</v>
      </c>
      <c r="T2658">
        <f>YEAR(S2658)</f>
        <v>2017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6">
        <f>ROUND(E2659/D2659*100,0)</f>
        <v>187</v>
      </c>
      <c r="P2659" s="11">
        <f>IFERROR(ROUND(E2659/L2659,2),0)</f>
        <v>95.28</v>
      </c>
      <c r="Q2659" s="13" t="s">
        <v>8317</v>
      </c>
      <c r="R2659" t="s">
        <v>8353</v>
      </c>
      <c r="S2659" s="18">
        <f>(((J2659/60)/60)/24)+DATE(1970,1,1)</f>
        <v>42551.928854166668</v>
      </c>
      <c r="T2659">
        <f>YEAR(S2659)</f>
        <v>2016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3000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6">
        <f>ROUND(E2660/D2660*100,0)</f>
        <v>3</v>
      </c>
      <c r="P2660" s="11">
        <f>IFERROR(ROUND(E2660/L2660,2),0)</f>
        <v>22.75</v>
      </c>
      <c r="Q2660" s="13" t="s">
        <v>8317</v>
      </c>
      <c r="R2660" t="s">
        <v>8353</v>
      </c>
      <c r="S2660" s="18">
        <f>(((J2660/60)/60)/24)+DATE(1970,1,1)</f>
        <v>42551.884189814817</v>
      </c>
      <c r="T2660">
        <f>YEAR(S2660)</f>
        <v>2016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3000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6">
        <f>ROUND(E2661/D2661*100,0)</f>
        <v>44</v>
      </c>
      <c r="P2661" s="11">
        <f>IFERROR(ROUND(E2661/L2661,2),0)</f>
        <v>133.30000000000001</v>
      </c>
      <c r="Q2661" s="13" t="s">
        <v>8317</v>
      </c>
      <c r="R2661" t="s">
        <v>8353</v>
      </c>
      <c r="S2661" s="18">
        <f>(((J2661/60)/60)/24)+DATE(1970,1,1)</f>
        <v>42082.069560185191</v>
      </c>
      <c r="T2661">
        <f>YEAR(S2661)</f>
        <v>2015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3000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6">
        <f>ROUND(E2662/D2662*100,0)</f>
        <v>1</v>
      </c>
      <c r="P2662" s="11">
        <f>IFERROR(ROUND(E2662/L2662,2),0)</f>
        <v>3.8</v>
      </c>
      <c r="Q2662" s="13" t="s">
        <v>8317</v>
      </c>
      <c r="R2662" t="s">
        <v>8353</v>
      </c>
      <c r="S2662" s="18">
        <f>(((J2662/60)/60)/24)+DATE(1970,1,1)</f>
        <v>42272.713171296295</v>
      </c>
      <c r="T2662">
        <f>YEAR(S2662)</f>
        <v>2015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3000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6">
        <f>ROUND(E2663/D2663*100,0)</f>
        <v>172</v>
      </c>
      <c r="P2663" s="11">
        <f>IFERROR(ROUND(E2663/L2663,2),0)</f>
        <v>85.75</v>
      </c>
      <c r="Q2663" s="13" t="s">
        <v>8317</v>
      </c>
      <c r="R2663" t="s">
        <v>8354</v>
      </c>
      <c r="S2663" s="18">
        <f>(((J2663/60)/60)/24)+DATE(1970,1,1)</f>
        <v>41542.958449074074</v>
      </c>
      <c r="T2663">
        <f>YEAR(S2663)</f>
        <v>2013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3000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6">
        <f>ROUND(E2664/D2664*100,0)</f>
        <v>712</v>
      </c>
      <c r="P2664" s="11">
        <f>IFERROR(ROUND(E2664/L2664,2),0)</f>
        <v>267</v>
      </c>
      <c r="Q2664" s="13" t="s">
        <v>8317</v>
      </c>
      <c r="R2664" t="s">
        <v>8354</v>
      </c>
      <c r="S2664" s="18">
        <f>(((J2664/60)/60)/24)+DATE(1970,1,1)</f>
        <v>42207.746678240743</v>
      </c>
      <c r="T2664">
        <f>YEAR(S2664)</f>
        <v>2015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3000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6">
        <f>ROUND(E2665/D2665*100,0)</f>
        <v>697</v>
      </c>
      <c r="P2665" s="11">
        <f>IFERROR(ROUND(E2665/L2665,2),0)</f>
        <v>373.56</v>
      </c>
      <c r="Q2665" s="13" t="s">
        <v>8317</v>
      </c>
      <c r="R2665" t="s">
        <v>8354</v>
      </c>
      <c r="S2665" s="18">
        <f>(((J2665/60)/60)/24)+DATE(1970,1,1)</f>
        <v>42222.622766203705</v>
      </c>
      <c r="T2665">
        <f>YEAR(S2665)</f>
        <v>2015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3000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6">
        <f>ROUND(E2666/D2666*100,0)</f>
        <v>603</v>
      </c>
      <c r="P2666" s="11">
        <f>IFERROR(ROUND(E2666/L2666,2),0)</f>
        <v>174.04</v>
      </c>
      <c r="Q2666" s="13" t="s">
        <v>8317</v>
      </c>
      <c r="R2666" t="s">
        <v>8354</v>
      </c>
      <c r="S2666" s="18">
        <f>(((J2666/60)/60)/24)+DATE(1970,1,1)</f>
        <v>42313.02542824074</v>
      </c>
      <c r="T2666">
        <f>YEAR(S2666)</f>
        <v>2015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3000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6">
        <f>ROUND(E2667/D2667*100,0)</f>
        <v>144</v>
      </c>
      <c r="P2667" s="11">
        <f>IFERROR(ROUND(E2667/L2667,2),0)</f>
        <v>93.7</v>
      </c>
      <c r="Q2667" s="13" t="s">
        <v>8317</v>
      </c>
      <c r="R2667" t="s">
        <v>8354</v>
      </c>
      <c r="S2667" s="18">
        <f>(((J2667/60)/60)/24)+DATE(1970,1,1)</f>
        <v>42083.895532407405</v>
      </c>
      <c r="T2667">
        <f>YEAR(S2667)</f>
        <v>2015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3000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6">
        <f>ROUND(E2668/D2668*100,0)</f>
        <v>531</v>
      </c>
      <c r="P2668" s="11">
        <f>IFERROR(ROUND(E2668/L2668,2),0)</f>
        <v>77.33</v>
      </c>
      <c r="Q2668" s="13" t="s">
        <v>8317</v>
      </c>
      <c r="R2668" t="s">
        <v>8354</v>
      </c>
      <c r="S2668" s="18">
        <f>(((J2668/60)/60)/24)+DATE(1970,1,1)</f>
        <v>42235.764340277776</v>
      </c>
      <c r="T2668">
        <f>YEAR(S2668)</f>
        <v>2015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3000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6">
        <f>ROUND(E2669/D2669*100,0)</f>
        <v>55</v>
      </c>
      <c r="P2669" s="11">
        <f>IFERROR(ROUND(E2669/L2669,2),0)</f>
        <v>92.22</v>
      </c>
      <c r="Q2669" s="13" t="s">
        <v>8317</v>
      </c>
      <c r="R2669" t="s">
        <v>8354</v>
      </c>
      <c r="S2669" s="18">
        <f>(((J2669/60)/60)/24)+DATE(1970,1,1)</f>
        <v>42380.926111111112</v>
      </c>
      <c r="T2669">
        <f>YEAR(S2669)</f>
        <v>2016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3000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6">
        <f>ROUND(E2670/D2670*100,0)</f>
        <v>57</v>
      </c>
      <c r="P2670" s="11">
        <f>IFERROR(ROUND(E2670/L2670,2),0)</f>
        <v>60.96</v>
      </c>
      <c r="Q2670" s="13" t="s">
        <v>8317</v>
      </c>
      <c r="R2670" t="s">
        <v>8354</v>
      </c>
      <c r="S2670" s="18">
        <f>(((J2670/60)/60)/24)+DATE(1970,1,1)</f>
        <v>42275.588715277772</v>
      </c>
      <c r="T2670">
        <f>YEAR(S2670)</f>
        <v>2015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3000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6">
        <f>ROUND(E2671/D2671*100,0)</f>
        <v>33</v>
      </c>
      <c r="P2671" s="11">
        <f>IFERROR(ROUND(E2671/L2671,2),0)</f>
        <v>91</v>
      </c>
      <c r="Q2671" s="13" t="s">
        <v>8317</v>
      </c>
      <c r="R2671" t="s">
        <v>8354</v>
      </c>
      <c r="S2671" s="18">
        <f>(((J2671/60)/60)/24)+DATE(1970,1,1)</f>
        <v>42319.035833333335</v>
      </c>
      <c r="T2671">
        <f>YEAR(S2671)</f>
        <v>2015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3000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6">
        <f>ROUND(E2672/D2672*100,0)</f>
        <v>83</v>
      </c>
      <c r="P2672" s="11">
        <f>IFERROR(ROUND(E2672/L2672,2),0)</f>
        <v>41.58</v>
      </c>
      <c r="Q2672" s="13" t="s">
        <v>8317</v>
      </c>
      <c r="R2672" t="s">
        <v>8354</v>
      </c>
      <c r="S2672" s="18">
        <f>(((J2672/60)/60)/24)+DATE(1970,1,1)</f>
        <v>41821.020601851851</v>
      </c>
      <c r="T2672">
        <f>YEAR(S2672)</f>
        <v>2014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3000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6">
        <f>ROUND(E2673/D2673*100,0)</f>
        <v>95</v>
      </c>
      <c r="P2673" s="11">
        <f>IFERROR(ROUND(E2673/L2673,2),0)</f>
        <v>33.76</v>
      </c>
      <c r="Q2673" s="13" t="s">
        <v>8317</v>
      </c>
      <c r="R2673" t="s">
        <v>8354</v>
      </c>
      <c r="S2673" s="18">
        <f>(((J2673/60)/60)/24)+DATE(1970,1,1)</f>
        <v>41962.749027777783</v>
      </c>
      <c r="T2673">
        <f>YEAR(S2673)</f>
        <v>2014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3000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6">
        <f>ROUND(E2674/D2674*100,0)</f>
        <v>111</v>
      </c>
      <c r="P2674" s="11">
        <f>IFERROR(ROUND(E2674/L2674,2),0)</f>
        <v>70.62</v>
      </c>
      <c r="Q2674" s="13" t="s">
        <v>8317</v>
      </c>
      <c r="R2674" t="s">
        <v>8354</v>
      </c>
      <c r="S2674" s="18">
        <f>(((J2674/60)/60)/24)+DATE(1970,1,1)</f>
        <v>42344.884143518517</v>
      </c>
      <c r="T2674">
        <f>YEAR(S2674)</f>
        <v>2015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3000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6">
        <f>ROUND(E2675/D2675*100,0)</f>
        <v>368</v>
      </c>
      <c r="P2675" s="11">
        <f>IFERROR(ROUND(E2675/L2675,2),0)</f>
        <v>167.15</v>
      </c>
      <c r="Q2675" s="13" t="s">
        <v>8317</v>
      </c>
      <c r="R2675" t="s">
        <v>8354</v>
      </c>
      <c r="S2675" s="18">
        <f>(((J2675/60)/60)/24)+DATE(1970,1,1)</f>
        <v>41912.541655092595</v>
      </c>
      <c r="T2675">
        <f>YEAR(S2675)</f>
        <v>2014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6">
        <f>ROUND(E2676/D2676*100,0)</f>
        <v>733</v>
      </c>
      <c r="P2676" s="11">
        <f>IFERROR(ROUND(E2676/L2676,2),0)</f>
        <v>128.62</v>
      </c>
      <c r="Q2676" s="13" t="s">
        <v>8317</v>
      </c>
      <c r="R2676" t="s">
        <v>8354</v>
      </c>
      <c r="S2676" s="18">
        <f>(((J2676/60)/60)/24)+DATE(1970,1,1)</f>
        <v>42529.632754629631</v>
      </c>
      <c r="T2676">
        <f>YEAR(S2676)</f>
        <v>2016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3000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6">
        <f>ROUND(E2677/D2677*100,0)</f>
        <v>63</v>
      </c>
      <c r="P2677" s="11">
        <f>IFERROR(ROUND(E2677/L2677,2),0)</f>
        <v>65.41</v>
      </c>
      <c r="Q2677" s="13" t="s">
        <v>8317</v>
      </c>
      <c r="R2677" t="s">
        <v>8354</v>
      </c>
      <c r="S2677" s="18">
        <f>(((J2677/60)/60)/24)+DATE(1970,1,1)</f>
        <v>41923.857511574075</v>
      </c>
      <c r="T2677">
        <f>YEAR(S2677)</f>
        <v>2014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3000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6">
        <f>ROUND(E2678/D2678*100,0)</f>
        <v>35</v>
      </c>
      <c r="P2678" s="11">
        <f>IFERROR(ROUND(E2678/L2678,2),0)</f>
        <v>117.56</v>
      </c>
      <c r="Q2678" s="13" t="s">
        <v>8317</v>
      </c>
      <c r="R2678" t="s">
        <v>8354</v>
      </c>
      <c r="S2678" s="18">
        <f>(((J2678/60)/60)/24)+DATE(1970,1,1)</f>
        <v>42482.624699074076</v>
      </c>
      <c r="T2678">
        <f>YEAR(S2678)</f>
        <v>2016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3000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6">
        <f>ROUND(E2679/D2679*100,0)</f>
        <v>114</v>
      </c>
      <c r="P2679" s="11">
        <f>IFERROR(ROUND(E2679/L2679,2),0)</f>
        <v>126.48</v>
      </c>
      <c r="Q2679" s="13" t="s">
        <v>8317</v>
      </c>
      <c r="R2679" t="s">
        <v>8354</v>
      </c>
      <c r="S2679" s="18">
        <f>(((J2679/60)/60)/24)+DATE(1970,1,1)</f>
        <v>41793.029432870368</v>
      </c>
      <c r="T2679">
        <f>YEAR(S2679)</f>
        <v>2014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3000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6">
        <f>ROUND(E2680/D2680*100,0)</f>
        <v>37</v>
      </c>
      <c r="P2680" s="11">
        <f>IFERROR(ROUND(E2680/L2680,2),0)</f>
        <v>550</v>
      </c>
      <c r="Q2680" s="13" t="s">
        <v>8317</v>
      </c>
      <c r="R2680" t="s">
        <v>8354</v>
      </c>
      <c r="S2680" s="18">
        <f>(((J2680/60)/60)/24)+DATE(1970,1,1)</f>
        <v>42241.798206018517</v>
      </c>
      <c r="T2680">
        <f>YEAR(S2680)</f>
        <v>2015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3000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6">
        <f>ROUND(E2681/D2681*100,0)</f>
        <v>4</v>
      </c>
      <c r="P2681" s="11">
        <f>IFERROR(ROUND(E2681/L2681,2),0)</f>
        <v>44</v>
      </c>
      <c r="Q2681" s="13" t="s">
        <v>8317</v>
      </c>
      <c r="R2681" t="s">
        <v>8354</v>
      </c>
      <c r="S2681" s="18">
        <f>(((J2681/60)/60)/24)+DATE(1970,1,1)</f>
        <v>42033.001087962963</v>
      </c>
      <c r="T2681">
        <f>YEAR(S2681)</f>
        <v>2015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6">
        <f>ROUND(E2682/D2682*100,0)</f>
        <v>9</v>
      </c>
      <c r="P2682" s="11">
        <f>IFERROR(ROUND(E2682/L2682,2),0)</f>
        <v>69</v>
      </c>
      <c r="Q2682" s="13" t="s">
        <v>8317</v>
      </c>
      <c r="R2682" t="s">
        <v>8354</v>
      </c>
      <c r="S2682" s="18">
        <f>(((J2682/60)/60)/24)+DATE(1970,1,1)</f>
        <v>42436.211701388893</v>
      </c>
      <c r="T2682">
        <f>YEAR(S2682)</f>
        <v>2016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3000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6">
        <f>ROUND(E2683/D2683*100,0)</f>
        <v>2</v>
      </c>
      <c r="P2683" s="11">
        <f>IFERROR(ROUND(E2683/L2683,2),0)</f>
        <v>27.5</v>
      </c>
      <c r="Q2683" s="13" t="s">
        <v>8334</v>
      </c>
      <c r="R2683" t="s">
        <v>8335</v>
      </c>
      <c r="S2683" s="18">
        <f>(((J2683/60)/60)/24)+DATE(1970,1,1)</f>
        <v>41805.895254629628</v>
      </c>
      <c r="T2683">
        <f>YEAR(S2683)</f>
        <v>2014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3000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6">
        <f>ROUND(E2684/D2684*100,0)</f>
        <v>57</v>
      </c>
      <c r="P2684" s="11">
        <f>IFERROR(ROUND(E2684/L2684,2),0)</f>
        <v>84.9</v>
      </c>
      <c r="Q2684" s="13" t="s">
        <v>8334</v>
      </c>
      <c r="R2684" t="s">
        <v>8335</v>
      </c>
      <c r="S2684" s="18">
        <f>(((J2684/60)/60)/24)+DATE(1970,1,1)</f>
        <v>41932.871990740743</v>
      </c>
      <c r="T2684">
        <f>YEAR(S2684)</f>
        <v>2014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3000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6">
        <f>ROUND(E2685/D2685*100,0)</f>
        <v>1</v>
      </c>
      <c r="P2685" s="11">
        <f>IFERROR(ROUND(E2685/L2685,2),0)</f>
        <v>12</v>
      </c>
      <c r="Q2685" s="13" t="s">
        <v>8334</v>
      </c>
      <c r="R2685" t="s">
        <v>8335</v>
      </c>
      <c r="S2685" s="18">
        <f>(((J2685/60)/60)/24)+DATE(1970,1,1)</f>
        <v>42034.75509259259</v>
      </c>
      <c r="T2685">
        <f>YEAR(S2685)</f>
        <v>2015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3000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6">
        <f>ROUND(E2686/D2686*100,0)</f>
        <v>27</v>
      </c>
      <c r="P2686" s="11">
        <f>IFERROR(ROUND(E2686/L2686,2),0)</f>
        <v>200</v>
      </c>
      <c r="Q2686" s="13" t="s">
        <v>8334</v>
      </c>
      <c r="R2686" t="s">
        <v>8335</v>
      </c>
      <c r="S2686" s="18">
        <f>(((J2686/60)/60)/24)+DATE(1970,1,1)</f>
        <v>41820.914641203701</v>
      </c>
      <c r="T2686">
        <f>YEAR(S2686)</f>
        <v>2014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3000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6">
        <f>ROUND(E2687/D2687*100,0)</f>
        <v>0</v>
      </c>
      <c r="P2687" s="11">
        <f>IFERROR(ROUND(E2687/L2687,2),0)</f>
        <v>10</v>
      </c>
      <c r="Q2687" s="13" t="s">
        <v>8334</v>
      </c>
      <c r="R2687" t="s">
        <v>8335</v>
      </c>
      <c r="S2687" s="18">
        <f>(((J2687/60)/60)/24)+DATE(1970,1,1)</f>
        <v>42061.69594907407</v>
      </c>
      <c r="T2687">
        <f>YEAR(S2687)</f>
        <v>2015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6">
        <f>ROUND(E2688/D2688*100,0)</f>
        <v>0</v>
      </c>
      <c r="P2688" s="11">
        <f>IFERROR(ROUND(E2688/L2688,2),0)</f>
        <v>0</v>
      </c>
      <c r="Q2688" s="13" t="s">
        <v>8334</v>
      </c>
      <c r="R2688" t="s">
        <v>8335</v>
      </c>
      <c r="S2688" s="18">
        <f>(((J2688/60)/60)/24)+DATE(1970,1,1)</f>
        <v>41892.974803240737</v>
      </c>
      <c r="T2688">
        <f>YEAR(S2688)</f>
        <v>2014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3000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6">
        <f>ROUND(E2689/D2689*100,0)</f>
        <v>0</v>
      </c>
      <c r="P2689" s="11">
        <f>IFERROR(ROUND(E2689/L2689,2),0)</f>
        <v>0</v>
      </c>
      <c r="Q2689" s="13" t="s">
        <v>8334</v>
      </c>
      <c r="R2689" t="s">
        <v>8335</v>
      </c>
      <c r="S2689" s="18">
        <f>(((J2689/60)/60)/24)+DATE(1970,1,1)</f>
        <v>42154.64025462963</v>
      </c>
      <c r="T2689">
        <f>YEAR(S2689)</f>
        <v>2015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3000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6">
        <f>ROUND(E2690/D2690*100,0)</f>
        <v>2</v>
      </c>
      <c r="P2690" s="11">
        <f>IFERROR(ROUND(E2690/L2690,2),0)</f>
        <v>5.29</v>
      </c>
      <c r="Q2690" s="13" t="s">
        <v>8334</v>
      </c>
      <c r="R2690" t="s">
        <v>8335</v>
      </c>
      <c r="S2690" s="18">
        <f>(((J2690/60)/60)/24)+DATE(1970,1,1)</f>
        <v>42028.118865740747</v>
      </c>
      <c r="T2690">
        <f>YEAR(S2690)</f>
        <v>2015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6">
        <f>ROUND(E2691/D2691*100,0)</f>
        <v>0</v>
      </c>
      <c r="P2691" s="11">
        <f>IFERROR(ROUND(E2691/L2691,2),0)</f>
        <v>1</v>
      </c>
      <c r="Q2691" s="13" t="s">
        <v>8334</v>
      </c>
      <c r="R2691" t="s">
        <v>8335</v>
      </c>
      <c r="S2691" s="18">
        <f>(((J2691/60)/60)/24)+DATE(1970,1,1)</f>
        <v>42551.961689814809</v>
      </c>
      <c r="T2691">
        <f>YEAR(S2691)</f>
        <v>2016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3000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6">
        <f>ROUND(E2692/D2692*100,0)</f>
        <v>286</v>
      </c>
      <c r="P2692" s="11">
        <f>IFERROR(ROUND(E2692/L2692,2),0)</f>
        <v>72.760000000000005</v>
      </c>
      <c r="Q2692" s="13" t="s">
        <v>8334</v>
      </c>
      <c r="R2692" t="s">
        <v>8335</v>
      </c>
      <c r="S2692" s="18">
        <f>(((J2692/60)/60)/24)+DATE(1970,1,1)</f>
        <v>42113.105046296296</v>
      </c>
      <c r="T2692">
        <f>YEAR(S2692)</f>
        <v>2015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3000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6">
        <f>ROUND(E2693/D2693*100,0)</f>
        <v>1</v>
      </c>
      <c r="P2693" s="11">
        <f>IFERROR(ROUND(E2693/L2693,2),0)</f>
        <v>17.5</v>
      </c>
      <c r="Q2693" s="13" t="s">
        <v>8334</v>
      </c>
      <c r="R2693" t="s">
        <v>8335</v>
      </c>
      <c r="S2693" s="18">
        <f>(((J2693/60)/60)/24)+DATE(1970,1,1)</f>
        <v>42089.724039351851</v>
      </c>
      <c r="T2693">
        <f>YEAR(S2693)</f>
        <v>2015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3000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6">
        <f>ROUND(E2694/D2694*100,0)</f>
        <v>1</v>
      </c>
      <c r="P2694" s="11">
        <f>IFERROR(ROUND(E2694/L2694,2),0)</f>
        <v>25</v>
      </c>
      <c r="Q2694" s="13" t="s">
        <v>8334</v>
      </c>
      <c r="R2694" t="s">
        <v>8335</v>
      </c>
      <c r="S2694" s="18">
        <f>(((J2694/60)/60)/24)+DATE(1970,1,1)</f>
        <v>42058.334027777775</v>
      </c>
      <c r="T2694">
        <f>YEAR(S2694)</f>
        <v>2015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3000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6">
        <f>ROUND(E2695/D2695*100,0)</f>
        <v>1</v>
      </c>
      <c r="P2695" s="11">
        <f>IFERROR(ROUND(E2695/L2695,2),0)</f>
        <v>13.33</v>
      </c>
      <c r="Q2695" s="13" t="s">
        <v>8334</v>
      </c>
      <c r="R2695" t="s">
        <v>8335</v>
      </c>
      <c r="S2695" s="18">
        <f>(((J2695/60)/60)/24)+DATE(1970,1,1)</f>
        <v>41834.138495370367</v>
      </c>
      <c r="T2695">
        <f>YEAR(S2695)</f>
        <v>2014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6">
        <f>ROUND(E2696/D2696*100,0)</f>
        <v>0</v>
      </c>
      <c r="P2696" s="11">
        <f>IFERROR(ROUND(E2696/L2696,2),0)</f>
        <v>1</v>
      </c>
      <c r="Q2696" s="13" t="s">
        <v>8334</v>
      </c>
      <c r="R2696" t="s">
        <v>8335</v>
      </c>
      <c r="S2696" s="18">
        <f>(((J2696/60)/60)/24)+DATE(1970,1,1)</f>
        <v>41878.140497685185</v>
      </c>
      <c r="T2696">
        <f>YEAR(S2696)</f>
        <v>2014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3000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6">
        <f>ROUND(E2697/D2697*100,0)</f>
        <v>2</v>
      </c>
      <c r="P2697" s="11">
        <f>IFERROR(ROUND(E2697/L2697,2),0)</f>
        <v>23.67</v>
      </c>
      <c r="Q2697" s="13" t="s">
        <v>8334</v>
      </c>
      <c r="R2697" t="s">
        <v>8335</v>
      </c>
      <c r="S2697" s="18">
        <f>(((J2697/60)/60)/24)+DATE(1970,1,1)</f>
        <v>42048.181921296295</v>
      </c>
      <c r="T2697">
        <f>YEAR(S2697)</f>
        <v>2015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3000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6">
        <f>ROUND(E2698/D2698*100,0)</f>
        <v>113</v>
      </c>
      <c r="P2698" s="11">
        <f>IFERROR(ROUND(E2698/L2698,2),0)</f>
        <v>89.21</v>
      </c>
      <c r="Q2698" s="13" t="s">
        <v>8334</v>
      </c>
      <c r="R2698" t="s">
        <v>8335</v>
      </c>
      <c r="S2698" s="18">
        <f>(((J2698/60)/60)/24)+DATE(1970,1,1)</f>
        <v>41964.844444444447</v>
      </c>
      <c r="T2698">
        <f>YEAR(S2698)</f>
        <v>2014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6">
        <f>ROUND(E2699/D2699*100,0)</f>
        <v>202</v>
      </c>
      <c r="P2699" s="11">
        <f>IFERROR(ROUND(E2699/L2699,2),0)</f>
        <v>116.56</v>
      </c>
      <c r="Q2699" s="13" t="s">
        <v>8334</v>
      </c>
      <c r="R2699" t="s">
        <v>8335</v>
      </c>
      <c r="S2699" s="18">
        <f>(((J2699/60)/60)/24)+DATE(1970,1,1)</f>
        <v>42187.940081018518</v>
      </c>
      <c r="T2699">
        <f>YEAR(S2699)</f>
        <v>2015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3000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6">
        <f>ROUND(E2700/D2700*100,0)</f>
        <v>1</v>
      </c>
      <c r="P2700" s="11">
        <f>IFERROR(ROUND(E2700/L2700,2),0)</f>
        <v>13.01</v>
      </c>
      <c r="Q2700" s="13" t="s">
        <v>8334</v>
      </c>
      <c r="R2700" t="s">
        <v>8335</v>
      </c>
      <c r="S2700" s="18">
        <f>(((J2700/60)/60)/24)+DATE(1970,1,1)</f>
        <v>41787.898240740738</v>
      </c>
      <c r="T2700">
        <f>YEAR(S2700)</f>
        <v>2014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3000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6">
        <f>ROUND(E2701/D2701*100,0)</f>
        <v>0</v>
      </c>
      <c r="P2701" s="11">
        <f>IFERROR(ROUND(E2701/L2701,2),0)</f>
        <v>0</v>
      </c>
      <c r="Q2701" s="13" t="s">
        <v>8334</v>
      </c>
      <c r="R2701" t="s">
        <v>8335</v>
      </c>
      <c r="S2701" s="18">
        <f>(((J2701/60)/60)/24)+DATE(1970,1,1)</f>
        <v>41829.896562499998</v>
      </c>
      <c r="T2701">
        <f>YEAR(S2701)</f>
        <v>2014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3000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6">
        <f>ROUND(E2702/D2702*100,0)</f>
        <v>2</v>
      </c>
      <c r="P2702" s="11">
        <f>IFERROR(ROUND(E2702/L2702,2),0)</f>
        <v>17.5</v>
      </c>
      <c r="Q2702" s="13" t="s">
        <v>8334</v>
      </c>
      <c r="R2702" t="s">
        <v>8335</v>
      </c>
      <c r="S2702" s="18">
        <f>(((J2702/60)/60)/24)+DATE(1970,1,1)</f>
        <v>41870.87467592593</v>
      </c>
      <c r="T2702">
        <f>YEAR(S2702)</f>
        <v>2014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3000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6">
        <f>ROUND(E2703/D2703*100,0)</f>
        <v>52</v>
      </c>
      <c r="P2703" s="11">
        <f>IFERROR(ROUND(E2703/L2703,2),0)</f>
        <v>34.130000000000003</v>
      </c>
      <c r="Q2703" s="13" t="s">
        <v>8315</v>
      </c>
      <c r="R2703" t="s">
        <v>8355</v>
      </c>
      <c r="S2703" s="18">
        <f>(((J2703/60)/60)/24)+DATE(1970,1,1)</f>
        <v>42801.774699074071</v>
      </c>
      <c r="T2703">
        <f>YEAR(S2703)</f>
        <v>2017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3000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6">
        <f>ROUND(E2704/D2704*100,0)</f>
        <v>115</v>
      </c>
      <c r="P2704" s="11">
        <f>IFERROR(ROUND(E2704/L2704,2),0)</f>
        <v>132.35</v>
      </c>
      <c r="Q2704" s="13" t="s">
        <v>8315</v>
      </c>
      <c r="R2704" t="s">
        <v>8355</v>
      </c>
      <c r="S2704" s="18">
        <f>(((J2704/60)/60)/24)+DATE(1970,1,1)</f>
        <v>42800.801817129628</v>
      </c>
      <c r="T2704">
        <f>YEAR(S2704)</f>
        <v>2017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3000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6">
        <f>ROUND(E2705/D2705*100,0)</f>
        <v>1383</v>
      </c>
      <c r="P2705" s="11">
        <f>IFERROR(ROUND(E2705/L2705,2),0)</f>
        <v>922.22</v>
      </c>
      <c r="Q2705" s="13" t="s">
        <v>8315</v>
      </c>
      <c r="R2705" t="s">
        <v>8355</v>
      </c>
      <c r="S2705" s="18">
        <f>(((J2705/60)/60)/24)+DATE(1970,1,1)</f>
        <v>42756.690162037034</v>
      </c>
      <c r="T2705">
        <f>YEAR(S2705)</f>
        <v>2017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3000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6">
        <f>ROUND(E2706/D2706*100,0)</f>
        <v>38</v>
      </c>
      <c r="P2706" s="11">
        <f>IFERROR(ROUND(E2706/L2706,2),0)</f>
        <v>163.57</v>
      </c>
      <c r="Q2706" s="13" t="s">
        <v>8315</v>
      </c>
      <c r="R2706" t="s">
        <v>8355</v>
      </c>
      <c r="S2706" s="18">
        <f>(((J2706/60)/60)/24)+DATE(1970,1,1)</f>
        <v>42787.862430555557</v>
      </c>
      <c r="T2706">
        <f>YEAR(S2706)</f>
        <v>2017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3000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6">
        <f>ROUND(E2707/D2707*100,0)</f>
        <v>58</v>
      </c>
      <c r="P2707" s="11">
        <f>IFERROR(ROUND(E2707/L2707,2),0)</f>
        <v>217.38</v>
      </c>
      <c r="Q2707" s="13" t="s">
        <v>8315</v>
      </c>
      <c r="R2707" t="s">
        <v>8355</v>
      </c>
      <c r="S2707" s="18">
        <f>(((J2707/60)/60)/24)+DATE(1970,1,1)</f>
        <v>42773.916180555556</v>
      </c>
      <c r="T2707">
        <f>YEAR(S2707)</f>
        <v>2017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6">
        <f>ROUND(E2708/D2708*100,0)</f>
        <v>1310</v>
      </c>
      <c r="P2708" s="11">
        <f>IFERROR(ROUND(E2708/L2708,2),0)</f>
        <v>149.44</v>
      </c>
      <c r="Q2708" s="13" t="s">
        <v>8315</v>
      </c>
      <c r="R2708" t="s">
        <v>8355</v>
      </c>
      <c r="S2708" s="18">
        <f>(((J2708/60)/60)/24)+DATE(1970,1,1)</f>
        <v>41899.294942129629</v>
      </c>
      <c r="T2708">
        <f>YEAR(S2708)</f>
        <v>2014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3000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6">
        <f>ROUND(E2709/D2709*100,0)</f>
        <v>936</v>
      </c>
      <c r="P2709" s="11">
        <f>IFERROR(ROUND(E2709/L2709,2),0)</f>
        <v>71.239999999999995</v>
      </c>
      <c r="Q2709" s="13" t="s">
        <v>8315</v>
      </c>
      <c r="R2709" t="s">
        <v>8355</v>
      </c>
      <c r="S2709" s="18">
        <f>(((J2709/60)/60)/24)+DATE(1970,1,1)</f>
        <v>41391.782905092594</v>
      </c>
      <c r="T2709">
        <f>YEAR(S2709)</f>
        <v>2013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3000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6">
        <f>ROUND(E2710/D2710*100,0)</f>
        <v>1555</v>
      </c>
      <c r="P2710" s="11">
        <f>IFERROR(ROUND(E2710/L2710,2),0)</f>
        <v>44.46</v>
      </c>
      <c r="Q2710" s="13" t="s">
        <v>8315</v>
      </c>
      <c r="R2710" t="s">
        <v>8355</v>
      </c>
      <c r="S2710" s="18">
        <f>(((J2710/60)/60)/24)+DATE(1970,1,1)</f>
        <v>42512.698217592595</v>
      </c>
      <c r="T2710">
        <f>YEAR(S2710)</f>
        <v>2016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3000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6">
        <f>ROUND(E2711/D2711*100,0)</f>
        <v>1693</v>
      </c>
      <c r="P2711" s="11">
        <f>IFERROR(ROUND(E2711/L2711,2),0)</f>
        <v>164.94</v>
      </c>
      <c r="Q2711" s="13" t="s">
        <v>8315</v>
      </c>
      <c r="R2711" t="s">
        <v>8355</v>
      </c>
      <c r="S2711" s="18">
        <f>(((J2711/60)/60)/24)+DATE(1970,1,1)</f>
        <v>42612.149780092594</v>
      </c>
      <c r="T2711">
        <f>YEAR(S2711)</f>
        <v>2016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3000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6">
        <f>ROUND(E2712/D2712*100,0)</f>
        <v>3078</v>
      </c>
      <c r="P2712" s="11">
        <f>IFERROR(ROUND(E2712/L2712,2),0)</f>
        <v>84.87</v>
      </c>
      <c r="Q2712" s="13" t="s">
        <v>8315</v>
      </c>
      <c r="R2712" t="s">
        <v>8355</v>
      </c>
      <c r="S2712" s="18">
        <f>(((J2712/60)/60)/24)+DATE(1970,1,1)</f>
        <v>41828.229490740741</v>
      </c>
      <c r="T2712">
        <f>YEAR(S2712)</f>
        <v>2014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3000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6">
        <f>ROUND(E2713/D2713*100,0)</f>
        <v>131</v>
      </c>
      <c r="P2713" s="11">
        <f>IFERROR(ROUND(E2713/L2713,2),0)</f>
        <v>53.95</v>
      </c>
      <c r="Q2713" s="13" t="s">
        <v>8315</v>
      </c>
      <c r="R2713" t="s">
        <v>8355</v>
      </c>
      <c r="S2713" s="18">
        <f>(((J2713/60)/60)/24)+DATE(1970,1,1)</f>
        <v>41780.745254629634</v>
      </c>
      <c r="T2713">
        <f>YEAR(S2713)</f>
        <v>2014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3000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6">
        <f>ROUND(E2714/D2714*100,0)</f>
        <v>241</v>
      </c>
      <c r="P2714" s="11">
        <f>IFERROR(ROUND(E2714/L2714,2),0)</f>
        <v>50.53</v>
      </c>
      <c r="Q2714" s="13" t="s">
        <v>8315</v>
      </c>
      <c r="R2714" t="s">
        <v>8355</v>
      </c>
      <c r="S2714" s="18">
        <f>(((J2714/60)/60)/24)+DATE(1970,1,1)</f>
        <v>41432.062037037038</v>
      </c>
      <c r="T2714">
        <f>YEAR(S2714)</f>
        <v>2013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3000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6">
        <f>ROUND(E2715/D2715*100,0)</f>
        <v>5112</v>
      </c>
      <c r="P2715" s="11">
        <f>IFERROR(ROUND(E2715/L2715,2),0)</f>
        <v>108</v>
      </c>
      <c r="Q2715" s="13" t="s">
        <v>8315</v>
      </c>
      <c r="R2715" t="s">
        <v>8355</v>
      </c>
      <c r="S2715" s="18">
        <f>(((J2715/60)/60)/24)+DATE(1970,1,1)</f>
        <v>42322.653749999998</v>
      </c>
      <c r="T2715">
        <f>YEAR(S2715)</f>
        <v>2015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3000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6">
        <f>ROUND(E2716/D2716*100,0)</f>
        <v>970</v>
      </c>
      <c r="P2716" s="11">
        <f>IFERROR(ROUND(E2716/L2716,2),0)</f>
        <v>95.37</v>
      </c>
      <c r="Q2716" s="13" t="s">
        <v>8315</v>
      </c>
      <c r="R2716" t="s">
        <v>8355</v>
      </c>
      <c r="S2716" s="18">
        <f>(((J2716/60)/60)/24)+DATE(1970,1,1)</f>
        <v>42629.655046296291</v>
      </c>
      <c r="T2716">
        <f>YEAR(S2716)</f>
        <v>2016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3000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6">
        <f>ROUND(E2717/D2717*100,0)</f>
        <v>1058</v>
      </c>
      <c r="P2717" s="11">
        <f>IFERROR(ROUND(E2717/L2717,2),0)</f>
        <v>57.63</v>
      </c>
      <c r="Q2717" s="13" t="s">
        <v>8315</v>
      </c>
      <c r="R2717" t="s">
        <v>8355</v>
      </c>
      <c r="S2717" s="18">
        <f>(((J2717/60)/60)/24)+DATE(1970,1,1)</f>
        <v>42387.398472222223</v>
      </c>
      <c r="T2717">
        <f>YEAR(S2717)</f>
        <v>2016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3000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6">
        <f>ROUND(E2718/D2718*100,0)</f>
        <v>400</v>
      </c>
      <c r="P2718" s="11">
        <f>IFERROR(ROUND(E2718/L2718,2),0)</f>
        <v>64.16</v>
      </c>
      <c r="Q2718" s="13" t="s">
        <v>8315</v>
      </c>
      <c r="R2718" t="s">
        <v>8355</v>
      </c>
      <c r="S2718" s="18">
        <f>(((J2718/60)/60)/24)+DATE(1970,1,1)</f>
        <v>42255.333252314813</v>
      </c>
      <c r="T2718">
        <f>YEAR(S2718)</f>
        <v>2015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3000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6">
        <f>ROUND(E2719/D2719*100,0)</f>
        <v>1001</v>
      </c>
      <c r="P2719" s="11">
        <f>IFERROR(ROUND(E2719/L2719,2),0)</f>
        <v>92.39</v>
      </c>
      <c r="Q2719" s="13" t="s">
        <v>8315</v>
      </c>
      <c r="R2719" t="s">
        <v>8355</v>
      </c>
      <c r="S2719" s="18">
        <f>(((J2719/60)/60)/24)+DATE(1970,1,1)</f>
        <v>41934.914918981485</v>
      </c>
      <c r="T2719">
        <f>YEAR(S2719)</f>
        <v>2014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3000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6">
        <f>ROUND(E2720/D2720*100,0)</f>
        <v>622</v>
      </c>
      <c r="P2720" s="11">
        <f>IFERROR(ROUND(E2720/L2720,2),0)</f>
        <v>125.98</v>
      </c>
      <c r="Q2720" s="13" t="s">
        <v>8315</v>
      </c>
      <c r="R2720" t="s">
        <v>8355</v>
      </c>
      <c r="S2720" s="18">
        <f>(((J2720/60)/60)/24)+DATE(1970,1,1)</f>
        <v>42465.596585648149</v>
      </c>
      <c r="T2720">
        <f>YEAR(S2720)</f>
        <v>2016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3000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6">
        <f>ROUND(E2721/D2721*100,0)</f>
        <v>218</v>
      </c>
      <c r="P2721" s="11">
        <f>IFERROR(ROUND(E2721/L2721,2),0)</f>
        <v>94.64</v>
      </c>
      <c r="Q2721" s="13" t="s">
        <v>8315</v>
      </c>
      <c r="R2721" t="s">
        <v>8355</v>
      </c>
      <c r="S2721" s="18">
        <f>(((J2721/60)/60)/24)+DATE(1970,1,1)</f>
        <v>42418.031180555554</v>
      </c>
      <c r="T2721">
        <f>YEAR(S2721)</f>
        <v>2016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3000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6">
        <f>ROUND(E2722/D2722*100,0)</f>
        <v>984</v>
      </c>
      <c r="P2722" s="11">
        <f>IFERROR(ROUND(E2722/L2722,2),0)</f>
        <v>170.7</v>
      </c>
      <c r="Q2722" s="13" t="s">
        <v>8315</v>
      </c>
      <c r="R2722" t="s">
        <v>8355</v>
      </c>
      <c r="S2722" s="18">
        <f>(((J2722/60)/60)/24)+DATE(1970,1,1)</f>
        <v>42655.465891203698</v>
      </c>
      <c r="T2722">
        <f>YEAR(S2722)</f>
        <v>2016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3000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6">
        <f>ROUND(E2723/D2723*100,0)</f>
        <v>366</v>
      </c>
      <c r="P2723" s="11">
        <f>IFERROR(ROUND(E2723/L2723,2),0)</f>
        <v>40.76</v>
      </c>
      <c r="Q2723" s="13" t="s">
        <v>8317</v>
      </c>
      <c r="R2723" t="s">
        <v>8347</v>
      </c>
      <c r="S2723" s="18">
        <f>(((J2723/60)/60)/24)+DATE(1970,1,1)</f>
        <v>41493.543958333335</v>
      </c>
      <c r="T2723">
        <f>YEAR(S2723)</f>
        <v>2013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3000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6">
        <f>ROUND(E2724/D2724*100,0)</f>
        <v>421</v>
      </c>
      <c r="P2724" s="11">
        <f>IFERROR(ROUND(E2724/L2724,2),0)</f>
        <v>68.25</v>
      </c>
      <c r="Q2724" s="13" t="s">
        <v>8317</v>
      </c>
      <c r="R2724" t="s">
        <v>8347</v>
      </c>
      <c r="S2724" s="18">
        <f>(((J2724/60)/60)/24)+DATE(1970,1,1)</f>
        <v>42704.857094907406</v>
      </c>
      <c r="T2724">
        <f>YEAR(S2724)</f>
        <v>2016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3000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6">
        <f>ROUND(E2725/D2725*100,0)</f>
        <v>560</v>
      </c>
      <c r="P2725" s="11">
        <f>IFERROR(ROUND(E2725/L2725,2),0)</f>
        <v>95.49</v>
      </c>
      <c r="Q2725" s="13" t="s">
        <v>8317</v>
      </c>
      <c r="R2725" t="s">
        <v>8347</v>
      </c>
      <c r="S2725" s="18">
        <f>(((J2725/60)/60)/24)+DATE(1970,1,1)</f>
        <v>41944.83898148148</v>
      </c>
      <c r="T2725">
        <f>YEAR(S2725)</f>
        <v>2014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3000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6">
        <f>ROUND(E2726/D2726*100,0)</f>
        <v>244</v>
      </c>
      <c r="P2726" s="11">
        <f>IFERROR(ROUND(E2726/L2726,2),0)</f>
        <v>7.19</v>
      </c>
      <c r="Q2726" s="13" t="s">
        <v>8317</v>
      </c>
      <c r="R2726" t="s">
        <v>8347</v>
      </c>
      <c r="S2726" s="18">
        <f>(((J2726/60)/60)/24)+DATE(1970,1,1)</f>
        <v>42199.32707175926</v>
      </c>
      <c r="T2726">
        <f>YEAR(S2726)</f>
        <v>2015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3000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6">
        <f>ROUND(E2727/D2727*100,0)</f>
        <v>1927</v>
      </c>
      <c r="P2727" s="11">
        <f>IFERROR(ROUND(E2727/L2727,2),0)</f>
        <v>511.65</v>
      </c>
      <c r="Q2727" s="13" t="s">
        <v>8317</v>
      </c>
      <c r="R2727" t="s">
        <v>8347</v>
      </c>
      <c r="S2727" s="18">
        <f>(((J2727/60)/60)/24)+DATE(1970,1,1)</f>
        <v>42745.744618055556</v>
      </c>
      <c r="T2727">
        <f>YEAR(S2727)</f>
        <v>2017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3000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6">
        <f>ROUND(E2728/D2728*100,0)</f>
        <v>3525</v>
      </c>
      <c r="P2728" s="11">
        <f>IFERROR(ROUND(E2728/L2728,2),0)</f>
        <v>261.75</v>
      </c>
      <c r="Q2728" s="13" t="s">
        <v>8317</v>
      </c>
      <c r="R2728" t="s">
        <v>8347</v>
      </c>
      <c r="S2728" s="18">
        <f>(((J2728/60)/60)/24)+DATE(1970,1,1)</f>
        <v>42452.579988425925</v>
      </c>
      <c r="T2728">
        <f>YEAR(S2728)</f>
        <v>2016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3000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6">
        <f>ROUND(E2729/D2729*100,0)</f>
        <v>1644</v>
      </c>
      <c r="P2729" s="11">
        <f>IFERROR(ROUND(E2729/L2729,2),0)</f>
        <v>69.760000000000005</v>
      </c>
      <c r="Q2729" s="13" t="s">
        <v>8317</v>
      </c>
      <c r="R2729" t="s">
        <v>8347</v>
      </c>
      <c r="S2729" s="18">
        <f>(((J2729/60)/60)/24)+DATE(1970,1,1)</f>
        <v>42198.676655092597</v>
      </c>
      <c r="T2729">
        <f>YEAR(S2729)</f>
        <v>2015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3000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6">
        <f>ROUND(E2730/D2730*100,0)</f>
        <v>1009</v>
      </c>
      <c r="P2730" s="11">
        <f>IFERROR(ROUND(E2730/L2730,2),0)</f>
        <v>77.23</v>
      </c>
      <c r="Q2730" s="13" t="s">
        <v>8317</v>
      </c>
      <c r="R2730" t="s">
        <v>8347</v>
      </c>
      <c r="S2730" s="18">
        <f>(((J2730/60)/60)/24)+DATE(1970,1,1)</f>
        <v>42333.59993055556</v>
      </c>
      <c r="T2730">
        <f>YEAR(S2730)</f>
        <v>2015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3000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6">
        <f>ROUND(E2731/D2731*100,0)</f>
        <v>261</v>
      </c>
      <c r="P2731" s="11">
        <f>IFERROR(ROUND(E2731/L2731,2),0)</f>
        <v>340.57</v>
      </c>
      <c r="Q2731" s="13" t="s">
        <v>8317</v>
      </c>
      <c r="R2731" t="s">
        <v>8347</v>
      </c>
      <c r="S2731" s="18">
        <f>(((J2731/60)/60)/24)+DATE(1970,1,1)</f>
        <v>42095.240706018521</v>
      </c>
      <c r="T2731">
        <f>YEAR(S2731)</f>
        <v>2015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3000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6">
        <f>ROUND(E2732/D2732*100,0)</f>
        <v>1533</v>
      </c>
      <c r="P2732" s="11">
        <f>IFERROR(ROUND(E2732/L2732,2),0)</f>
        <v>67.42</v>
      </c>
      <c r="Q2732" s="13" t="s">
        <v>8317</v>
      </c>
      <c r="R2732" t="s">
        <v>8347</v>
      </c>
      <c r="S2732" s="18">
        <f>(((J2732/60)/60)/24)+DATE(1970,1,1)</f>
        <v>41351.541377314818</v>
      </c>
      <c r="T2732">
        <f>YEAR(S2732)</f>
        <v>2013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6">
        <f>ROUND(E2733/D2733*100,0)</f>
        <v>1043</v>
      </c>
      <c r="P2733" s="11">
        <f>IFERROR(ROUND(E2733/L2733,2),0)</f>
        <v>845.7</v>
      </c>
      <c r="Q2733" s="13" t="s">
        <v>8317</v>
      </c>
      <c r="R2733" t="s">
        <v>8347</v>
      </c>
      <c r="S2733" s="18">
        <f>(((J2733/60)/60)/24)+DATE(1970,1,1)</f>
        <v>41872.525717592594</v>
      </c>
      <c r="T2733">
        <f>YEAR(S2733)</f>
        <v>2014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3000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6">
        <f>ROUND(E2734/D2734*100,0)</f>
        <v>473</v>
      </c>
      <c r="P2734" s="11">
        <f>IFERROR(ROUND(E2734/L2734,2),0)</f>
        <v>97.19</v>
      </c>
      <c r="Q2734" s="13" t="s">
        <v>8317</v>
      </c>
      <c r="R2734" t="s">
        <v>8347</v>
      </c>
      <c r="S2734" s="18">
        <f>(((J2734/60)/60)/24)+DATE(1970,1,1)</f>
        <v>41389.808194444442</v>
      </c>
      <c r="T2734">
        <f>YEAR(S2734)</f>
        <v>2013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3000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6">
        <f>ROUND(E2735/D2735*100,0)</f>
        <v>1792</v>
      </c>
      <c r="P2735" s="11">
        <f>IFERROR(ROUND(E2735/L2735,2),0)</f>
        <v>451.84</v>
      </c>
      <c r="Q2735" s="13" t="s">
        <v>8317</v>
      </c>
      <c r="R2735" t="s">
        <v>8347</v>
      </c>
      <c r="S2735" s="18">
        <f>(((J2735/60)/60)/24)+DATE(1970,1,1)</f>
        <v>42044.272847222222</v>
      </c>
      <c r="T2735">
        <f>YEAR(S2735)</f>
        <v>2015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3000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6">
        <f>ROUND(E2736/D2736*100,0)</f>
        <v>753</v>
      </c>
      <c r="P2736" s="11">
        <f>IFERROR(ROUND(E2736/L2736,2),0)</f>
        <v>138.66999999999999</v>
      </c>
      <c r="Q2736" s="13" t="s">
        <v>8317</v>
      </c>
      <c r="R2736" t="s">
        <v>8347</v>
      </c>
      <c r="S2736" s="18">
        <f>(((J2736/60)/60)/24)+DATE(1970,1,1)</f>
        <v>42626.668888888889</v>
      </c>
      <c r="T2736">
        <f>YEAR(S2736)</f>
        <v>2016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3000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6">
        <f>ROUND(E2737/D2737*100,0)</f>
        <v>245</v>
      </c>
      <c r="P2737" s="11">
        <f>IFERROR(ROUND(E2737/L2737,2),0)</f>
        <v>21.64</v>
      </c>
      <c r="Q2737" s="13" t="s">
        <v>8317</v>
      </c>
      <c r="R2737" t="s">
        <v>8347</v>
      </c>
      <c r="S2737" s="18">
        <f>(((J2737/60)/60)/24)+DATE(1970,1,1)</f>
        <v>41316.120949074073</v>
      </c>
      <c r="T2737">
        <f>YEAR(S2737)</f>
        <v>2013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3000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6">
        <f>ROUND(E2738/D2738*100,0)</f>
        <v>328</v>
      </c>
      <c r="P2738" s="11">
        <f>IFERROR(ROUND(E2738/L2738,2),0)</f>
        <v>169.52</v>
      </c>
      <c r="Q2738" s="13" t="s">
        <v>8317</v>
      </c>
      <c r="R2738" t="s">
        <v>8347</v>
      </c>
      <c r="S2738" s="18">
        <f>(((J2738/60)/60)/24)+DATE(1970,1,1)</f>
        <v>41722.666354166664</v>
      </c>
      <c r="T2738">
        <f>YEAR(S2738)</f>
        <v>2014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2995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6">
        <f>ROUND(E2739/D2739*100,0)</f>
        <v>2465</v>
      </c>
      <c r="P2739" s="11">
        <f>IFERROR(ROUND(E2739/L2739,2),0)</f>
        <v>161.88</v>
      </c>
      <c r="Q2739" s="13" t="s">
        <v>8317</v>
      </c>
      <c r="R2739" t="s">
        <v>8347</v>
      </c>
      <c r="S2739" s="18">
        <f>(((J2739/60)/60)/24)+DATE(1970,1,1)</f>
        <v>41611.917673611111</v>
      </c>
      <c r="T2739">
        <f>YEAR(S2739)</f>
        <v>2013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2987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6">
        <f>ROUND(E2740/D2740*100,0)</f>
        <v>248</v>
      </c>
      <c r="P2740" s="11">
        <f>IFERROR(ROUND(E2740/L2740,2),0)</f>
        <v>493.13</v>
      </c>
      <c r="Q2740" s="13" t="s">
        <v>8317</v>
      </c>
      <c r="R2740" t="s">
        <v>8347</v>
      </c>
      <c r="S2740" s="18">
        <f>(((J2740/60)/60)/24)+DATE(1970,1,1)</f>
        <v>42620.143564814818</v>
      </c>
      <c r="T2740">
        <f>YEAR(S2740)</f>
        <v>2016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2900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6">
        <f>ROUND(E2741/D2741*100,0)</f>
        <v>146</v>
      </c>
      <c r="P2741" s="11">
        <f>IFERROR(ROUND(E2741/L2741,2),0)</f>
        <v>22.12</v>
      </c>
      <c r="Q2741" s="13" t="s">
        <v>8317</v>
      </c>
      <c r="R2741" t="s">
        <v>8347</v>
      </c>
      <c r="S2741" s="18">
        <f>(((J2741/60)/60)/24)+DATE(1970,1,1)</f>
        <v>41719.887928240743</v>
      </c>
      <c r="T2741">
        <f>YEAR(S2741)</f>
        <v>2014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2900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6">
        <f>ROUND(E2742/D2742*100,0)</f>
        <v>11</v>
      </c>
      <c r="P2742" s="11">
        <f>IFERROR(ROUND(E2742/L2742,2),0)</f>
        <v>18.239999999999998</v>
      </c>
      <c r="Q2742" s="13" t="s">
        <v>8317</v>
      </c>
      <c r="R2742" t="s">
        <v>8347</v>
      </c>
      <c r="S2742" s="18">
        <f>(((J2742/60)/60)/24)+DATE(1970,1,1)</f>
        <v>42045.031851851847</v>
      </c>
      <c r="T2742">
        <f>YEAR(S2742)</f>
        <v>2015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2900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6">
        <f>ROUND(E2743/D2743*100,0)</f>
        <v>1</v>
      </c>
      <c r="P2743" s="11">
        <f>IFERROR(ROUND(E2743/L2743,2),0)</f>
        <v>8.75</v>
      </c>
      <c r="Q2743" s="13" t="s">
        <v>8320</v>
      </c>
      <c r="R2743" t="s">
        <v>8356</v>
      </c>
      <c r="S2743" s="18">
        <f>(((J2743/60)/60)/24)+DATE(1970,1,1)</f>
        <v>41911.657430555555</v>
      </c>
      <c r="T2743">
        <f>YEAR(S2743)</f>
        <v>2014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2888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6">
        <f>ROUND(E2744/D2744*100,0)</f>
        <v>25</v>
      </c>
      <c r="P2744" s="11">
        <f>IFERROR(ROUND(E2744/L2744,2),0)</f>
        <v>40.61</v>
      </c>
      <c r="Q2744" s="13" t="s">
        <v>8320</v>
      </c>
      <c r="R2744" t="s">
        <v>8356</v>
      </c>
      <c r="S2744" s="18">
        <f>(((J2744/60)/60)/24)+DATE(1970,1,1)</f>
        <v>41030.719756944447</v>
      </c>
      <c r="T2744">
        <f>YEAR(S2744)</f>
        <v>2012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2885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6">
        <f>ROUND(E2745/D2745*100,0)</f>
        <v>0</v>
      </c>
      <c r="P2745" s="11">
        <f>IFERROR(ROUND(E2745/L2745,2),0)</f>
        <v>0</v>
      </c>
      <c r="Q2745" s="13" t="s">
        <v>8320</v>
      </c>
      <c r="R2745" t="s">
        <v>8356</v>
      </c>
      <c r="S2745" s="18">
        <f>(((J2745/60)/60)/24)+DATE(1970,1,1)</f>
        <v>42632.328784722224</v>
      </c>
      <c r="T2745">
        <f>YEAR(S2745)</f>
        <v>2016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2880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6">
        <f>ROUND(E2746/D2746*100,0)</f>
        <v>29</v>
      </c>
      <c r="P2746" s="11">
        <f>IFERROR(ROUND(E2746/L2746,2),0)</f>
        <v>37.950000000000003</v>
      </c>
      <c r="Q2746" s="13" t="s">
        <v>8320</v>
      </c>
      <c r="R2746" t="s">
        <v>8356</v>
      </c>
      <c r="S2746" s="18">
        <f>(((J2746/60)/60)/24)+DATE(1970,1,1)</f>
        <v>40938.062476851854</v>
      </c>
      <c r="T2746">
        <f>YEAR(S2746)</f>
        <v>2012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2827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6">
        <f>ROUND(E2747/D2747*100,0)</f>
        <v>62</v>
      </c>
      <c r="P2747" s="11">
        <f>IFERROR(ROUND(E2747/L2747,2),0)</f>
        <v>35.729999999999997</v>
      </c>
      <c r="Q2747" s="13" t="s">
        <v>8320</v>
      </c>
      <c r="R2747" t="s">
        <v>8356</v>
      </c>
      <c r="S2747" s="18">
        <f>(((J2747/60)/60)/24)+DATE(1970,1,1)</f>
        <v>41044.988055555557</v>
      </c>
      <c r="T2747">
        <f>YEAR(S2747)</f>
        <v>2012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2825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6">
        <f>ROUND(E2748/D2748*100,0)</f>
        <v>28</v>
      </c>
      <c r="P2748" s="11">
        <f>IFERROR(ROUND(E2748/L2748,2),0)</f>
        <v>42.16</v>
      </c>
      <c r="Q2748" s="13" t="s">
        <v>8320</v>
      </c>
      <c r="R2748" t="s">
        <v>8356</v>
      </c>
      <c r="S2748" s="18">
        <f>(((J2748/60)/60)/24)+DATE(1970,1,1)</f>
        <v>41850.781377314815</v>
      </c>
      <c r="T2748">
        <f>YEAR(S2748)</f>
        <v>2014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2820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6">
        <f>ROUND(E2749/D2749*100,0)</f>
        <v>5</v>
      </c>
      <c r="P2749" s="11">
        <f>IFERROR(ROUND(E2749/L2749,2),0)</f>
        <v>35</v>
      </c>
      <c r="Q2749" s="13" t="s">
        <v>8320</v>
      </c>
      <c r="R2749" t="s">
        <v>8356</v>
      </c>
      <c r="S2749" s="18">
        <f>(((J2749/60)/60)/24)+DATE(1970,1,1)</f>
        <v>41044.64811342593</v>
      </c>
      <c r="T2749">
        <f>YEAR(S2749)</f>
        <v>2012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2800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6">
        <f>ROUND(E2750/D2750*100,0)</f>
        <v>2</v>
      </c>
      <c r="P2750" s="11">
        <f>IFERROR(ROUND(E2750/L2750,2),0)</f>
        <v>13.25</v>
      </c>
      <c r="Q2750" s="13" t="s">
        <v>8320</v>
      </c>
      <c r="R2750" t="s">
        <v>8356</v>
      </c>
      <c r="S2750" s="18">
        <f>(((J2750/60)/60)/24)+DATE(1970,1,1)</f>
        <v>42585.7106712963</v>
      </c>
      <c r="T2750">
        <f>YEAR(S2750)</f>
        <v>2016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2800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6">
        <f>ROUND(E2751/D2751*100,0)</f>
        <v>4</v>
      </c>
      <c r="P2751" s="11">
        <f>IFERROR(ROUND(E2751/L2751,2),0)</f>
        <v>55</v>
      </c>
      <c r="Q2751" s="13" t="s">
        <v>8320</v>
      </c>
      <c r="R2751" t="s">
        <v>8356</v>
      </c>
      <c r="S2751" s="18">
        <f>(((J2751/60)/60)/24)+DATE(1970,1,1)</f>
        <v>42068.799039351856</v>
      </c>
      <c r="T2751">
        <f>YEAR(S2751)</f>
        <v>2015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2800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6">
        <f>ROUND(E2752/D2752*100,0)</f>
        <v>0</v>
      </c>
      <c r="P2752" s="11">
        <f>IFERROR(ROUND(E2752/L2752,2),0)</f>
        <v>0</v>
      </c>
      <c r="Q2752" s="13" t="s">
        <v>8320</v>
      </c>
      <c r="R2752" t="s">
        <v>8356</v>
      </c>
      <c r="S2752" s="18">
        <f>(((J2752/60)/60)/24)+DATE(1970,1,1)</f>
        <v>41078.899826388886</v>
      </c>
      <c r="T2752">
        <f>YEAR(S2752)</f>
        <v>2012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2800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6">
        <f>ROUND(E2753/D2753*100,0)</f>
        <v>0</v>
      </c>
      <c r="P2753" s="11">
        <f>IFERROR(ROUND(E2753/L2753,2),0)</f>
        <v>0</v>
      </c>
      <c r="Q2753" s="13" t="s">
        <v>8320</v>
      </c>
      <c r="R2753" t="s">
        <v>8356</v>
      </c>
      <c r="S2753" s="18">
        <f>(((J2753/60)/60)/24)+DATE(1970,1,1)</f>
        <v>41747.887060185189</v>
      </c>
      <c r="T2753">
        <f>YEAR(S2753)</f>
        <v>2014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2800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6">
        <f>ROUND(E2754/D2754*100,0)</f>
        <v>20</v>
      </c>
      <c r="P2754" s="11">
        <f>IFERROR(ROUND(E2754/L2754,2),0)</f>
        <v>39.29</v>
      </c>
      <c r="Q2754" s="13" t="s">
        <v>8320</v>
      </c>
      <c r="R2754" t="s">
        <v>8356</v>
      </c>
      <c r="S2754" s="18">
        <f>(((J2754/60)/60)/24)+DATE(1970,1,1)</f>
        <v>40855.765092592592</v>
      </c>
      <c r="T2754">
        <f>YEAR(S2754)</f>
        <v>2011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2800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6">
        <f>ROUND(E2755/D2755*100,0)</f>
        <v>14</v>
      </c>
      <c r="P2755" s="11">
        <f>IFERROR(ROUND(E2755/L2755,2),0)</f>
        <v>47.5</v>
      </c>
      <c r="Q2755" s="13" t="s">
        <v>8320</v>
      </c>
      <c r="R2755" t="s">
        <v>8356</v>
      </c>
      <c r="S2755" s="18">
        <f>(((J2755/60)/60)/24)+DATE(1970,1,1)</f>
        <v>41117.900729166664</v>
      </c>
      <c r="T2755">
        <f>YEAR(S2755)</f>
        <v>2012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2800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6">
        <f>ROUND(E2756/D2756*100,0)</f>
        <v>0</v>
      </c>
      <c r="P2756" s="11">
        <f>IFERROR(ROUND(E2756/L2756,2),0)</f>
        <v>0</v>
      </c>
      <c r="Q2756" s="13" t="s">
        <v>8320</v>
      </c>
      <c r="R2756" t="s">
        <v>8356</v>
      </c>
      <c r="S2756" s="18">
        <f>(((J2756/60)/60)/24)+DATE(1970,1,1)</f>
        <v>41863.636006944449</v>
      </c>
      <c r="T2756">
        <f>YEAR(S2756)</f>
        <v>2014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2800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6">
        <f>ROUND(E2757/D2757*100,0)</f>
        <v>9</v>
      </c>
      <c r="P2757" s="11">
        <f>IFERROR(ROUND(E2757/L2757,2),0)</f>
        <v>17.329999999999998</v>
      </c>
      <c r="Q2757" s="13" t="s">
        <v>8320</v>
      </c>
      <c r="R2757" t="s">
        <v>8356</v>
      </c>
      <c r="S2757" s="18">
        <f>(((J2757/60)/60)/24)+DATE(1970,1,1)</f>
        <v>42072.790821759263</v>
      </c>
      <c r="T2757">
        <f>YEAR(S2757)</f>
        <v>2015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2800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6">
        <f>ROUND(E2758/D2758*100,0)</f>
        <v>37</v>
      </c>
      <c r="P2758" s="11">
        <f>IFERROR(ROUND(E2758/L2758,2),0)</f>
        <v>31.76</v>
      </c>
      <c r="Q2758" s="13" t="s">
        <v>8320</v>
      </c>
      <c r="R2758" t="s">
        <v>8356</v>
      </c>
      <c r="S2758" s="18">
        <f>(((J2758/60)/60)/24)+DATE(1970,1,1)</f>
        <v>41620.90047453704</v>
      </c>
      <c r="T2758">
        <f>YEAR(S2758)</f>
        <v>2013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2800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6">
        <f>ROUND(E2759/D2759*100,0)</f>
        <v>0</v>
      </c>
      <c r="P2759" s="11">
        <f>IFERROR(ROUND(E2759/L2759,2),0)</f>
        <v>5</v>
      </c>
      <c r="Q2759" s="13" t="s">
        <v>8320</v>
      </c>
      <c r="R2759" t="s">
        <v>8356</v>
      </c>
      <c r="S2759" s="18">
        <f>(((J2759/60)/60)/24)+DATE(1970,1,1)</f>
        <v>42573.65662037037</v>
      </c>
      <c r="T2759">
        <f>YEAR(S2759)</f>
        <v>2016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2750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6">
        <f>ROUND(E2760/D2760*100,0)</f>
        <v>9</v>
      </c>
      <c r="P2760" s="11">
        <f>IFERROR(ROUND(E2760/L2760,2),0)</f>
        <v>39</v>
      </c>
      <c r="Q2760" s="13" t="s">
        <v>8320</v>
      </c>
      <c r="R2760" t="s">
        <v>8356</v>
      </c>
      <c r="S2760" s="18">
        <f>(((J2760/60)/60)/24)+DATE(1970,1,1)</f>
        <v>42639.441932870366</v>
      </c>
      <c r="T2760">
        <f>YEAR(S2760)</f>
        <v>2016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2750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6">
        <f>ROUND(E2761/D2761*100,0)</f>
        <v>4</v>
      </c>
      <c r="P2761" s="11">
        <f>IFERROR(ROUND(E2761/L2761,2),0)</f>
        <v>52.5</v>
      </c>
      <c r="Q2761" s="13" t="s">
        <v>8320</v>
      </c>
      <c r="R2761" t="s">
        <v>8356</v>
      </c>
      <c r="S2761" s="18">
        <f>(((J2761/60)/60)/24)+DATE(1970,1,1)</f>
        <v>42524.36650462963</v>
      </c>
      <c r="T2761">
        <f>YEAR(S2761)</f>
        <v>2016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2750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6">
        <f>ROUND(E2762/D2762*100,0)</f>
        <v>0</v>
      </c>
      <c r="P2762" s="11">
        <f>IFERROR(ROUND(E2762/L2762,2),0)</f>
        <v>0</v>
      </c>
      <c r="Q2762" s="13" t="s">
        <v>8320</v>
      </c>
      <c r="R2762" t="s">
        <v>8356</v>
      </c>
      <c r="S2762" s="18">
        <f>(((J2762/60)/60)/24)+DATE(1970,1,1)</f>
        <v>41415.461319444446</v>
      </c>
      <c r="T2762">
        <f>YEAR(S2762)</f>
        <v>2013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2750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6">
        <f>ROUND(E2763/D2763*100,0)</f>
        <v>1</v>
      </c>
      <c r="P2763" s="11">
        <f>IFERROR(ROUND(E2763/L2763,2),0)</f>
        <v>9</v>
      </c>
      <c r="Q2763" s="13" t="s">
        <v>8320</v>
      </c>
      <c r="R2763" t="s">
        <v>8356</v>
      </c>
      <c r="S2763" s="18">
        <f>(((J2763/60)/60)/24)+DATE(1970,1,1)</f>
        <v>41247.063576388886</v>
      </c>
      <c r="T2763">
        <f>YEAR(S2763)</f>
        <v>2012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2750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6">
        <f>ROUND(E2764/D2764*100,0)</f>
        <v>1</v>
      </c>
      <c r="P2764" s="11">
        <f>IFERROR(ROUND(E2764/L2764,2),0)</f>
        <v>25</v>
      </c>
      <c r="Q2764" s="13" t="s">
        <v>8320</v>
      </c>
      <c r="R2764" t="s">
        <v>8356</v>
      </c>
      <c r="S2764" s="18">
        <f>(((J2764/60)/60)/24)+DATE(1970,1,1)</f>
        <v>40927.036979166667</v>
      </c>
      <c r="T2764">
        <f>YEAR(S2764)</f>
        <v>2012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2750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6">
        <f>ROUND(E2765/D2765*100,0)</f>
        <v>3</v>
      </c>
      <c r="P2765" s="11">
        <f>IFERROR(ROUND(E2765/L2765,2),0)</f>
        <v>30</v>
      </c>
      <c r="Q2765" s="13" t="s">
        <v>8320</v>
      </c>
      <c r="R2765" t="s">
        <v>8356</v>
      </c>
      <c r="S2765" s="18">
        <f>(((J2765/60)/60)/24)+DATE(1970,1,1)</f>
        <v>41373.579675925925</v>
      </c>
      <c r="T2765">
        <f>YEAR(S2765)</f>
        <v>2013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2750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6">
        <f>ROUND(E2766/D2766*100,0)</f>
        <v>2</v>
      </c>
      <c r="P2766" s="11">
        <f>IFERROR(ROUND(E2766/L2766,2),0)</f>
        <v>11.25</v>
      </c>
      <c r="Q2766" s="13" t="s">
        <v>8320</v>
      </c>
      <c r="R2766" t="s">
        <v>8356</v>
      </c>
      <c r="S2766" s="18">
        <f>(((J2766/60)/60)/24)+DATE(1970,1,1)</f>
        <v>41030.292025462964</v>
      </c>
      <c r="T2766">
        <f>YEAR(S2766)</f>
        <v>2012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2725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6">
        <f>ROUND(E2767/D2767*100,0)</f>
        <v>0</v>
      </c>
      <c r="P2767" s="11">
        <f>IFERROR(ROUND(E2767/L2767,2),0)</f>
        <v>0</v>
      </c>
      <c r="Q2767" s="13" t="s">
        <v>8320</v>
      </c>
      <c r="R2767" t="s">
        <v>8356</v>
      </c>
      <c r="S2767" s="18">
        <f>(((J2767/60)/60)/24)+DATE(1970,1,1)</f>
        <v>41194.579027777778</v>
      </c>
      <c r="T2767">
        <f>YEAR(S2767)</f>
        <v>2012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2700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6">
        <f>ROUND(E2768/D2768*100,0)</f>
        <v>4</v>
      </c>
      <c r="P2768" s="11">
        <f>IFERROR(ROUND(E2768/L2768,2),0)</f>
        <v>25</v>
      </c>
      <c r="Q2768" s="13" t="s">
        <v>8320</v>
      </c>
      <c r="R2768" t="s">
        <v>8356</v>
      </c>
      <c r="S2768" s="18">
        <f>(((J2768/60)/60)/24)+DATE(1970,1,1)</f>
        <v>40736.668032407404</v>
      </c>
      <c r="T2768">
        <f>YEAR(S2768)</f>
        <v>2011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2700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6">
        <f>ROUND(E2769/D2769*100,0)</f>
        <v>1</v>
      </c>
      <c r="P2769" s="11">
        <f>IFERROR(ROUND(E2769/L2769,2),0)</f>
        <v>11.33</v>
      </c>
      <c r="Q2769" s="13" t="s">
        <v>8320</v>
      </c>
      <c r="R2769" t="s">
        <v>8356</v>
      </c>
      <c r="S2769" s="18">
        <f>(((J2769/60)/60)/24)+DATE(1970,1,1)</f>
        <v>42172.958912037036</v>
      </c>
      <c r="T2769">
        <f>YEAR(S2769)</f>
        <v>2015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2700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6">
        <f>ROUND(E2770/D2770*100,0)</f>
        <v>37</v>
      </c>
      <c r="P2770" s="11">
        <f>IFERROR(ROUND(E2770/L2770,2),0)</f>
        <v>29.47</v>
      </c>
      <c r="Q2770" s="13" t="s">
        <v>8320</v>
      </c>
      <c r="R2770" t="s">
        <v>8356</v>
      </c>
      <c r="S2770" s="18">
        <f>(((J2770/60)/60)/24)+DATE(1970,1,1)</f>
        <v>40967.614849537036</v>
      </c>
      <c r="T2770">
        <f>YEAR(S2770)</f>
        <v>2012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2700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6">
        <f>ROUND(E2771/D2771*100,0)</f>
        <v>0</v>
      </c>
      <c r="P2771" s="11">
        <f>IFERROR(ROUND(E2771/L2771,2),0)</f>
        <v>1</v>
      </c>
      <c r="Q2771" s="13" t="s">
        <v>8320</v>
      </c>
      <c r="R2771" t="s">
        <v>8356</v>
      </c>
      <c r="S2771" s="18">
        <f>(((J2771/60)/60)/24)+DATE(1970,1,1)</f>
        <v>41745.826273148145</v>
      </c>
      <c r="T2771">
        <f>YEAR(S2771)</f>
        <v>2014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2700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6">
        <f>ROUND(E2772/D2772*100,0)</f>
        <v>77</v>
      </c>
      <c r="P2772" s="11">
        <f>IFERROR(ROUND(E2772/L2772,2),0)</f>
        <v>63.1</v>
      </c>
      <c r="Q2772" s="13" t="s">
        <v>8320</v>
      </c>
      <c r="R2772" t="s">
        <v>8356</v>
      </c>
      <c r="S2772" s="18">
        <f>(((J2772/60)/60)/24)+DATE(1970,1,1)</f>
        <v>41686.705208333333</v>
      </c>
      <c r="T2772">
        <f>YEAR(S2772)</f>
        <v>2014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2658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6">
        <f>ROUND(E2773/D2773*100,0)</f>
        <v>0</v>
      </c>
      <c r="P2773" s="11">
        <f>IFERROR(ROUND(E2773/L2773,2),0)</f>
        <v>0</v>
      </c>
      <c r="Q2773" s="13" t="s">
        <v>8320</v>
      </c>
      <c r="R2773" t="s">
        <v>8356</v>
      </c>
      <c r="S2773" s="18">
        <f>(((J2773/60)/60)/24)+DATE(1970,1,1)</f>
        <v>41257.531712962962</v>
      </c>
      <c r="T2773">
        <f>YEAR(S2773)</f>
        <v>2012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2600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6">
        <f>ROUND(E2774/D2774*100,0)</f>
        <v>0</v>
      </c>
      <c r="P2774" s="11">
        <f>IFERROR(ROUND(E2774/L2774,2),0)</f>
        <v>0</v>
      </c>
      <c r="Q2774" s="13" t="s">
        <v>8320</v>
      </c>
      <c r="R2774" t="s">
        <v>8356</v>
      </c>
      <c r="S2774" s="18">
        <f>(((J2774/60)/60)/24)+DATE(1970,1,1)</f>
        <v>41537.869143518517</v>
      </c>
      <c r="T2774">
        <f>YEAR(S2774)</f>
        <v>2013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2600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6">
        <f>ROUND(E2775/D2775*100,0)</f>
        <v>0</v>
      </c>
      <c r="P2775" s="11">
        <f>IFERROR(ROUND(E2775/L2775,2),0)</f>
        <v>1</v>
      </c>
      <c r="Q2775" s="13" t="s">
        <v>8320</v>
      </c>
      <c r="R2775" t="s">
        <v>8356</v>
      </c>
      <c r="S2775" s="18">
        <f>(((J2775/60)/60)/24)+DATE(1970,1,1)</f>
        <v>42474.86482638889</v>
      </c>
      <c r="T2775">
        <f>YEAR(S2775)</f>
        <v>2016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2600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6">
        <f>ROUND(E2776/D2776*100,0)</f>
        <v>22</v>
      </c>
      <c r="P2776" s="11">
        <f>IFERROR(ROUND(E2776/L2776,2),0)</f>
        <v>43.85</v>
      </c>
      <c r="Q2776" s="13" t="s">
        <v>8320</v>
      </c>
      <c r="R2776" t="s">
        <v>8356</v>
      </c>
      <c r="S2776" s="18">
        <f>(((J2776/60)/60)/24)+DATE(1970,1,1)</f>
        <v>41311.126481481479</v>
      </c>
      <c r="T2776">
        <f>YEAR(S2776)</f>
        <v>2013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2600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6">
        <f>ROUND(E2777/D2777*100,0)</f>
        <v>6</v>
      </c>
      <c r="P2777" s="11">
        <f>IFERROR(ROUND(E2777/L2777,2),0)</f>
        <v>75</v>
      </c>
      <c r="Q2777" s="13" t="s">
        <v>8320</v>
      </c>
      <c r="R2777" t="s">
        <v>8356</v>
      </c>
      <c r="S2777" s="18">
        <f>(((J2777/60)/60)/24)+DATE(1970,1,1)</f>
        <v>40863.013356481482</v>
      </c>
      <c r="T2777">
        <f>YEAR(S2777)</f>
        <v>2011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2560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6">
        <f>ROUND(E2778/D2778*100,0)</f>
        <v>65</v>
      </c>
      <c r="P2778" s="11">
        <f>IFERROR(ROUND(E2778/L2778,2),0)</f>
        <v>45.97</v>
      </c>
      <c r="Q2778" s="13" t="s">
        <v>8320</v>
      </c>
      <c r="R2778" t="s">
        <v>8356</v>
      </c>
      <c r="S2778" s="18">
        <f>(((J2778/60)/60)/24)+DATE(1970,1,1)</f>
        <v>42136.297175925924</v>
      </c>
      <c r="T2778">
        <f>YEAR(S2778)</f>
        <v>2015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2550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6">
        <f>ROUND(E2779/D2779*100,0)</f>
        <v>0</v>
      </c>
      <c r="P2779" s="11">
        <f>IFERROR(ROUND(E2779/L2779,2),0)</f>
        <v>10</v>
      </c>
      <c r="Q2779" s="13" t="s">
        <v>8320</v>
      </c>
      <c r="R2779" t="s">
        <v>8356</v>
      </c>
      <c r="S2779" s="18">
        <f>(((J2779/60)/60)/24)+DATE(1970,1,1)</f>
        <v>42172.669027777782</v>
      </c>
      <c r="T2779">
        <f>YEAR(S2779)</f>
        <v>2015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2500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6">
        <f>ROUND(E2780/D2780*100,0)</f>
        <v>56</v>
      </c>
      <c r="P2780" s="11">
        <f>IFERROR(ROUND(E2780/L2780,2),0)</f>
        <v>93.67</v>
      </c>
      <c r="Q2780" s="13" t="s">
        <v>8320</v>
      </c>
      <c r="R2780" t="s">
        <v>8356</v>
      </c>
      <c r="S2780" s="18">
        <f>(((J2780/60)/60)/24)+DATE(1970,1,1)</f>
        <v>41846.978078703702</v>
      </c>
      <c r="T2780">
        <f>YEAR(S2780)</f>
        <v>2014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6">
        <f>ROUND(E2781/D2781*100,0)</f>
        <v>2</v>
      </c>
      <c r="P2781" s="11">
        <f>IFERROR(ROUND(E2781/L2781,2),0)</f>
        <v>53</v>
      </c>
      <c r="Q2781" s="13" t="s">
        <v>8320</v>
      </c>
      <c r="R2781" t="s">
        <v>8356</v>
      </c>
      <c r="S2781" s="18">
        <f>(((J2781/60)/60)/24)+DATE(1970,1,1)</f>
        <v>42300.585891203707</v>
      </c>
      <c r="T2781">
        <f>YEAR(S2781)</f>
        <v>2015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2500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6">
        <f>ROUND(E2782/D2782*100,0)</f>
        <v>0</v>
      </c>
      <c r="P2782" s="11">
        <f>IFERROR(ROUND(E2782/L2782,2),0)</f>
        <v>0</v>
      </c>
      <c r="Q2782" s="13" t="s">
        <v>8320</v>
      </c>
      <c r="R2782" t="s">
        <v>8356</v>
      </c>
      <c r="S2782" s="18">
        <f>(((J2782/60)/60)/24)+DATE(1970,1,1)</f>
        <v>42774.447777777779</v>
      </c>
      <c r="T2782">
        <f>YEAR(S2782)</f>
        <v>2017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2500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6">
        <f>ROUND(E2783/D2783*100,0)</f>
        <v>53</v>
      </c>
      <c r="P2783" s="11">
        <f>IFERROR(ROUND(E2783/L2783,2),0)</f>
        <v>47</v>
      </c>
      <c r="Q2783" s="13" t="s">
        <v>8315</v>
      </c>
      <c r="R2783" t="s">
        <v>8316</v>
      </c>
      <c r="S2783" s="18">
        <f>(((J2783/60)/60)/24)+DATE(1970,1,1)</f>
        <v>42018.94159722222</v>
      </c>
      <c r="T2783">
        <f>YEAR(S2783)</f>
        <v>2015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2500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6">
        <f>ROUND(E2784/D2784*100,0)</f>
        <v>48</v>
      </c>
      <c r="P2784" s="11">
        <f>IFERROR(ROUND(E2784/L2784,2),0)</f>
        <v>66.67</v>
      </c>
      <c r="Q2784" s="13" t="s">
        <v>8315</v>
      </c>
      <c r="R2784" t="s">
        <v>8316</v>
      </c>
      <c r="S2784" s="18">
        <f>(((J2784/60)/60)/24)+DATE(1970,1,1)</f>
        <v>42026.924976851849</v>
      </c>
      <c r="T2784">
        <f>YEAR(S2784)</f>
        <v>2015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2500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6">
        <f>ROUND(E2785/D2785*100,0)</f>
        <v>46</v>
      </c>
      <c r="P2785" s="11">
        <f>IFERROR(ROUND(E2785/L2785,2),0)</f>
        <v>18.77</v>
      </c>
      <c r="Q2785" s="13" t="s">
        <v>8315</v>
      </c>
      <c r="R2785" t="s">
        <v>8316</v>
      </c>
      <c r="S2785" s="18">
        <f>(((J2785/60)/60)/24)+DATE(1970,1,1)</f>
        <v>42103.535254629634</v>
      </c>
      <c r="T2785">
        <f>YEAR(S2785)</f>
        <v>2015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2500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6">
        <f>ROUND(E2786/D2786*100,0)</f>
        <v>286</v>
      </c>
      <c r="P2786" s="11">
        <f>IFERROR(ROUND(E2786/L2786,2),0)</f>
        <v>66.11</v>
      </c>
      <c r="Q2786" s="13" t="s">
        <v>8315</v>
      </c>
      <c r="R2786" t="s">
        <v>8316</v>
      </c>
      <c r="S2786" s="18">
        <f>(((J2786/60)/60)/24)+DATE(1970,1,1)</f>
        <v>41920.787534722222</v>
      </c>
      <c r="T2786">
        <f>YEAR(S2786)</f>
        <v>2014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2500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6">
        <f>ROUND(E2787/D2787*100,0)</f>
        <v>209</v>
      </c>
      <c r="P2787" s="11">
        <f>IFERROR(ROUND(E2787/L2787,2),0)</f>
        <v>36.86</v>
      </c>
      <c r="Q2787" s="13" t="s">
        <v>8315</v>
      </c>
      <c r="R2787" t="s">
        <v>8316</v>
      </c>
      <c r="S2787" s="18">
        <f>(((J2787/60)/60)/24)+DATE(1970,1,1)</f>
        <v>42558.189432870371</v>
      </c>
      <c r="T2787">
        <f>YEAR(S2787)</f>
        <v>2016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6">
        <f>ROUND(E2788/D2788*100,0)</f>
        <v>118</v>
      </c>
      <c r="P2788" s="11">
        <f>IFERROR(ROUND(E2788/L2788,2),0)</f>
        <v>39.81</v>
      </c>
      <c r="Q2788" s="13" t="s">
        <v>8315</v>
      </c>
      <c r="R2788" t="s">
        <v>8316</v>
      </c>
      <c r="S2788" s="18">
        <f>(((J2788/60)/60)/24)+DATE(1970,1,1)</f>
        <v>41815.569212962961</v>
      </c>
      <c r="T2788">
        <f>YEAR(S2788)</f>
        <v>2014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2500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6">
        <f>ROUND(E2789/D2789*100,0)</f>
        <v>48</v>
      </c>
      <c r="P2789" s="11">
        <f>IFERROR(ROUND(E2789/L2789,2),0)</f>
        <v>31.5</v>
      </c>
      <c r="Q2789" s="13" t="s">
        <v>8315</v>
      </c>
      <c r="R2789" t="s">
        <v>8316</v>
      </c>
      <c r="S2789" s="18">
        <f>(((J2789/60)/60)/24)+DATE(1970,1,1)</f>
        <v>41808.198518518519</v>
      </c>
      <c r="T2789">
        <f>YEAR(S2789)</f>
        <v>2014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2500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6">
        <f>ROUND(E2790/D2790*100,0)</f>
        <v>82</v>
      </c>
      <c r="P2790" s="11">
        <f>IFERROR(ROUND(E2790/L2790,2),0)</f>
        <v>102.5</v>
      </c>
      <c r="Q2790" s="13" t="s">
        <v>8315</v>
      </c>
      <c r="R2790" t="s">
        <v>8316</v>
      </c>
      <c r="S2790" s="18">
        <f>(((J2790/60)/60)/24)+DATE(1970,1,1)</f>
        <v>42550.701886574068</v>
      </c>
      <c r="T2790">
        <f>YEAR(S2790)</f>
        <v>2016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2500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6">
        <f>ROUND(E2791/D2791*100,0)</f>
        <v>121</v>
      </c>
      <c r="P2791" s="11">
        <f>IFERROR(ROUND(E2791/L2791,2),0)</f>
        <v>126.46</v>
      </c>
      <c r="Q2791" s="13" t="s">
        <v>8315</v>
      </c>
      <c r="R2791" t="s">
        <v>8316</v>
      </c>
      <c r="S2791" s="18">
        <f>(((J2791/60)/60)/24)+DATE(1970,1,1)</f>
        <v>42056.013124999998</v>
      </c>
      <c r="T2791">
        <f>YEAR(S2791)</f>
        <v>2015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2500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6">
        <f>ROUND(E2792/D2792*100,0)</f>
        <v>126</v>
      </c>
      <c r="P2792" s="11">
        <f>IFERROR(ROUND(E2792/L2792,2),0)</f>
        <v>47.88</v>
      </c>
      <c r="Q2792" s="13" t="s">
        <v>8315</v>
      </c>
      <c r="R2792" t="s">
        <v>8316</v>
      </c>
      <c r="S2792" s="18">
        <f>(((J2792/60)/60)/24)+DATE(1970,1,1)</f>
        <v>42016.938692129625</v>
      </c>
      <c r="T2792">
        <f>YEAR(S2792)</f>
        <v>2015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2500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6">
        <f>ROUND(E2793/D2793*100,0)</f>
        <v>82</v>
      </c>
      <c r="P2793" s="11">
        <f>IFERROR(ROUND(E2793/L2793,2),0)</f>
        <v>73.209999999999994</v>
      </c>
      <c r="Q2793" s="13" t="s">
        <v>8315</v>
      </c>
      <c r="R2793" t="s">
        <v>8316</v>
      </c>
      <c r="S2793" s="18">
        <f>(((J2793/60)/60)/24)+DATE(1970,1,1)</f>
        <v>42591.899988425925</v>
      </c>
      <c r="T2793">
        <f>YEAR(S2793)</f>
        <v>2016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2500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6">
        <f>ROUND(E2794/D2794*100,0)</f>
        <v>86</v>
      </c>
      <c r="P2794" s="11">
        <f>IFERROR(ROUND(E2794/L2794,2),0)</f>
        <v>89.67</v>
      </c>
      <c r="Q2794" s="13" t="s">
        <v>8315</v>
      </c>
      <c r="R2794" t="s">
        <v>8316</v>
      </c>
      <c r="S2794" s="18">
        <f>(((J2794/60)/60)/24)+DATE(1970,1,1)</f>
        <v>42183.231006944443</v>
      </c>
      <c r="T2794">
        <f>YEAR(S2794)</f>
        <v>2015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2500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6">
        <f>ROUND(E2795/D2795*100,0)</f>
        <v>442</v>
      </c>
      <c r="P2795" s="11">
        <f>IFERROR(ROUND(E2795/L2795,2),0)</f>
        <v>151.46</v>
      </c>
      <c r="Q2795" s="13" t="s">
        <v>8315</v>
      </c>
      <c r="R2795" t="s">
        <v>8316</v>
      </c>
      <c r="S2795" s="18">
        <f>(((J2795/60)/60)/24)+DATE(1970,1,1)</f>
        <v>42176.419039351851</v>
      </c>
      <c r="T2795">
        <f>YEAR(S2795)</f>
        <v>2015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2500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6">
        <f>ROUND(E2796/D2796*100,0)</f>
        <v>3</v>
      </c>
      <c r="P2796" s="11">
        <f>IFERROR(ROUND(E2796/L2796,2),0)</f>
        <v>25</v>
      </c>
      <c r="Q2796" s="13" t="s">
        <v>8315</v>
      </c>
      <c r="R2796" t="s">
        <v>8316</v>
      </c>
      <c r="S2796" s="18">
        <f>(((J2796/60)/60)/24)+DATE(1970,1,1)</f>
        <v>42416.691655092596</v>
      </c>
      <c r="T2796">
        <f>YEAR(S2796)</f>
        <v>2016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2500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6">
        <f>ROUND(E2797/D2797*100,0)</f>
        <v>29</v>
      </c>
      <c r="P2797" s="11">
        <f>IFERROR(ROUND(E2797/L2797,2),0)</f>
        <v>36.5</v>
      </c>
      <c r="Q2797" s="13" t="s">
        <v>8315</v>
      </c>
      <c r="R2797" t="s">
        <v>8316</v>
      </c>
      <c r="S2797" s="18">
        <f>(((J2797/60)/60)/24)+DATE(1970,1,1)</f>
        <v>41780.525937500002</v>
      </c>
      <c r="T2797">
        <f>YEAR(S2797)</f>
        <v>2014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2500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6">
        <f>ROUND(E2798/D2798*100,0)</f>
        <v>37</v>
      </c>
      <c r="P2798" s="11">
        <f>IFERROR(ROUND(E2798/L2798,2),0)</f>
        <v>44</v>
      </c>
      <c r="Q2798" s="13" t="s">
        <v>8315</v>
      </c>
      <c r="R2798" t="s">
        <v>8316</v>
      </c>
      <c r="S2798" s="18">
        <f>(((J2798/60)/60)/24)+DATE(1970,1,1)</f>
        <v>41795.528101851851</v>
      </c>
      <c r="T2798">
        <f>YEAR(S2798)</f>
        <v>2014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2500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6">
        <f>ROUND(E2799/D2799*100,0)</f>
        <v>328</v>
      </c>
      <c r="P2799" s="11">
        <f>IFERROR(ROUND(E2799/L2799,2),0)</f>
        <v>87.36</v>
      </c>
      <c r="Q2799" s="13" t="s">
        <v>8315</v>
      </c>
      <c r="R2799" t="s">
        <v>8316</v>
      </c>
      <c r="S2799" s="18">
        <f>(((J2799/60)/60)/24)+DATE(1970,1,1)</f>
        <v>41798.94027777778</v>
      </c>
      <c r="T2799">
        <f>YEAR(S2799)</f>
        <v>2014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2500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6">
        <f>ROUND(E2800/D2800*100,0)</f>
        <v>203</v>
      </c>
      <c r="P2800" s="11">
        <f>IFERROR(ROUND(E2800/L2800,2),0)</f>
        <v>36.47</v>
      </c>
      <c r="Q2800" s="13" t="s">
        <v>8315</v>
      </c>
      <c r="R2800" t="s">
        <v>8316</v>
      </c>
      <c r="S2800" s="18">
        <f>(((J2800/60)/60)/24)+DATE(1970,1,1)</f>
        <v>42201.675011574072</v>
      </c>
      <c r="T2800">
        <f>YEAR(S2800)</f>
        <v>2015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2500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6">
        <f>ROUND(E2801/D2801*100,0)</f>
        <v>233</v>
      </c>
      <c r="P2801" s="11">
        <f>IFERROR(ROUND(E2801/L2801,2),0)</f>
        <v>44.86</v>
      </c>
      <c r="Q2801" s="13" t="s">
        <v>8315</v>
      </c>
      <c r="R2801" t="s">
        <v>8316</v>
      </c>
      <c r="S2801" s="18">
        <f>(((J2801/60)/60)/24)+DATE(1970,1,1)</f>
        <v>42507.264699074076</v>
      </c>
      <c r="T2801">
        <f>YEAR(S2801)</f>
        <v>2016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2500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6">
        <f>ROUND(E2802/D2802*100,0)</f>
        <v>53</v>
      </c>
      <c r="P2802" s="11">
        <f>IFERROR(ROUND(E2802/L2802,2),0)</f>
        <v>42.9</v>
      </c>
      <c r="Q2802" s="13" t="s">
        <v>8315</v>
      </c>
      <c r="R2802" t="s">
        <v>8316</v>
      </c>
      <c r="S2802" s="18">
        <f>(((J2802/60)/60)/24)+DATE(1970,1,1)</f>
        <v>41948.552847222221</v>
      </c>
      <c r="T2802">
        <f>YEAR(S2802)</f>
        <v>2014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2500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6">
        <f>ROUND(E2803/D2803*100,0)</f>
        <v>27</v>
      </c>
      <c r="P2803" s="11">
        <f>IFERROR(ROUND(E2803/L2803,2),0)</f>
        <v>51.23</v>
      </c>
      <c r="Q2803" s="13" t="s">
        <v>8315</v>
      </c>
      <c r="R2803" t="s">
        <v>8316</v>
      </c>
      <c r="S2803" s="18">
        <f>(((J2803/60)/60)/24)+DATE(1970,1,1)</f>
        <v>41900.243159722224</v>
      </c>
      <c r="T2803">
        <f>YEAR(S2803)</f>
        <v>2014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2500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6">
        <f>ROUND(E2804/D2804*100,0)</f>
        <v>122</v>
      </c>
      <c r="P2804" s="11">
        <f>IFERROR(ROUND(E2804/L2804,2),0)</f>
        <v>33.94</v>
      </c>
      <c r="Q2804" s="13" t="s">
        <v>8315</v>
      </c>
      <c r="R2804" t="s">
        <v>8316</v>
      </c>
      <c r="S2804" s="18">
        <f>(((J2804/60)/60)/24)+DATE(1970,1,1)</f>
        <v>42192.64707175926</v>
      </c>
      <c r="T2804">
        <f>YEAR(S2804)</f>
        <v>2015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2500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6">
        <f>ROUND(E2805/D2805*100,0)</f>
        <v>512</v>
      </c>
      <c r="P2805" s="11">
        <f>IFERROR(ROUND(E2805/L2805,2),0)</f>
        <v>90.74</v>
      </c>
      <c r="Q2805" s="13" t="s">
        <v>8315</v>
      </c>
      <c r="R2805" t="s">
        <v>8316</v>
      </c>
      <c r="S2805" s="18">
        <f>(((J2805/60)/60)/24)+DATE(1970,1,1)</f>
        <v>42158.065694444449</v>
      </c>
      <c r="T2805">
        <f>YEAR(S2805)</f>
        <v>2015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2500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6">
        <f>ROUND(E2806/D2806*100,0)</f>
        <v>46</v>
      </c>
      <c r="P2806" s="11">
        <f>IFERROR(ROUND(E2806/L2806,2),0)</f>
        <v>50</v>
      </c>
      <c r="Q2806" s="13" t="s">
        <v>8315</v>
      </c>
      <c r="R2806" t="s">
        <v>8316</v>
      </c>
      <c r="S2806" s="18">
        <f>(((J2806/60)/60)/24)+DATE(1970,1,1)</f>
        <v>41881.453587962962</v>
      </c>
      <c r="T2806">
        <f>YEAR(S2806)</f>
        <v>2014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2500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6">
        <f>ROUND(E2807/D2807*100,0)</f>
        <v>18</v>
      </c>
      <c r="P2807" s="11">
        <f>IFERROR(ROUND(E2807/L2807,2),0)</f>
        <v>24.44</v>
      </c>
      <c r="Q2807" s="13" t="s">
        <v>8315</v>
      </c>
      <c r="R2807" t="s">
        <v>8316</v>
      </c>
      <c r="S2807" s="18">
        <f>(((J2807/60)/60)/24)+DATE(1970,1,1)</f>
        <v>42213.505474537036</v>
      </c>
      <c r="T2807">
        <f>YEAR(S2807)</f>
        <v>2015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2500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6">
        <f>ROUND(E2808/D2808*100,0)</f>
        <v>135</v>
      </c>
      <c r="P2808" s="11">
        <f>IFERROR(ROUND(E2808/L2808,2),0)</f>
        <v>44.25</v>
      </c>
      <c r="Q2808" s="13" t="s">
        <v>8315</v>
      </c>
      <c r="R2808" t="s">
        <v>8316</v>
      </c>
      <c r="S2808" s="18">
        <f>(((J2808/60)/60)/24)+DATE(1970,1,1)</f>
        <v>42185.267245370371</v>
      </c>
      <c r="T2808">
        <f>YEAR(S2808)</f>
        <v>2015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2500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6">
        <f>ROUND(E2809/D2809*100,0)</f>
        <v>252</v>
      </c>
      <c r="P2809" s="11">
        <f>IFERROR(ROUND(E2809/L2809,2),0)</f>
        <v>67.739999999999995</v>
      </c>
      <c r="Q2809" s="13" t="s">
        <v>8315</v>
      </c>
      <c r="R2809" t="s">
        <v>8316</v>
      </c>
      <c r="S2809" s="18">
        <f>(((J2809/60)/60)/24)+DATE(1970,1,1)</f>
        <v>42154.873124999998</v>
      </c>
      <c r="T2809">
        <f>YEAR(S2809)</f>
        <v>2015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2500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6">
        <f>ROUND(E2810/D2810*100,0)</f>
        <v>180</v>
      </c>
      <c r="P2810" s="11">
        <f>IFERROR(ROUND(E2810/L2810,2),0)</f>
        <v>65.38</v>
      </c>
      <c r="Q2810" s="13" t="s">
        <v>8315</v>
      </c>
      <c r="R2810" t="s">
        <v>8316</v>
      </c>
      <c r="S2810" s="18">
        <f>(((J2810/60)/60)/24)+DATE(1970,1,1)</f>
        <v>42208.84646990741</v>
      </c>
      <c r="T2810">
        <f>YEAR(S2810)</f>
        <v>2015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6">
        <f>ROUND(E2811/D2811*100,0)</f>
        <v>102</v>
      </c>
      <c r="P2811" s="11">
        <f>IFERROR(ROUND(E2811/L2811,2),0)</f>
        <v>121.9</v>
      </c>
      <c r="Q2811" s="13" t="s">
        <v>8315</v>
      </c>
      <c r="R2811" t="s">
        <v>8316</v>
      </c>
      <c r="S2811" s="18">
        <f>(((J2811/60)/60)/24)+DATE(1970,1,1)</f>
        <v>42451.496817129635</v>
      </c>
      <c r="T2811">
        <f>YEAR(S2811)</f>
        <v>2016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6">
        <f>ROUND(E2812/D2812*100,0)</f>
        <v>108</v>
      </c>
      <c r="P2812" s="11">
        <f>IFERROR(ROUND(E2812/L2812,2),0)</f>
        <v>47.46</v>
      </c>
      <c r="Q2812" s="13" t="s">
        <v>8315</v>
      </c>
      <c r="R2812" t="s">
        <v>8316</v>
      </c>
      <c r="S2812" s="18">
        <f>(((J2812/60)/60)/24)+DATE(1970,1,1)</f>
        <v>41759.13962962963</v>
      </c>
      <c r="T2812">
        <f>YEAR(S2812)</f>
        <v>2014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2500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6">
        <f>ROUND(E2813/D2813*100,0)</f>
        <v>401</v>
      </c>
      <c r="P2813" s="11">
        <f>IFERROR(ROUND(E2813/L2813,2),0)</f>
        <v>92.84</v>
      </c>
      <c r="Q2813" s="13" t="s">
        <v>8315</v>
      </c>
      <c r="R2813" t="s">
        <v>8316</v>
      </c>
      <c r="S2813" s="18">
        <f>(((J2813/60)/60)/24)+DATE(1970,1,1)</f>
        <v>42028.496562500004</v>
      </c>
      <c r="T2813">
        <f>YEAR(S2813)</f>
        <v>2015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2500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6">
        <f>ROUND(E2814/D2814*100,0)</f>
        <v>227</v>
      </c>
      <c r="P2814" s="11">
        <f>IFERROR(ROUND(E2814/L2814,2),0)</f>
        <v>68.25</v>
      </c>
      <c r="Q2814" s="13" t="s">
        <v>8315</v>
      </c>
      <c r="R2814" t="s">
        <v>8316</v>
      </c>
      <c r="S2814" s="18">
        <f>(((J2814/60)/60)/24)+DATE(1970,1,1)</f>
        <v>42054.74418981481</v>
      </c>
      <c r="T2814">
        <f>YEAR(S2814)</f>
        <v>2015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2500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6">
        <f>ROUND(E2815/D2815*100,0)</f>
        <v>143</v>
      </c>
      <c r="P2815" s="11">
        <f>IFERROR(ROUND(E2815/L2815,2),0)</f>
        <v>37.21</v>
      </c>
      <c r="Q2815" s="13" t="s">
        <v>8315</v>
      </c>
      <c r="R2815" t="s">
        <v>8316</v>
      </c>
      <c r="S2815" s="18">
        <f>(((J2815/60)/60)/24)+DATE(1970,1,1)</f>
        <v>42693.742604166662</v>
      </c>
      <c r="T2815">
        <f>YEAR(S2815)</f>
        <v>2016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2500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6">
        <f>ROUND(E2816/D2816*100,0)</f>
        <v>65</v>
      </c>
      <c r="P2816" s="11">
        <f>IFERROR(ROUND(E2816/L2816,2),0)</f>
        <v>25.25</v>
      </c>
      <c r="Q2816" s="13" t="s">
        <v>8315</v>
      </c>
      <c r="R2816" t="s">
        <v>8316</v>
      </c>
      <c r="S2816" s="18">
        <f>(((J2816/60)/60)/24)+DATE(1970,1,1)</f>
        <v>42103.399479166663</v>
      </c>
      <c r="T2816">
        <f>YEAR(S2816)</f>
        <v>2015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6">
        <f>ROUND(E2817/D2817*100,0)</f>
        <v>24</v>
      </c>
      <c r="P2817" s="11">
        <f>IFERROR(ROUND(E2817/L2817,2),0)</f>
        <v>43.21</v>
      </c>
      <c r="Q2817" s="13" t="s">
        <v>8315</v>
      </c>
      <c r="R2817" t="s">
        <v>8316</v>
      </c>
      <c r="S2817" s="18">
        <f>(((J2817/60)/60)/24)+DATE(1970,1,1)</f>
        <v>42559.776724537034</v>
      </c>
      <c r="T2817">
        <f>YEAR(S2817)</f>
        <v>2016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2500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6">
        <f>ROUND(E2818/D2818*100,0)</f>
        <v>170</v>
      </c>
      <c r="P2818" s="11">
        <f>IFERROR(ROUND(E2818/L2818,2),0)</f>
        <v>25.13</v>
      </c>
      <c r="Q2818" s="13" t="s">
        <v>8315</v>
      </c>
      <c r="R2818" t="s">
        <v>8316</v>
      </c>
      <c r="S2818" s="18">
        <f>(((J2818/60)/60)/24)+DATE(1970,1,1)</f>
        <v>42188.467499999999</v>
      </c>
      <c r="T2818">
        <f>YEAR(S2818)</f>
        <v>2015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2500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6">
        <f>ROUND(E2819/D2819*100,0)</f>
        <v>31</v>
      </c>
      <c r="P2819" s="11">
        <f>IFERROR(ROUND(E2819/L2819,2),0)</f>
        <v>23.64</v>
      </c>
      <c r="Q2819" s="13" t="s">
        <v>8315</v>
      </c>
      <c r="R2819" t="s">
        <v>8316</v>
      </c>
      <c r="S2819" s="18">
        <f>(((J2819/60)/60)/24)+DATE(1970,1,1)</f>
        <v>42023.634976851856</v>
      </c>
      <c r="T2819">
        <f>YEAR(S2819)</f>
        <v>2015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2500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6">
        <f>ROUND(E2820/D2820*100,0)</f>
        <v>424</v>
      </c>
      <c r="P2820" s="11">
        <f>IFERROR(ROUND(E2820/L2820,2),0)</f>
        <v>103.95</v>
      </c>
      <c r="Q2820" s="13" t="s">
        <v>8315</v>
      </c>
      <c r="R2820" t="s">
        <v>8316</v>
      </c>
      <c r="S2820" s="18">
        <f>(((J2820/60)/60)/24)+DATE(1970,1,1)</f>
        <v>42250.598217592589</v>
      </c>
      <c r="T2820">
        <f>YEAR(S2820)</f>
        <v>2015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2500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6">
        <f>ROUND(E2821/D2821*100,0)</f>
        <v>210</v>
      </c>
      <c r="P2821" s="11">
        <f>IFERROR(ROUND(E2821/L2821,2),0)</f>
        <v>50.38</v>
      </c>
      <c r="Q2821" s="13" t="s">
        <v>8315</v>
      </c>
      <c r="R2821" t="s">
        <v>8316</v>
      </c>
      <c r="S2821" s="18">
        <f>(((J2821/60)/60)/24)+DATE(1970,1,1)</f>
        <v>42139.525567129633</v>
      </c>
      <c r="T2821">
        <f>YEAR(S2821)</f>
        <v>2015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2500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6">
        <f>ROUND(E2822/D2822*100,0)</f>
        <v>11</v>
      </c>
      <c r="P2822" s="11">
        <f>IFERROR(ROUND(E2822/L2822,2),0)</f>
        <v>13.6</v>
      </c>
      <c r="Q2822" s="13" t="s">
        <v>8315</v>
      </c>
      <c r="R2822" t="s">
        <v>8316</v>
      </c>
      <c r="S2822" s="18">
        <f>(((J2822/60)/60)/24)+DATE(1970,1,1)</f>
        <v>42401.610983796301</v>
      </c>
      <c r="T2822">
        <f>YEAR(S2822)</f>
        <v>2016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2500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6">
        <f>ROUND(E2823/D2823*100,0)</f>
        <v>40</v>
      </c>
      <c r="P2823" s="11">
        <f>IFERROR(ROUND(E2823/L2823,2),0)</f>
        <v>28.57</v>
      </c>
      <c r="Q2823" s="13" t="s">
        <v>8315</v>
      </c>
      <c r="R2823" t="s">
        <v>8316</v>
      </c>
      <c r="S2823" s="18">
        <f>(((J2823/60)/60)/24)+DATE(1970,1,1)</f>
        <v>41875.922858796301</v>
      </c>
      <c r="T2823">
        <f>YEAR(S2823)</f>
        <v>2014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2500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6">
        <f>ROUND(E2824/D2824*100,0)</f>
        <v>240</v>
      </c>
      <c r="P2824" s="11">
        <f>IFERROR(ROUND(E2824/L2824,2),0)</f>
        <v>63.83</v>
      </c>
      <c r="Q2824" s="13" t="s">
        <v>8315</v>
      </c>
      <c r="R2824" t="s">
        <v>8316</v>
      </c>
      <c r="S2824" s="18">
        <f>(((J2824/60)/60)/24)+DATE(1970,1,1)</f>
        <v>42060.683935185181</v>
      </c>
      <c r="T2824">
        <f>YEAR(S2824)</f>
        <v>2015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2500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6">
        <f>ROUND(E2825/D2825*100,0)</f>
        <v>5</v>
      </c>
      <c r="P2825" s="11">
        <f>IFERROR(ROUND(E2825/L2825,2),0)</f>
        <v>8.86</v>
      </c>
      <c r="Q2825" s="13" t="s">
        <v>8315</v>
      </c>
      <c r="R2825" t="s">
        <v>8316</v>
      </c>
      <c r="S2825" s="18">
        <f>(((J2825/60)/60)/24)+DATE(1970,1,1)</f>
        <v>42067.011643518519</v>
      </c>
      <c r="T2825">
        <f>YEAR(S2825)</f>
        <v>2015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2500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6">
        <f>ROUND(E2826/D2826*100,0)</f>
        <v>30</v>
      </c>
      <c r="P2826" s="11">
        <f>IFERROR(ROUND(E2826/L2826,2),0)</f>
        <v>50.67</v>
      </c>
      <c r="Q2826" s="13" t="s">
        <v>8315</v>
      </c>
      <c r="R2826" t="s">
        <v>8316</v>
      </c>
      <c r="S2826" s="18">
        <f>(((J2826/60)/60)/24)+DATE(1970,1,1)</f>
        <v>42136.270787037036</v>
      </c>
      <c r="T2826">
        <f>YEAR(S2826)</f>
        <v>2015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2500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6">
        <f>ROUND(E2827/D2827*100,0)</f>
        <v>124</v>
      </c>
      <c r="P2827" s="11">
        <f>IFERROR(ROUND(E2827/L2827,2),0)</f>
        <v>60.78</v>
      </c>
      <c r="Q2827" s="13" t="s">
        <v>8315</v>
      </c>
      <c r="R2827" t="s">
        <v>8316</v>
      </c>
      <c r="S2827" s="18">
        <f>(((J2827/60)/60)/24)+DATE(1970,1,1)</f>
        <v>42312.792662037042</v>
      </c>
      <c r="T2827">
        <f>YEAR(S2827)</f>
        <v>2015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2500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6">
        <f>ROUND(E2828/D2828*100,0)</f>
        <v>86</v>
      </c>
      <c r="P2828" s="11">
        <f>IFERROR(ROUND(E2828/L2828,2),0)</f>
        <v>113.42</v>
      </c>
      <c r="Q2828" s="13" t="s">
        <v>8315</v>
      </c>
      <c r="R2828" t="s">
        <v>8316</v>
      </c>
      <c r="S2828" s="18">
        <f>(((J2828/60)/60)/24)+DATE(1970,1,1)</f>
        <v>42171.034861111111</v>
      </c>
      <c r="T2828">
        <f>YEAR(S2828)</f>
        <v>2015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2500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6">
        <f>ROUND(E2829/D2829*100,0)</f>
        <v>96</v>
      </c>
      <c r="P2829" s="11">
        <f>IFERROR(ROUND(E2829/L2829,2),0)</f>
        <v>104.57</v>
      </c>
      <c r="Q2829" s="13" t="s">
        <v>8315</v>
      </c>
      <c r="R2829" t="s">
        <v>8316</v>
      </c>
      <c r="S2829" s="18">
        <f>(((J2829/60)/60)/24)+DATE(1970,1,1)</f>
        <v>42494.683634259258</v>
      </c>
      <c r="T2829">
        <f>YEAR(S2829)</f>
        <v>2016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2500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6">
        <f>ROUND(E2830/D2830*100,0)</f>
        <v>381</v>
      </c>
      <c r="P2830" s="11">
        <f>IFERROR(ROUND(E2830/L2830,2),0)</f>
        <v>98.31</v>
      </c>
      <c r="Q2830" s="13" t="s">
        <v>8315</v>
      </c>
      <c r="R2830" t="s">
        <v>8316</v>
      </c>
      <c r="S2830" s="18">
        <f>(((J2830/60)/60)/24)+DATE(1970,1,1)</f>
        <v>42254.264687499999</v>
      </c>
      <c r="T2830">
        <f>YEAR(S2830)</f>
        <v>2015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6">
        <f>ROUND(E2831/D2831*100,0)</f>
        <v>107</v>
      </c>
      <c r="P2831" s="11">
        <f>IFERROR(ROUND(E2831/L2831,2),0)</f>
        <v>35.04</v>
      </c>
      <c r="Q2831" s="13" t="s">
        <v>8315</v>
      </c>
      <c r="R2831" t="s">
        <v>8316</v>
      </c>
      <c r="S2831" s="18">
        <f>(((J2831/60)/60)/24)+DATE(1970,1,1)</f>
        <v>42495.434236111112</v>
      </c>
      <c r="T2831">
        <f>YEAR(S2831)</f>
        <v>2016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2500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6">
        <f>ROUND(E2832/D2832*100,0)</f>
        <v>120</v>
      </c>
      <c r="P2832" s="11">
        <f>IFERROR(ROUND(E2832/L2832,2),0)</f>
        <v>272.73</v>
      </c>
      <c r="Q2832" s="13" t="s">
        <v>8315</v>
      </c>
      <c r="R2832" t="s">
        <v>8316</v>
      </c>
      <c r="S2832" s="18">
        <f>(((J2832/60)/60)/24)+DATE(1970,1,1)</f>
        <v>41758.839675925927</v>
      </c>
      <c r="T2832">
        <f>YEAR(S2832)</f>
        <v>2014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2500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6">
        <f>ROUND(E2833/D2833*100,0)</f>
        <v>133</v>
      </c>
      <c r="P2833" s="11">
        <f>IFERROR(ROUND(E2833/L2833,2),0)</f>
        <v>63.85</v>
      </c>
      <c r="Q2833" s="13" t="s">
        <v>8315</v>
      </c>
      <c r="R2833" t="s">
        <v>8316</v>
      </c>
      <c r="S2833" s="18">
        <f>(((J2833/60)/60)/24)+DATE(1970,1,1)</f>
        <v>42171.824884259258</v>
      </c>
      <c r="T2833">
        <f>YEAR(S2833)</f>
        <v>2015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6">
        <f>ROUND(E2834/D2834*100,0)</f>
        <v>115</v>
      </c>
      <c r="P2834" s="11">
        <f>IFERROR(ROUND(E2834/L2834,2),0)</f>
        <v>30.19</v>
      </c>
      <c r="Q2834" s="13" t="s">
        <v>8315</v>
      </c>
      <c r="R2834" t="s">
        <v>8316</v>
      </c>
      <c r="S2834" s="18">
        <f>(((J2834/60)/60)/24)+DATE(1970,1,1)</f>
        <v>41938.709421296298</v>
      </c>
      <c r="T2834">
        <f>YEAR(S2834)</f>
        <v>2014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2500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6">
        <f>ROUND(E2835/D2835*100,0)</f>
        <v>117</v>
      </c>
      <c r="P2835" s="11">
        <f>IFERROR(ROUND(E2835/L2835,2),0)</f>
        <v>83.51</v>
      </c>
      <c r="Q2835" s="13" t="s">
        <v>8315</v>
      </c>
      <c r="R2835" t="s">
        <v>8316</v>
      </c>
      <c r="S2835" s="18">
        <f>(((J2835/60)/60)/24)+DATE(1970,1,1)</f>
        <v>42268.127696759257</v>
      </c>
      <c r="T2835">
        <f>YEAR(S2835)</f>
        <v>2015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2500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6">
        <f>ROUND(E2836/D2836*100,0)</f>
        <v>54</v>
      </c>
      <c r="P2836" s="11">
        <f>IFERROR(ROUND(E2836/L2836,2),0)</f>
        <v>64.760000000000005</v>
      </c>
      <c r="Q2836" s="13" t="s">
        <v>8315</v>
      </c>
      <c r="R2836" t="s">
        <v>8316</v>
      </c>
      <c r="S2836" s="18">
        <f>(((J2836/60)/60)/24)+DATE(1970,1,1)</f>
        <v>42019.959837962961</v>
      </c>
      <c r="T2836">
        <f>YEAR(S2836)</f>
        <v>2015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2500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6">
        <f>ROUND(E2837/D2837*100,0)</f>
        <v>75</v>
      </c>
      <c r="P2837" s="11">
        <f>IFERROR(ROUND(E2837/L2837,2),0)</f>
        <v>20.12</v>
      </c>
      <c r="Q2837" s="13" t="s">
        <v>8315</v>
      </c>
      <c r="R2837" t="s">
        <v>8316</v>
      </c>
      <c r="S2837" s="18">
        <f>(((J2837/60)/60)/24)+DATE(1970,1,1)</f>
        <v>42313.703900462962</v>
      </c>
      <c r="T2837">
        <f>YEAR(S2837)</f>
        <v>2015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2500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6">
        <f>ROUND(E2838/D2838*100,0)</f>
        <v>19</v>
      </c>
      <c r="P2838" s="11">
        <f>IFERROR(ROUND(E2838/L2838,2),0)</f>
        <v>44.09</v>
      </c>
      <c r="Q2838" s="13" t="s">
        <v>8315</v>
      </c>
      <c r="R2838" t="s">
        <v>8316</v>
      </c>
      <c r="S2838" s="18">
        <f>(((J2838/60)/60)/24)+DATE(1970,1,1)</f>
        <v>42746.261782407411</v>
      </c>
      <c r="T2838">
        <f>YEAR(S2838)</f>
        <v>2017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2500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6">
        <f>ROUND(E2839/D2839*100,0)</f>
        <v>34</v>
      </c>
      <c r="P2839" s="11">
        <f>IFERROR(ROUND(E2839/L2839,2),0)</f>
        <v>40.479999999999997</v>
      </c>
      <c r="Q2839" s="13" t="s">
        <v>8315</v>
      </c>
      <c r="R2839" t="s">
        <v>8316</v>
      </c>
      <c r="S2839" s="18">
        <f>(((J2839/60)/60)/24)+DATE(1970,1,1)</f>
        <v>42307.908379629633</v>
      </c>
      <c r="T2839">
        <f>YEAR(S2839)</f>
        <v>2015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2500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6">
        <f>ROUND(E2840/D2840*100,0)</f>
        <v>96</v>
      </c>
      <c r="P2840" s="11">
        <f>IFERROR(ROUND(E2840/L2840,2),0)</f>
        <v>44.54</v>
      </c>
      <c r="Q2840" s="13" t="s">
        <v>8315</v>
      </c>
      <c r="R2840" t="s">
        <v>8316</v>
      </c>
      <c r="S2840" s="18">
        <f>(((J2840/60)/60)/24)+DATE(1970,1,1)</f>
        <v>41842.607592592591</v>
      </c>
      <c r="T2840">
        <f>YEAR(S2840)</f>
        <v>2014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2500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6">
        <f>ROUND(E2841/D2841*100,0)</f>
        <v>156</v>
      </c>
      <c r="P2841" s="11">
        <f>IFERROR(ROUND(E2841/L2841,2),0)</f>
        <v>125.81</v>
      </c>
      <c r="Q2841" s="13" t="s">
        <v>8315</v>
      </c>
      <c r="R2841" t="s">
        <v>8316</v>
      </c>
      <c r="S2841" s="18">
        <f>(((J2841/60)/60)/24)+DATE(1970,1,1)</f>
        <v>41853.240208333329</v>
      </c>
      <c r="T2841">
        <f>YEAR(S2841)</f>
        <v>2014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6">
        <f>ROUND(E2842/D2842*100,0)</f>
        <v>104</v>
      </c>
      <c r="P2842" s="11">
        <f>IFERROR(ROUND(E2842/L2842,2),0)</f>
        <v>19.7</v>
      </c>
      <c r="Q2842" s="13" t="s">
        <v>8315</v>
      </c>
      <c r="R2842" t="s">
        <v>8316</v>
      </c>
      <c r="S2842" s="18">
        <f>(((J2842/60)/60)/24)+DATE(1970,1,1)</f>
        <v>42060.035636574074</v>
      </c>
      <c r="T2842">
        <f>YEAR(S2842)</f>
        <v>2015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2500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6">
        <f>ROUND(E2843/D2843*100,0)</f>
        <v>0</v>
      </c>
      <c r="P2843" s="11">
        <f>IFERROR(ROUND(E2843/L2843,2),0)</f>
        <v>10</v>
      </c>
      <c r="Q2843" s="13" t="s">
        <v>8315</v>
      </c>
      <c r="R2843" t="s">
        <v>8316</v>
      </c>
      <c r="S2843" s="18">
        <f>(((J2843/60)/60)/24)+DATE(1970,1,1)</f>
        <v>42291.739548611105</v>
      </c>
      <c r="T2843">
        <f>YEAR(S2843)</f>
        <v>2015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2500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6">
        <f>ROUND(E2844/D2844*100,0)</f>
        <v>0</v>
      </c>
      <c r="P2844" s="11">
        <f>IFERROR(ROUND(E2844/L2844,2),0)</f>
        <v>0</v>
      </c>
      <c r="Q2844" s="13" t="s">
        <v>8315</v>
      </c>
      <c r="R2844" t="s">
        <v>8316</v>
      </c>
      <c r="S2844" s="18">
        <f>(((J2844/60)/60)/24)+DATE(1970,1,1)</f>
        <v>41784.952488425923</v>
      </c>
      <c r="T2844">
        <f>YEAR(S2844)</f>
        <v>2014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2500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6">
        <f>ROUND(E2845/D2845*100,0)</f>
        <v>0</v>
      </c>
      <c r="P2845" s="11">
        <f>IFERROR(ROUND(E2845/L2845,2),0)</f>
        <v>0</v>
      </c>
      <c r="Q2845" s="13" t="s">
        <v>8315</v>
      </c>
      <c r="R2845" t="s">
        <v>8316</v>
      </c>
      <c r="S2845" s="18">
        <f>(((J2845/60)/60)/24)+DATE(1970,1,1)</f>
        <v>42492.737847222219</v>
      </c>
      <c r="T2845">
        <f>YEAR(S2845)</f>
        <v>2016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2500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6">
        <f>ROUND(E2846/D2846*100,0)</f>
        <v>1</v>
      </c>
      <c r="P2846" s="11">
        <f>IFERROR(ROUND(E2846/L2846,2),0)</f>
        <v>30</v>
      </c>
      <c r="Q2846" s="13" t="s">
        <v>8315</v>
      </c>
      <c r="R2846" t="s">
        <v>8316</v>
      </c>
      <c r="S2846" s="18">
        <f>(((J2846/60)/60)/24)+DATE(1970,1,1)</f>
        <v>42709.546064814815</v>
      </c>
      <c r="T2846">
        <f>YEAR(S2846)</f>
        <v>2016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2500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6">
        <f>ROUND(E2847/D2847*100,0)</f>
        <v>95</v>
      </c>
      <c r="P2847" s="11">
        <f>IFERROR(ROUND(E2847/L2847,2),0)</f>
        <v>60.67</v>
      </c>
      <c r="Q2847" s="13" t="s">
        <v>8315</v>
      </c>
      <c r="R2847" t="s">
        <v>8316</v>
      </c>
      <c r="S2847" s="18">
        <f>(((J2847/60)/60)/24)+DATE(1970,1,1)</f>
        <v>42103.016585648147</v>
      </c>
      <c r="T2847">
        <f>YEAR(S2847)</f>
        <v>2015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2500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6">
        <f>ROUND(E2848/D2848*100,0)</f>
        <v>0</v>
      </c>
      <c r="P2848" s="11">
        <f>IFERROR(ROUND(E2848/L2848,2),0)</f>
        <v>0</v>
      </c>
      <c r="Q2848" s="13" t="s">
        <v>8315</v>
      </c>
      <c r="R2848" t="s">
        <v>8316</v>
      </c>
      <c r="S2848" s="18">
        <f>(((J2848/60)/60)/24)+DATE(1970,1,1)</f>
        <v>42108.692060185189</v>
      </c>
      <c r="T2848">
        <f>YEAR(S2848)</f>
        <v>2015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2500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6">
        <f>ROUND(E2849/D2849*100,0)</f>
        <v>0</v>
      </c>
      <c r="P2849" s="11">
        <f>IFERROR(ROUND(E2849/L2849,2),0)</f>
        <v>0</v>
      </c>
      <c r="Q2849" s="13" t="s">
        <v>8315</v>
      </c>
      <c r="R2849" t="s">
        <v>8316</v>
      </c>
      <c r="S2849" s="18">
        <f>(((J2849/60)/60)/24)+DATE(1970,1,1)</f>
        <v>42453.806307870371</v>
      </c>
      <c r="T2849">
        <f>YEAR(S2849)</f>
        <v>2016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2500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6">
        <f>ROUND(E2850/D2850*100,0)</f>
        <v>3</v>
      </c>
      <c r="P2850" s="11">
        <f>IFERROR(ROUND(E2850/L2850,2),0)</f>
        <v>23.33</v>
      </c>
      <c r="Q2850" s="13" t="s">
        <v>8315</v>
      </c>
      <c r="R2850" t="s">
        <v>8316</v>
      </c>
      <c r="S2850" s="18">
        <f>(((J2850/60)/60)/24)+DATE(1970,1,1)</f>
        <v>42123.648831018523</v>
      </c>
      <c r="T2850">
        <f>YEAR(S2850)</f>
        <v>2015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2500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6">
        <f>ROUND(E2851/D2851*100,0)</f>
        <v>0</v>
      </c>
      <c r="P2851" s="11">
        <f>IFERROR(ROUND(E2851/L2851,2),0)</f>
        <v>5</v>
      </c>
      <c r="Q2851" s="13" t="s">
        <v>8315</v>
      </c>
      <c r="R2851" t="s">
        <v>8316</v>
      </c>
      <c r="S2851" s="18">
        <f>(((J2851/60)/60)/24)+DATE(1970,1,1)</f>
        <v>42453.428240740745</v>
      </c>
      <c r="T2851">
        <f>YEAR(S2851)</f>
        <v>2016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2500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6">
        <f>ROUND(E2852/D2852*100,0)</f>
        <v>12</v>
      </c>
      <c r="P2852" s="11">
        <f>IFERROR(ROUND(E2852/L2852,2),0)</f>
        <v>23.92</v>
      </c>
      <c r="Q2852" s="13" t="s">
        <v>8315</v>
      </c>
      <c r="R2852" t="s">
        <v>8316</v>
      </c>
      <c r="S2852" s="18">
        <f>(((J2852/60)/60)/24)+DATE(1970,1,1)</f>
        <v>41858.007071759261</v>
      </c>
      <c r="T2852">
        <f>YEAR(S2852)</f>
        <v>2014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2500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6">
        <f>ROUND(E2853/D2853*100,0)</f>
        <v>0</v>
      </c>
      <c r="P2853" s="11">
        <f>IFERROR(ROUND(E2853/L2853,2),0)</f>
        <v>0</v>
      </c>
      <c r="Q2853" s="13" t="s">
        <v>8315</v>
      </c>
      <c r="R2853" t="s">
        <v>8316</v>
      </c>
      <c r="S2853" s="18">
        <f>(((J2853/60)/60)/24)+DATE(1970,1,1)</f>
        <v>42390.002650462964</v>
      </c>
      <c r="T2853">
        <f>YEAR(S2853)</f>
        <v>2016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2500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6">
        <f>ROUND(E2854/D2854*100,0)</f>
        <v>4</v>
      </c>
      <c r="P2854" s="11">
        <f>IFERROR(ROUND(E2854/L2854,2),0)</f>
        <v>15.83</v>
      </c>
      <c r="Q2854" s="13" t="s">
        <v>8315</v>
      </c>
      <c r="R2854" t="s">
        <v>8316</v>
      </c>
      <c r="S2854" s="18">
        <f>(((J2854/60)/60)/24)+DATE(1970,1,1)</f>
        <v>41781.045173611114</v>
      </c>
      <c r="T2854">
        <f>YEAR(S2854)</f>
        <v>2014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2500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6">
        <f>ROUND(E2855/D2855*100,0)</f>
        <v>0</v>
      </c>
      <c r="P2855" s="11">
        <f>IFERROR(ROUND(E2855/L2855,2),0)</f>
        <v>0</v>
      </c>
      <c r="Q2855" s="13" t="s">
        <v>8315</v>
      </c>
      <c r="R2855" t="s">
        <v>8316</v>
      </c>
      <c r="S2855" s="18">
        <f>(((J2855/60)/60)/24)+DATE(1970,1,1)</f>
        <v>41836.190937499996</v>
      </c>
      <c r="T2855">
        <f>YEAR(S2855)</f>
        <v>2014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2500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6">
        <f>ROUND(E2856/D2856*100,0)</f>
        <v>17</v>
      </c>
      <c r="P2856" s="11">
        <f>IFERROR(ROUND(E2856/L2856,2),0)</f>
        <v>29.79</v>
      </c>
      <c r="Q2856" s="13" t="s">
        <v>8315</v>
      </c>
      <c r="R2856" t="s">
        <v>8316</v>
      </c>
      <c r="S2856" s="18">
        <f>(((J2856/60)/60)/24)+DATE(1970,1,1)</f>
        <v>42111.71665509259</v>
      </c>
      <c r="T2856">
        <f>YEAR(S2856)</f>
        <v>2015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2500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6">
        <f>ROUND(E2857/D2857*100,0)</f>
        <v>12</v>
      </c>
      <c r="P2857" s="11">
        <f>IFERROR(ROUND(E2857/L2857,2),0)</f>
        <v>60</v>
      </c>
      <c r="Q2857" s="13" t="s">
        <v>8315</v>
      </c>
      <c r="R2857" t="s">
        <v>8316</v>
      </c>
      <c r="S2857" s="18">
        <f>(((J2857/60)/60)/24)+DATE(1970,1,1)</f>
        <v>42370.007766203707</v>
      </c>
      <c r="T2857">
        <f>YEAR(S2857)</f>
        <v>2016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2500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6">
        <f>ROUND(E2858/D2858*100,0)</f>
        <v>6</v>
      </c>
      <c r="P2858" s="11">
        <f>IFERROR(ROUND(E2858/L2858,2),0)</f>
        <v>24.33</v>
      </c>
      <c r="Q2858" s="13" t="s">
        <v>8315</v>
      </c>
      <c r="R2858" t="s">
        <v>8316</v>
      </c>
      <c r="S2858" s="18">
        <f>(((J2858/60)/60)/24)+DATE(1970,1,1)</f>
        <v>42165.037581018521</v>
      </c>
      <c r="T2858">
        <f>YEAR(S2858)</f>
        <v>2015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2500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6">
        <f>ROUND(E2859/D2859*100,0)</f>
        <v>300</v>
      </c>
      <c r="P2859" s="11">
        <f>IFERROR(ROUND(E2859/L2859,2),0)</f>
        <v>500</v>
      </c>
      <c r="Q2859" s="13" t="s">
        <v>8315</v>
      </c>
      <c r="R2859" t="s">
        <v>8316</v>
      </c>
      <c r="S2859" s="18">
        <f>(((J2859/60)/60)/24)+DATE(1970,1,1)</f>
        <v>42726.920081018514</v>
      </c>
      <c r="T2859">
        <f>YEAR(S2859)</f>
        <v>2016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2500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6">
        <f>ROUND(E2860/D2860*100,0)</f>
        <v>0</v>
      </c>
      <c r="P2860" s="11">
        <f>IFERROR(ROUND(E2860/L2860,2),0)</f>
        <v>0</v>
      </c>
      <c r="Q2860" s="13" t="s">
        <v>8315</v>
      </c>
      <c r="R2860" t="s">
        <v>8316</v>
      </c>
      <c r="S2860" s="18">
        <f>(((J2860/60)/60)/24)+DATE(1970,1,1)</f>
        <v>41954.545081018514</v>
      </c>
      <c r="T2860">
        <f>YEAR(S2860)</f>
        <v>2014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2500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6">
        <f>ROUND(E2861/D2861*100,0)</f>
        <v>1</v>
      </c>
      <c r="P2861" s="11">
        <f>IFERROR(ROUND(E2861/L2861,2),0)</f>
        <v>35</v>
      </c>
      <c r="Q2861" s="13" t="s">
        <v>8315</v>
      </c>
      <c r="R2861" t="s">
        <v>8316</v>
      </c>
      <c r="S2861" s="18">
        <f>(((J2861/60)/60)/24)+DATE(1970,1,1)</f>
        <v>42233.362314814818</v>
      </c>
      <c r="T2861">
        <f>YEAR(S2861)</f>
        <v>2015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2500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6">
        <f>ROUND(E2862/D2862*100,0)</f>
        <v>11</v>
      </c>
      <c r="P2862" s="11">
        <f>IFERROR(ROUND(E2862/L2862,2),0)</f>
        <v>29.56</v>
      </c>
      <c r="Q2862" s="13" t="s">
        <v>8315</v>
      </c>
      <c r="R2862" t="s">
        <v>8316</v>
      </c>
      <c r="S2862" s="18">
        <f>(((J2862/60)/60)/24)+DATE(1970,1,1)</f>
        <v>42480.800648148142</v>
      </c>
      <c r="T2862">
        <f>YEAR(S2862)</f>
        <v>2016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6">
        <f>ROUND(E2863/D2863*100,0)</f>
        <v>3</v>
      </c>
      <c r="P2863" s="11">
        <f>IFERROR(ROUND(E2863/L2863,2),0)</f>
        <v>26.67</v>
      </c>
      <c r="Q2863" s="13" t="s">
        <v>8315</v>
      </c>
      <c r="R2863" t="s">
        <v>8316</v>
      </c>
      <c r="S2863" s="18">
        <f>(((J2863/60)/60)/24)+DATE(1970,1,1)</f>
        <v>42257.590833333335</v>
      </c>
      <c r="T2863">
        <f>YEAR(S2863)</f>
        <v>2015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2500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6">
        <f>ROUND(E2864/D2864*100,0)</f>
        <v>2</v>
      </c>
      <c r="P2864" s="11">
        <f>IFERROR(ROUND(E2864/L2864,2),0)</f>
        <v>18.329999999999998</v>
      </c>
      <c r="Q2864" s="13" t="s">
        <v>8315</v>
      </c>
      <c r="R2864" t="s">
        <v>8316</v>
      </c>
      <c r="S2864" s="18">
        <f>(((J2864/60)/60)/24)+DATE(1970,1,1)</f>
        <v>41784.789687500001</v>
      </c>
      <c r="T2864">
        <f>YEAR(S2864)</f>
        <v>2014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2500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6">
        <f>ROUND(E2865/D2865*100,0)</f>
        <v>1</v>
      </c>
      <c r="P2865" s="11">
        <f>IFERROR(ROUND(E2865/L2865,2),0)</f>
        <v>20</v>
      </c>
      <c r="Q2865" s="13" t="s">
        <v>8315</v>
      </c>
      <c r="R2865" t="s">
        <v>8316</v>
      </c>
      <c r="S2865" s="18">
        <f>(((J2865/60)/60)/24)+DATE(1970,1,1)</f>
        <v>41831.675034722226</v>
      </c>
      <c r="T2865">
        <f>YEAR(S2865)</f>
        <v>2014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6">
        <f>ROUND(E2866/D2866*100,0)</f>
        <v>2</v>
      </c>
      <c r="P2866" s="11">
        <f>IFERROR(ROUND(E2866/L2866,2),0)</f>
        <v>13.33</v>
      </c>
      <c r="Q2866" s="13" t="s">
        <v>8315</v>
      </c>
      <c r="R2866" t="s">
        <v>8316</v>
      </c>
      <c r="S2866" s="18">
        <f>(((J2866/60)/60)/24)+DATE(1970,1,1)</f>
        <v>42172.613506944443</v>
      </c>
      <c r="T2866">
        <f>YEAR(S2866)</f>
        <v>2015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2500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6">
        <f>ROUND(E2867/D2867*100,0)</f>
        <v>0</v>
      </c>
      <c r="P2867" s="11">
        <f>IFERROR(ROUND(E2867/L2867,2),0)</f>
        <v>0</v>
      </c>
      <c r="Q2867" s="13" t="s">
        <v>8315</v>
      </c>
      <c r="R2867" t="s">
        <v>8316</v>
      </c>
      <c r="S2867" s="18">
        <f>(((J2867/60)/60)/24)+DATE(1970,1,1)</f>
        <v>41950.114108796297</v>
      </c>
      <c r="T2867">
        <f>YEAR(S2867)</f>
        <v>2014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2500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6">
        <f>ROUND(E2868/D2868*100,0)</f>
        <v>2</v>
      </c>
      <c r="P2868" s="11">
        <f>IFERROR(ROUND(E2868/L2868,2),0)</f>
        <v>22.5</v>
      </c>
      <c r="Q2868" s="13" t="s">
        <v>8315</v>
      </c>
      <c r="R2868" t="s">
        <v>8316</v>
      </c>
      <c r="S2868" s="18">
        <f>(((J2868/60)/60)/24)+DATE(1970,1,1)</f>
        <v>42627.955104166671</v>
      </c>
      <c r="T2868">
        <f>YEAR(S2868)</f>
        <v>2016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6">
        <f>ROUND(E2869/D2869*100,0)</f>
        <v>20</v>
      </c>
      <c r="P2869" s="11">
        <f>IFERROR(ROUND(E2869/L2869,2),0)</f>
        <v>50.4</v>
      </c>
      <c r="Q2869" s="13" t="s">
        <v>8315</v>
      </c>
      <c r="R2869" t="s">
        <v>8316</v>
      </c>
      <c r="S2869" s="18">
        <f>(((J2869/60)/60)/24)+DATE(1970,1,1)</f>
        <v>42531.195277777777</v>
      </c>
      <c r="T2869">
        <f>YEAR(S2869)</f>
        <v>2016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2500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6">
        <f>ROUND(E2870/D2870*100,0)</f>
        <v>252</v>
      </c>
      <c r="P2870" s="11">
        <f>IFERROR(ROUND(E2870/L2870,2),0)</f>
        <v>105.03</v>
      </c>
      <c r="Q2870" s="13" t="s">
        <v>8315</v>
      </c>
      <c r="R2870" t="s">
        <v>8316</v>
      </c>
      <c r="S2870" s="18">
        <f>(((J2870/60)/60)/24)+DATE(1970,1,1)</f>
        <v>42618.827013888891</v>
      </c>
      <c r="T2870">
        <f>YEAR(S2870)</f>
        <v>2016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2500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6">
        <f>ROUND(E2871/D2871*100,0)</f>
        <v>7</v>
      </c>
      <c r="P2871" s="11">
        <f>IFERROR(ROUND(E2871/L2871,2),0)</f>
        <v>35.4</v>
      </c>
      <c r="Q2871" s="13" t="s">
        <v>8315</v>
      </c>
      <c r="R2871" t="s">
        <v>8316</v>
      </c>
      <c r="S2871" s="18">
        <f>(((J2871/60)/60)/24)+DATE(1970,1,1)</f>
        <v>42540.593530092592</v>
      </c>
      <c r="T2871">
        <f>YEAR(S2871)</f>
        <v>2016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2500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6">
        <f>ROUND(E2872/D2872*100,0)</f>
        <v>30</v>
      </c>
      <c r="P2872" s="11">
        <f>IFERROR(ROUND(E2872/L2872,2),0)</f>
        <v>83.33</v>
      </c>
      <c r="Q2872" s="13" t="s">
        <v>8315</v>
      </c>
      <c r="R2872" t="s">
        <v>8316</v>
      </c>
      <c r="S2872" s="18">
        <f>(((J2872/60)/60)/24)+DATE(1970,1,1)</f>
        <v>41746.189409722225</v>
      </c>
      <c r="T2872">
        <f>YEAR(S2872)</f>
        <v>2014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2500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6">
        <f>ROUND(E2873/D2873*100,0)</f>
        <v>19</v>
      </c>
      <c r="P2873" s="11">
        <f>IFERROR(ROUND(E2873/L2873,2),0)</f>
        <v>35.92</v>
      </c>
      <c r="Q2873" s="13" t="s">
        <v>8315</v>
      </c>
      <c r="R2873" t="s">
        <v>8316</v>
      </c>
      <c r="S2873" s="18">
        <f>(((J2873/60)/60)/24)+DATE(1970,1,1)</f>
        <v>41974.738576388889</v>
      </c>
      <c r="T2873">
        <f>YEAR(S2873)</f>
        <v>2014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2500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6">
        <f>ROUND(E2874/D2874*100,0)</f>
        <v>0</v>
      </c>
      <c r="P2874" s="11">
        <f>IFERROR(ROUND(E2874/L2874,2),0)</f>
        <v>0</v>
      </c>
      <c r="Q2874" s="13" t="s">
        <v>8315</v>
      </c>
      <c r="R2874" t="s">
        <v>8316</v>
      </c>
      <c r="S2874" s="18">
        <f>(((J2874/60)/60)/24)+DATE(1970,1,1)</f>
        <v>42115.11618055556</v>
      </c>
      <c r="T2874">
        <f>YEAR(S2874)</f>
        <v>2015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6">
        <f>ROUND(E2875/D2875*100,0)</f>
        <v>38</v>
      </c>
      <c r="P2875" s="11">
        <f>IFERROR(ROUND(E2875/L2875,2),0)</f>
        <v>119.13</v>
      </c>
      <c r="Q2875" s="13" t="s">
        <v>8315</v>
      </c>
      <c r="R2875" t="s">
        <v>8316</v>
      </c>
      <c r="S2875" s="18">
        <f>(((J2875/60)/60)/24)+DATE(1970,1,1)</f>
        <v>42002.817488425921</v>
      </c>
      <c r="T2875">
        <f>YEAR(S2875)</f>
        <v>2014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2500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6">
        <f>ROUND(E2876/D2876*100,0)</f>
        <v>11</v>
      </c>
      <c r="P2876" s="11">
        <f>IFERROR(ROUND(E2876/L2876,2),0)</f>
        <v>90.33</v>
      </c>
      <c r="Q2876" s="13" t="s">
        <v>8315</v>
      </c>
      <c r="R2876" t="s">
        <v>8316</v>
      </c>
      <c r="S2876" s="18">
        <f>(((J2876/60)/60)/24)+DATE(1970,1,1)</f>
        <v>42722.84474537037</v>
      </c>
      <c r="T2876">
        <f>YEAR(S2876)</f>
        <v>2016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2500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6">
        <f>ROUND(E2877/D2877*100,0)</f>
        <v>0</v>
      </c>
      <c r="P2877" s="11">
        <f>IFERROR(ROUND(E2877/L2877,2),0)</f>
        <v>2.33</v>
      </c>
      <c r="Q2877" s="13" t="s">
        <v>8315</v>
      </c>
      <c r="R2877" t="s">
        <v>8316</v>
      </c>
      <c r="S2877" s="18">
        <f>(((J2877/60)/60)/24)+DATE(1970,1,1)</f>
        <v>42465.128391203703</v>
      </c>
      <c r="T2877">
        <f>YEAR(S2877)</f>
        <v>2016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2500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6">
        <f>ROUND(E2878/D2878*100,0)</f>
        <v>0</v>
      </c>
      <c r="P2878" s="11">
        <f>IFERROR(ROUND(E2878/L2878,2),0)</f>
        <v>0</v>
      </c>
      <c r="Q2878" s="13" t="s">
        <v>8315</v>
      </c>
      <c r="R2878" t="s">
        <v>8316</v>
      </c>
      <c r="S2878" s="18">
        <f>(((J2878/60)/60)/24)+DATE(1970,1,1)</f>
        <v>42171.743969907402</v>
      </c>
      <c r="T2878">
        <f>YEAR(S2878)</f>
        <v>2015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2500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6">
        <f>ROUND(E2879/D2879*100,0)</f>
        <v>26</v>
      </c>
      <c r="P2879" s="11">
        <f>IFERROR(ROUND(E2879/L2879,2),0)</f>
        <v>108.33</v>
      </c>
      <c r="Q2879" s="13" t="s">
        <v>8315</v>
      </c>
      <c r="R2879" t="s">
        <v>8316</v>
      </c>
      <c r="S2879" s="18">
        <f>(((J2879/60)/60)/24)+DATE(1970,1,1)</f>
        <v>42672.955138888887</v>
      </c>
      <c r="T2879">
        <f>YEAR(S2879)</f>
        <v>2016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2500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6">
        <f>ROUND(E2880/D2880*100,0)</f>
        <v>3</v>
      </c>
      <c r="P2880" s="11">
        <f>IFERROR(ROUND(E2880/L2880,2),0)</f>
        <v>15.75</v>
      </c>
      <c r="Q2880" s="13" t="s">
        <v>8315</v>
      </c>
      <c r="R2880" t="s">
        <v>8316</v>
      </c>
      <c r="S2880" s="18">
        <f>(((J2880/60)/60)/24)+DATE(1970,1,1)</f>
        <v>42128.615682870368</v>
      </c>
      <c r="T2880">
        <f>YEAR(S2880)</f>
        <v>2015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2500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6">
        <f>ROUND(E2881/D2881*100,0)</f>
        <v>1</v>
      </c>
      <c r="P2881" s="11">
        <f>IFERROR(ROUND(E2881/L2881,2),0)</f>
        <v>29</v>
      </c>
      <c r="Q2881" s="13" t="s">
        <v>8315</v>
      </c>
      <c r="R2881" t="s">
        <v>8316</v>
      </c>
      <c r="S2881" s="18">
        <f>(((J2881/60)/60)/24)+DATE(1970,1,1)</f>
        <v>42359.725243055553</v>
      </c>
      <c r="T2881">
        <f>YEAR(S2881)</f>
        <v>2015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2500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6">
        <f>ROUND(E2882/D2882*100,0)</f>
        <v>112</v>
      </c>
      <c r="P2882" s="11">
        <f>IFERROR(ROUND(E2882/L2882,2),0)</f>
        <v>96.55</v>
      </c>
      <c r="Q2882" s="13" t="s">
        <v>8315</v>
      </c>
      <c r="R2882" t="s">
        <v>8316</v>
      </c>
      <c r="S2882" s="18">
        <f>(((J2882/60)/60)/24)+DATE(1970,1,1)</f>
        <v>42192.905694444446</v>
      </c>
      <c r="T2882">
        <f>YEAR(S2882)</f>
        <v>2015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2500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6">
        <f>ROUND(E2883/D2883*100,0)</f>
        <v>0</v>
      </c>
      <c r="P2883" s="11">
        <f>IFERROR(ROUND(E2883/L2883,2),0)</f>
        <v>0</v>
      </c>
      <c r="Q2883" s="13" t="s">
        <v>8315</v>
      </c>
      <c r="R2883" t="s">
        <v>8316</v>
      </c>
      <c r="S2883" s="18">
        <f>(((J2883/60)/60)/24)+DATE(1970,1,1)</f>
        <v>41916.597638888888</v>
      </c>
      <c r="T2883">
        <f>YEAR(S2883)</f>
        <v>2014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2500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6">
        <f>ROUND(E2884/D2884*100,0)</f>
        <v>10</v>
      </c>
      <c r="P2884" s="11">
        <f>IFERROR(ROUND(E2884/L2884,2),0)</f>
        <v>63</v>
      </c>
      <c r="Q2884" s="13" t="s">
        <v>8315</v>
      </c>
      <c r="R2884" t="s">
        <v>8316</v>
      </c>
      <c r="S2884" s="18">
        <f>(((J2884/60)/60)/24)+DATE(1970,1,1)</f>
        <v>42461.596273148149</v>
      </c>
      <c r="T2884">
        <f>YEAR(S2884)</f>
        <v>2016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2500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6">
        <f>ROUND(E2885/D2885*100,0)</f>
        <v>76</v>
      </c>
      <c r="P2885" s="11">
        <f>IFERROR(ROUND(E2885/L2885,2),0)</f>
        <v>381.6</v>
      </c>
      <c r="Q2885" s="13" t="s">
        <v>8315</v>
      </c>
      <c r="R2885" t="s">
        <v>8316</v>
      </c>
      <c r="S2885" s="18">
        <f>(((J2885/60)/60)/24)+DATE(1970,1,1)</f>
        <v>42370.90320601852</v>
      </c>
      <c r="T2885">
        <f>YEAR(S2885)</f>
        <v>2016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2500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6">
        <f>ROUND(E2886/D2886*100,0)</f>
        <v>7</v>
      </c>
      <c r="P2886" s="11">
        <f>IFERROR(ROUND(E2886/L2886,2),0)</f>
        <v>46.25</v>
      </c>
      <c r="Q2886" s="13" t="s">
        <v>8315</v>
      </c>
      <c r="R2886" t="s">
        <v>8316</v>
      </c>
      <c r="S2886" s="18">
        <f>(((J2886/60)/60)/24)+DATE(1970,1,1)</f>
        <v>41948.727256944447</v>
      </c>
      <c r="T2886">
        <f>YEAR(S2886)</f>
        <v>2014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2500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6">
        <f>ROUND(E2887/D2887*100,0)</f>
        <v>5</v>
      </c>
      <c r="P2887" s="11">
        <f>IFERROR(ROUND(E2887/L2887,2),0)</f>
        <v>26</v>
      </c>
      <c r="Q2887" s="13" t="s">
        <v>8315</v>
      </c>
      <c r="R2887" t="s">
        <v>8316</v>
      </c>
      <c r="S2887" s="18">
        <f>(((J2887/60)/60)/24)+DATE(1970,1,1)</f>
        <v>42047.07640046296</v>
      </c>
      <c r="T2887">
        <f>YEAR(S2887)</f>
        <v>2015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2500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6">
        <f>ROUND(E2888/D2888*100,0)</f>
        <v>0</v>
      </c>
      <c r="P2888" s="11">
        <f>IFERROR(ROUND(E2888/L2888,2),0)</f>
        <v>10</v>
      </c>
      <c r="Q2888" s="13" t="s">
        <v>8315</v>
      </c>
      <c r="R2888" t="s">
        <v>8316</v>
      </c>
      <c r="S2888" s="18">
        <f>(((J2888/60)/60)/24)+DATE(1970,1,1)</f>
        <v>42261.632916666669</v>
      </c>
      <c r="T2888">
        <f>YEAR(S2888)</f>
        <v>2015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2500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6">
        <f>ROUND(E2889/D2889*100,0)</f>
        <v>0</v>
      </c>
      <c r="P2889" s="11">
        <f>IFERROR(ROUND(E2889/L2889,2),0)</f>
        <v>5</v>
      </c>
      <c r="Q2889" s="13" t="s">
        <v>8315</v>
      </c>
      <c r="R2889" t="s">
        <v>8316</v>
      </c>
      <c r="S2889" s="18">
        <f>(((J2889/60)/60)/24)+DATE(1970,1,1)</f>
        <v>41985.427361111113</v>
      </c>
      <c r="T2889">
        <f>YEAR(S2889)</f>
        <v>2014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2500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6">
        <f>ROUND(E2890/D2890*100,0)</f>
        <v>0</v>
      </c>
      <c r="P2890" s="11">
        <f>IFERROR(ROUND(E2890/L2890,2),0)</f>
        <v>0</v>
      </c>
      <c r="Q2890" s="13" t="s">
        <v>8315</v>
      </c>
      <c r="R2890" t="s">
        <v>8316</v>
      </c>
      <c r="S2890" s="18">
        <f>(((J2890/60)/60)/24)+DATE(1970,1,1)</f>
        <v>41922.535185185188</v>
      </c>
      <c r="T2890">
        <f>YEAR(S2890)</f>
        <v>2014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2500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6">
        <f>ROUND(E2891/D2891*100,0)</f>
        <v>46</v>
      </c>
      <c r="P2891" s="11">
        <f>IFERROR(ROUND(E2891/L2891,2),0)</f>
        <v>81.569999999999993</v>
      </c>
      <c r="Q2891" s="13" t="s">
        <v>8315</v>
      </c>
      <c r="R2891" t="s">
        <v>8316</v>
      </c>
      <c r="S2891" s="18">
        <f>(((J2891/60)/60)/24)+DATE(1970,1,1)</f>
        <v>41850.863252314812</v>
      </c>
      <c r="T2891">
        <f>YEAR(S2891)</f>
        <v>2014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2500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6">
        <f>ROUND(E2892/D2892*100,0)</f>
        <v>1</v>
      </c>
      <c r="P2892" s="11">
        <f>IFERROR(ROUND(E2892/L2892,2),0)</f>
        <v>7</v>
      </c>
      <c r="Q2892" s="13" t="s">
        <v>8315</v>
      </c>
      <c r="R2892" t="s">
        <v>8316</v>
      </c>
      <c r="S2892" s="18">
        <f>(((J2892/60)/60)/24)+DATE(1970,1,1)</f>
        <v>41831.742962962962</v>
      </c>
      <c r="T2892">
        <f>YEAR(S2892)</f>
        <v>2014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2500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6">
        <f>ROUND(E2893/D2893*100,0)</f>
        <v>11</v>
      </c>
      <c r="P2893" s="11">
        <f>IFERROR(ROUND(E2893/L2893,2),0)</f>
        <v>27.3</v>
      </c>
      <c r="Q2893" s="13" t="s">
        <v>8315</v>
      </c>
      <c r="R2893" t="s">
        <v>8316</v>
      </c>
      <c r="S2893" s="18">
        <f>(((J2893/60)/60)/24)+DATE(1970,1,1)</f>
        <v>42415.883425925931</v>
      </c>
      <c r="T2893">
        <f>YEAR(S2893)</f>
        <v>2016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2500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6">
        <f>ROUND(E2894/D2894*100,0)</f>
        <v>20</v>
      </c>
      <c r="P2894" s="11">
        <f>IFERROR(ROUND(E2894/L2894,2),0)</f>
        <v>29.41</v>
      </c>
      <c r="Q2894" s="13" t="s">
        <v>8315</v>
      </c>
      <c r="R2894" t="s">
        <v>8316</v>
      </c>
      <c r="S2894" s="18">
        <f>(((J2894/60)/60)/24)+DATE(1970,1,1)</f>
        <v>41869.714166666665</v>
      </c>
      <c r="T2894">
        <f>YEAR(S2894)</f>
        <v>2014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2500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6">
        <f>ROUND(E2895/D2895*100,0)</f>
        <v>1</v>
      </c>
      <c r="P2895" s="11">
        <f>IFERROR(ROUND(E2895/L2895,2),0)</f>
        <v>12.5</v>
      </c>
      <c r="Q2895" s="13" t="s">
        <v>8315</v>
      </c>
      <c r="R2895" t="s">
        <v>8316</v>
      </c>
      <c r="S2895" s="18">
        <f>(((J2895/60)/60)/24)+DATE(1970,1,1)</f>
        <v>41953.773090277777</v>
      </c>
      <c r="T2895">
        <f>YEAR(S2895)</f>
        <v>2014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2500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6">
        <f>ROUND(E2896/D2896*100,0)</f>
        <v>0</v>
      </c>
      <c r="P2896" s="11">
        <f>IFERROR(ROUND(E2896/L2896,2),0)</f>
        <v>0</v>
      </c>
      <c r="Q2896" s="13" t="s">
        <v>8315</v>
      </c>
      <c r="R2896" t="s">
        <v>8316</v>
      </c>
      <c r="S2896" s="18">
        <f>(((J2896/60)/60)/24)+DATE(1970,1,1)</f>
        <v>42037.986284722225</v>
      </c>
      <c r="T2896">
        <f>YEAR(S2896)</f>
        <v>2015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2500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6">
        <f>ROUND(E2897/D2897*100,0)</f>
        <v>1</v>
      </c>
      <c r="P2897" s="11">
        <f>IFERROR(ROUND(E2897/L2897,2),0)</f>
        <v>5.75</v>
      </c>
      <c r="Q2897" s="13" t="s">
        <v>8315</v>
      </c>
      <c r="R2897" t="s">
        <v>8316</v>
      </c>
      <c r="S2897" s="18">
        <f>(((J2897/60)/60)/24)+DATE(1970,1,1)</f>
        <v>41811.555462962962</v>
      </c>
      <c r="T2897">
        <f>YEAR(S2897)</f>
        <v>2014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2500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6">
        <f>ROUND(E2898/D2898*100,0)</f>
        <v>25</v>
      </c>
      <c r="P2898" s="11">
        <f>IFERROR(ROUND(E2898/L2898,2),0)</f>
        <v>52.08</v>
      </c>
      <c r="Q2898" s="13" t="s">
        <v>8315</v>
      </c>
      <c r="R2898" t="s">
        <v>8316</v>
      </c>
      <c r="S2898" s="18">
        <f>(((J2898/60)/60)/24)+DATE(1970,1,1)</f>
        <v>42701.908807870372</v>
      </c>
      <c r="T2898">
        <f>YEAR(S2898)</f>
        <v>2016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2500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6">
        <f>ROUND(E2899/D2899*100,0)</f>
        <v>22</v>
      </c>
      <c r="P2899" s="11">
        <f>IFERROR(ROUND(E2899/L2899,2),0)</f>
        <v>183.33</v>
      </c>
      <c r="Q2899" s="13" t="s">
        <v>8315</v>
      </c>
      <c r="R2899" t="s">
        <v>8316</v>
      </c>
      <c r="S2899" s="18">
        <f>(((J2899/60)/60)/24)+DATE(1970,1,1)</f>
        <v>42258.646504629629</v>
      </c>
      <c r="T2899">
        <f>YEAR(S2899)</f>
        <v>2015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2500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6">
        <f>ROUND(E2900/D2900*100,0)</f>
        <v>13</v>
      </c>
      <c r="P2900" s="11">
        <f>IFERROR(ROUND(E2900/L2900,2),0)</f>
        <v>26.33</v>
      </c>
      <c r="Q2900" s="13" t="s">
        <v>8315</v>
      </c>
      <c r="R2900" t="s">
        <v>8316</v>
      </c>
      <c r="S2900" s="18">
        <f>(((J2900/60)/60)/24)+DATE(1970,1,1)</f>
        <v>42278.664965277778</v>
      </c>
      <c r="T2900">
        <f>YEAR(S2900)</f>
        <v>2015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2500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6">
        <f>ROUND(E2901/D2901*100,0)</f>
        <v>0</v>
      </c>
      <c r="P2901" s="11">
        <f>IFERROR(ROUND(E2901/L2901,2),0)</f>
        <v>0</v>
      </c>
      <c r="Q2901" s="13" t="s">
        <v>8315</v>
      </c>
      <c r="R2901" t="s">
        <v>8316</v>
      </c>
      <c r="S2901" s="18">
        <f>(((J2901/60)/60)/24)+DATE(1970,1,1)</f>
        <v>42515.078217592592</v>
      </c>
      <c r="T2901">
        <f>YEAR(S2901)</f>
        <v>2016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2500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6">
        <f>ROUND(E2902/D2902*100,0)</f>
        <v>136</v>
      </c>
      <c r="P2902" s="11">
        <f>IFERROR(ROUND(E2902/L2902,2),0)</f>
        <v>486.43</v>
      </c>
      <c r="Q2902" s="13" t="s">
        <v>8315</v>
      </c>
      <c r="R2902" t="s">
        <v>8316</v>
      </c>
      <c r="S2902" s="18">
        <f>(((J2902/60)/60)/24)+DATE(1970,1,1)</f>
        <v>41830.234166666669</v>
      </c>
      <c r="T2902">
        <f>YEAR(S2902)</f>
        <v>2014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2500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6">
        <f>ROUND(E2903/D2903*100,0)</f>
        <v>0</v>
      </c>
      <c r="P2903" s="11">
        <f>IFERROR(ROUND(E2903/L2903,2),0)</f>
        <v>3</v>
      </c>
      <c r="Q2903" s="13" t="s">
        <v>8315</v>
      </c>
      <c r="R2903" t="s">
        <v>8316</v>
      </c>
      <c r="S2903" s="18">
        <f>(((J2903/60)/60)/24)+DATE(1970,1,1)</f>
        <v>41982.904386574075</v>
      </c>
      <c r="T2903">
        <f>YEAR(S2903)</f>
        <v>2014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2500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6">
        <f>ROUND(E2904/D2904*100,0)</f>
        <v>1</v>
      </c>
      <c r="P2904" s="11">
        <f>IFERROR(ROUND(E2904/L2904,2),0)</f>
        <v>25</v>
      </c>
      <c r="Q2904" s="13" t="s">
        <v>8315</v>
      </c>
      <c r="R2904" t="s">
        <v>8316</v>
      </c>
      <c r="S2904" s="18">
        <f>(((J2904/60)/60)/24)+DATE(1970,1,1)</f>
        <v>42210.439768518518</v>
      </c>
      <c r="T2904">
        <f>YEAR(S2904)</f>
        <v>2015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2500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6">
        <f>ROUND(E2905/D2905*100,0)</f>
        <v>2</v>
      </c>
      <c r="P2905" s="11">
        <f>IFERROR(ROUND(E2905/L2905,2),0)</f>
        <v>9.75</v>
      </c>
      <c r="Q2905" s="13" t="s">
        <v>8315</v>
      </c>
      <c r="R2905" t="s">
        <v>8316</v>
      </c>
      <c r="S2905" s="18">
        <f>(((J2905/60)/60)/24)+DATE(1970,1,1)</f>
        <v>42196.166874999995</v>
      </c>
      <c r="T2905">
        <f>YEAR(S2905)</f>
        <v>2015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2500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6">
        <f>ROUND(E2906/D2906*100,0)</f>
        <v>3</v>
      </c>
      <c r="P2906" s="11">
        <f>IFERROR(ROUND(E2906/L2906,2),0)</f>
        <v>18.75</v>
      </c>
      <c r="Q2906" s="13" t="s">
        <v>8315</v>
      </c>
      <c r="R2906" t="s">
        <v>8316</v>
      </c>
      <c r="S2906" s="18">
        <f>(((J2906/60)/60)/24)+DATE(1970,1,1)</f>
        <v>41940.967951388891</v>
      </c>
      <c r="T2906">
        <f>YEAR(S2906)</f>
        <v>2014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2500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6">
        <f>ROUND(E2907/D2907*100,0)</f>
        <v>25</v>
      </c>
      <c r="P2907" s="11">
        <f>IFERROR(ROUND(E2907/L2907,2),0)</f>
        <v>36.590000000000003</v>
      </c>
      <c r="Q2907" s="13" t="s">
        <v>8315</v>
      </c>
      <c r="R2907" t="s">
        <v>8316</v>
      </c>
      <c r="S2907" s="18">
        <f>(((J2907/60)/60)/24)+DATE(1970,1,1)</f>
        <v>42606.056863425925</v>
      </c>
      <c r="T2907">
        <f>YEAR(S2907)</f>
        <v>2016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2500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6">
        <f>ROUND(E2908/D2908*100,0)</f>
        <v>23</v>
      </c>
      <c r="P2908" s="11">
        <f>IFERROR(ROUND(E2908/L2908,2),0)</f>
        <v>80.709999999999994</v>
      </c>
      <c r="Q2908" s="13" t="s">
        <v>8315</v>
      </c>
      <c r="R2908" t="s">
        <v>8316</v>
      </c>
      <c r="S2908" s="18">
        <f>(((J2908/60)/60)/24)+DATE(1970,1,1)</f>
        <v>42199.648912037039</v>
      </c>
      <c r="T2908">
        <f>YEAR(S2908)</f>
        <v>2015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6">
        <f>ROUND(E2909/D2909*100,0)</f>
        <v>0</v>
      </c>
      <c r="P2909" s="11">
        <f>IFERROR(ROUND(E2909/L2909,2),0)</f>
        <v>1</v>
      </c>
      <c r="Q2909" s="13" t="s">
        <v>8315</v>
      </c>
      <c r="R2909" t="s">
        <v>8316</v>
      </c>
      <c r="S2909" s="18">
        <f>(((J2909/60)/60)/24)+DATE(1970,1,1)</f>
        <v>42444.877743055549</v>
      </c>
      <c r="T2909">
        <f>YEAR(S2909)</f>
        <v>2016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2500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6">
        <f>ROUND(E2910/D2910*100,0)</f>
        <v>11</v>
      </c>
      <c r="P2910" s="11">
        <f>IFERROR(ROUND(E2910/L2910,2),0)</f>
        <v>52.8</v>
      </c>
      <c r="Q2910" s="13" t="s">
        <v>8315</v>
      </c>
      <c r="R2910" t="s">
        <v>8316</v>
      </c>
      <c r="S2910" s="18">
        <f>(((J2910/60)/60)/24)+DATE(1970,1,1)</f>
        <v>42499.731701388882</v>
      </c>
      <c r="T2910">
        <f>YEAR(S2910)</f>
        <v>2016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2500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6">
        <f>ROUND(E2911/D2911*100,0)</f>
        <v>1</v>
      </c>
      <c r="P2911" s="11">
        <f>IFERROR(ROUND(E2911/L2911,2),0)</f>
        <v>20</v>
      </c>
      <c r="Q2911" s="13" t="s">
        <v>8315</v>
      </c>
      <c r="R2911" t="s">
        <v>8316</v>
      </c>
      <c r="S2911" s="18">
        <f>(((J2911/60)/60)/24)+DATE(1970,1,1)</f>
        <v>41929.266215277778</v>
      </c>
      <c r="T2911">
        <f>YEAR(S2911)</f>
        <v>2014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2500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6">
        <f>ROUND(E2912/D2912*100,0)</f>
        <v>0</v>
      </c>
      <c r="P2912" s="11">
        <f>IFERROR(ROUND(E2912/L2912,2),0)</f>
        <v>1</v>
      </c>
      <c r="Q2912" s="13" t="s">
        <v>8315</v>
      </c>
      <c r="R2912" t="s">
        <v>8316</v>
      </c>
      <c r="S2912" s="18">
        <f>(((J2912/60)/60)/24)+DATE(1970,1,1)</f>
        <v>42107.841284722221</v>
      </c>
      <c r="T2912">
        <f>YEAR(S2912)</f>
        <v>2015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2500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6">
        <f>ROUND(E2913/D2913*100,0)</f>
        <v>26</v>
      </c>
      <c r="P2913" s="11">
        <f>IFERROR(ROUND(E2913/L2913,2),0)</f>
        <v>46.93</v>
      </c>
      <c r="Q2913" s="13" t="s">
        <v>8315</v>
      </c>
      <c r="R2913" t="s">
        <v>8316</v>
      </c>
      <c r="S2913" s="18">
        <f>(((J2913/60)/60)/24)+DATE(1970,1,1)</f>
        <v>42142.768819444449</v>
      </c>
      <c r="T2913">
        <f>YEAR(S2913)</f>
        <v>2015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2500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6">
        <f>ROUND(E2914/D2914*100,0)</f>
        <v>81</v>
      </c>
      <c r="P2914" s="11">
        <f>IFERROR(ROUND(E2914/L2914,2),0)</f>
        <v>78.08</v>
      </c>
      <c r="Q2914" s="13" t="s">
        <v>8315</v>
      </c>
      <c r="R2914" t="s">
        <v>8316</v>
      </c>
      <c r="S2914" s="18">
        <f>(((J2914/60)/60)/24)+DATE(1970,1,1)</f>
        <v>42354.131643518514</v>
      </c>
      <c r="T2914">
        <f>YEAR(S2914)</f>
        <v>2015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2500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6">
        <f>ROUND(E2915/D2915*100,0)</f>
        <v>0</v>
      </c>
      <c r="P2915" s="11">
        <f>IFERROR(ROUND(E2915/L2915,2),0)</f>
        <v>1</v>
      </c>
      <c r="Q2915" s="13" t="s">
        <v>8315</v>
      </c>
      <c r="R2915" t="s">
        <v>8316</v>
      </c>
      <c r="S2915" s="18">
        <f>(((J2915/60)/60)/24)+DATE(1970,1,1)</f>
        <v>41828.922905092593</v>
      </c>
      <c r="T2915">
        <f>YEAR(S2915)</f>
        <v>2014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6">
        <f>ROUND(E2916/D2916*100,0)</f>
        <v>0</v>
      </c>
      <c r="P2916" s="11">
        <f>IFERROR(ROUND(E2916/L2916,2),0)</f>
        <v>1</v>
      </c>
      <c r="Q2916" s="13" t="s">
        <v>8315</v>
      </c>
      <c r="R2916" t="s">
        <v>8316</v>
      </c>
      <c r="S2916" s="18">
        <f>(((J2916/60)/60)/24)+DATE(1970,1,1)</f>
        <v>42017.907337962963</v>
      </c>
      <c r="T2916">
        <f>YEAR(S2916)</f>
        <v>2015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2500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6">
        <f>ROUND(E2917/D2917*100,0)</f>
        <v>24</v>
      </c>
      <c r="P2917" s="11">
        <f>IFERROR(ROUND(E2917/L2917,2),0)</f>
        <v>203.67</v>
      </c>
      <c r="Q2917" s="13" t="s">
        <v>8315</v>
      </c>
      <c r="R2917" t="s">
        <v>8316</v>
      </c>
      <c r="S2917" s="18">
        <f>(((J2917/60)/60)/24)+DATE(1970,1,1)</f>
        <v>42415.398032407407</v>
      </c>
      <c r="T2917">
        <f>YEAR(S2917)</f>
        <v>2016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2500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6">
        <f>ROUND(E2918/D2918*100,0)</f>
        <v>6</v>
      </c>
      <c r="P2918" s="11">
        <f>IFERROR(ROUND(E2918/L2918,2),0)</f>
        <v>20.71</v>
      </c>
      <c r="Q2918" s="13" t="s">
        <v>8315</v>
      </c>
      <c r="R2918" t="s">
        <v>8316</v>
      </c>
      <c r="S2918" s="18">
        <f>(((J2918/60)/60)/24)+DATE(1970,1,1)</f>
        <v>41755.476724537039</v>
      </c>
      <c r="T2918">
        <f>YEAR(S2918)</f>
        <v>2014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2500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6">
        <f>ROUND(E2919/D2919*100,0)</f>
        <v>17</v>
      </c>
      <c r="P2919" s="11">
        <f>IFERROR(ROUND(E2919/L2919,2),0)</f>
        <v>48.56</v>
      </c>
      <c r="Q2919" s="13" t="s">
        <v>8315</v>
      </c>
      <c r="R2919" t="s">
        <v>8316</v>
      </c>
      <c r="S2919" s="18">
        <f>(((J2919/60)/60)/24)+DATE(1970,1,1)</f>
        <v>42245.234340277777</v>
      </c>
      <c r="T2919">
        <f>YEAR(S2919)</f>
        <v>2015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2500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6">
        <f>ROUND(E2920/D2920*100,0)</f>
        <v>54</v>
      </c>
      <c r="P2920" s="11">
        <f>IFERROR(ROUND(E2920/L2920,2),0)</f>
        <v>68.099999999999994</v>
      </c>
      <c r="Q2920" s="13" t="s">
        <v>8315</v>
      </c>
      <c r="R2920" t="s">
        <v>8316</v>
      </c>
      <c r="S2920" s="18">
        <f>(((J2920/60)/60)/24)+DATE(1970,1,1)</f>
        <v>42278.629710648151</v>
      </c>
      <c r="T2920">
        <f>YEAR(S2920)</f>
        <v>2015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2500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6">
        <f>ROUND(E2921/D2921*100,0)</f>
        <v>2</v>
      </c>
      <c r="P2921" s="11">
        <f>IFERROR(ROUND(E2921/L2921,2),0)</f>
        <v>8.5</v>
      </c>
      <c r="Q2921" s="13" t="s">
        <v>8315</v>
      </c>
      <c r="R2921" t="s">
        <v>8316</v>
      </c>
      <c r="S2921" s="18">
        <f>(((J2921/60)/60)/24)+DATE(1970,1,1)</f>
        <v>41826.61954861111</v>
      </c>
      <c r="T2921">
        <f>YEAR(S2921)</f>
        <v>2014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6">
        <f>ROUND(E2922/D2922*100,0)</f>
        <v>27</v>
      </c>
      <c r="P2922" s="11">
        <f>IFERROR(ROUND(E2922/L2922,2),0)</f>
        <v>51.62</v>
      </c>
      <c r="Q2922" s="13" t="s">
        <v>8315</v>
      </c>
      <c r="R2922" t="s">
        <v>8316</v>
      </c>
      <c r="S2922" s="18">
        <f>(((J2922/60)/60)/24)+DATE(1970,1,1)</f>
        <v>42058.792476851857</v>
      </c>
      <c r="T2922">
        <f>YEAR(S2922)</f>
        <v>2015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2500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6">
        <f>ROUND(E2923/D2923*100,0)</f>
        <v>5</v>
      </c>
      <c r="P2923" s="11">
        <f>IFERROR(ROUND(E2923/L2923,2),0)</f>
        <v>43</v>
      </c>
      <c r="Q2923" s="13" t="s">
        <v>8315</v>
      </c>
      <c r="R2923" t="s">
        <v>8357</v>
      </c>
      <c r="S2923" s="18">
        <f>(((J2923/60)/60)/24)+DATE(1970,1,1)</f>
        <v>41877.886620370373</v>
      </c>
      <c r="T2923">
        <f>YEAR(S2923)</f>
        <v>2014</v>
      </c>
    </row>
    <row r="2924" spans="1:20" ht="43.2" hidden="1" x14ac:dyDescent="0.3">
      <c r="A2924">
        <v>2922</v>
      </c>
      <c r="B2924" s="9" t="s">
        <v>2922</v>
      </c>
      <c r="C2924" s="3" t="s">
        <v>7032</v>
      </c>
      <c r="D2924" s="5">
        <v>2500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6">
        <f>ROUND(E2924/D2924*100,0)</f>
        <v>20</v>
      </c>
      <c r="P2924" s="11">
        <f>IFERROR(ROUND(E2924/L2924,2),0)</f>
        <v>83.33</v>
      </c>
      <c r="Q2924" s="13" t="s">
        <v>8315</v>
      </c>
      <c r="R2924" t="s">
        <v>8357</v>
      </c>
      <c r="S2924" s="18">
        <f>(((J2924/60)/60)/24)+DATE(1970,1,1)</f>
        <v>42097.874155092592</v>
      </c>
      <c r="T2924">
        <f>YEAR(S2924)</f>
        <v>2015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2500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6">
        <f>ROUND(E2925/D2925*100,0)</f>
        <v>12</v>
      </c>
      <c r="P2925" s="11">
        <f>IFERROR(ROUND(E2925/L2925,2),0)</f>
        <v>30</v>
      </c>
      <c r="Q2925" s="13" t="s">
        <v>8315</v>
      </c>
      <c r="R2925" t="s">
        <v>8357</v>
      </c>
      <c r="S2925" s="18">
        <f>(((J2925/60)/60)/24)+DATE(1970,1,1)</f>
        <v>42013.15253472222</v>
      </c>
      <c r="T2925">
        <f>YEAR(S2925)</f>
        <v>2015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6">
        <f>ROUND(E2926/D2926*100,0)</f>
        <v>1032</v>
      </c>
      <c r="P2926" s="11">
        <f>IFERROR(ROUND(E2926/L2926,2),0)</f>
        <v>175.51</v>
      </c>
      <c r="Q2926" s="13" t="s">
        <v>8315</v>
      </c>
      <c r="R2926" t="s">
        <v>8357</v>
      </c>
      <c r="S2926" s="18">
        <f>(((J2926/60)/60)/24)+DATE(1970,1,1)</f>
        <v>42103.556828703702</v>
      </c>
      <c r="T2926">
        <f>YEAR(S2926)</f>
        <v>2015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2500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6">
        <f>ROUND(E2927/D2927*100,0)</f>
        <v>1844</v>
      </c>
      <c r="P2927" s="11">
        <f>IFERROR(ROUND(E2927/L2927,2),0)</f>
        <v>231.66</v>
      </c>
      <c r="Q2927" s="13" t="s">
        <v>8315</v>
      </c>
      <c r="R2927" t="s">
        <v>8357</v>
      </c>
      <c r="S2927" s="18">
        <f>(((J2927/60)/60)/24)+DATE(1970,1,1)</f>
        <v>41863.584120370368</v>
      </c>
      <c r="T2927">
        <f>YEAR(S2927)</f>
        <v>2014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2500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6">
        <f>ROUND(E2928/D2928*100,0)</f>
        <v>150</v>
      </c>
      <c r="P2928" s="11">
        <f>IFERROR(ROUND(E2928/L2928,2),0)</f>
        <v>75</v>
      </c>
      <c r="Q2928" s="13" t="s">
        <v>8315</v>
      </c>
      <c r="R2928" t="s">
        <v>8357</v>
      </c>
      <c r="S2928" s="18">
        <f>(((J2928/60)/60)/24)+DATE(1970,1,1)</f>
        <v>42044.765960648147</v>
      </c>
      <c r="T2928">
        <f>YEAR(S2928)</f>
        <v>2015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2500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6">
        <f>ROUND(E2929/D2929*100,0)</f>
        <v>94</v>
      </c>
      <c r="P2929" s="11">
        <f>IFERROR(ROUND(E2929/L2929,2),0)</f>
        <v>112.14</v>
      </c>
      <c r="Q2929" s="13" t="s">
        <v>8315</v>
      </c>
      <c r="R2929" t="s">
        <v>8357</v>
      </c>
      <c r="S2929" s="18">
        <f>(((J2929/60)/60)/24)+DATE(1970,1,1)</f>
        <v>41806.669317129628</v>
      </c>
      <c r="T2929">
        <f>YEAR(S2929)</f>
        <v>2014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2500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6">
        <f>ROUND(E2930/D2930*100,0)</f>
        <v>40</v>
      </c>
      <c r="P2930" s="11">
        <f>IFERROR(ROUND(E2930/L2930,2),0)</f>
        <v>41.67</v>
      </c>
      <c r="Q2930" s="13" t="s">
        <v>8315</v>
      </c>
      <c r="R2930" t="s">
        <v>8357</v>
      </c>
      <c r="S2930" s="18">
        <f>(((J2930/60)/60)/24)+DATE(1970,1,1)</f>
        <v>42403.998217592598</v>
      </c>
      <c r="T2930">
        <f>YEAR(S2930)</f>
        <v>2016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2500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6">
        <f>ROUND(E2931/D2931*100,0)</f>
        <v>327</v>
      </c>
      <c r="P2931" s="11">
        <f>IFERROR(ROUND(E2931/L2931,2),0)</f>
        <v>255.17</v>
      </c>
      <c r="Q2931" s="13" t="s">
        <v>8315</v>
      </c>
      <c r="R2931" t="s">
        <v>8357</v>
      </c>
      <c r="S2931" s="18">
        <f>(((J2931/60)/60)/24)+DATE(1970,1,1)</f>
        <v>41754.564328703702</v>
      </c>
      <c r="T2931">
        <f>YEAR(S2931)</f>
        <v>2014</v>
      </c>
    </row>
    <row r="2932" spans="1:20" ht="43.2" hidden="1" x14ac:dyDescent="0.3">
      <c r="A2932">
        <v>2930</v>
      </c>
      <c r="B2932" s="9" t="s">
        <v>2930</v>
      </c>
      <c r="C2932" s="3" t="s">
        <v>7040</v>
      </c>
      <c r="D2932" s="5">
        <v>2500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6">
        <f>ROUND(E2932/D2932*100,0)</f>
        <v>404</v>
      </c>
      <c r="P2932" s="11">
        <f>IFERROR(ROUND(E2932/L2932,2),0)</f>
        <v>162.77000000000001</v>
      </c>
      <c r="Q2932" s="13" t="s">
        <v>8315</v>
      </c>
      <c r="R2932" t="s">
        <v>8357</v>
      </c>
      <c r="S2932" s="18">
        <f>(((J2932/60)/60)/24)+DATE(1970,1,1)</f>
        <v>42101.584074074075</v>
      </c>
      <c r="T2932">
        <f>YEAR(S2932)</f>
        <v>2015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2500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6">
        <f>ROUND(E2933/D2933*100,0)</f>
        <v>32</v>
      </c>
      <c r="P2933" s="11">
        <f>IFERROR(ROUND(E2933/L2933,2),0)</f>
        <v>88.33</v>
      </c>
      <c r="Q2933" s="13" t="s">
        <v>8315</v>
      </c>
      <c r="R2933" t="s">
        <v>8357</v>
      </c>
      <c r="S2933" s="18">
        <f>(((J2933/60)/60)/24)+DATE(1970,1,1)</f>
        <v>41872.291238425925</v>
      </c>
      <c r="T2933">
        <f>YEAR(S2933)</f>
        <v>2014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2468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6">
        <f>ROUND(E2934/D2934*100,0)</f>
        <v>132</v>
      </c>
      <c r="P2934" s="11">
        <f>IFERROR(ROUND(E2934/L2934,2),0)</f>
        <v>85.74</v>
      </c>
      <c r="Q2934" s="13" t="s">
        <v>8315</v>
      </c>
      <c r="R2934" t="s">
        <v>8357</v>
      </c>
      <c r="S2934" s="18">
        <f>(((J2934/60)/60)/24)+DATE(1970,1,1)</f>
        <v>42025.164780092593</v>
      </c>
      <c r="T2934">
        <f>YEAR(S2934)</f>
        <v>2015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2450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6">
        <f>ROUND(E2935/D2935*100,0)</f>
        <v>105</v>
      </c>
      <c r="P2935" s="11">
        <f>IFERROR(ROUND(E2935/L2935,2),0)</f>
        <v>47.57</v>
      </c>
      <c r="Q2935" s="13" t="s">
        <v>8315</v>
      </c>
      <c r="R2935" t="s">
        <v>8357</v>
      </c>
      <c r="S2935" s="18">
        <f>(((J2935/60)/60)/24)+DATE(1970,1,1)</f>
        <v>42495.956631944442</v>
      </c>
      <c r="T2935">
        <f>YEAR(S2935)</f>
        <v>2016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2413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6">
        <f>ROUND(E2936/D2936*100,0)</f>
        <v>112</v>
      </c>
      <c r="P2936" s="11">
        <f>IFERROR(ROUND(E2936/L2936,2),0)</f>
        <v>72.97</v>
      </c>
      <c r="Q2936" s="13" t="s">
        <v>8315</v>
      </c>
      <c r="R2936" t="s">
        <v>8357</v>
      </c>
      <c r="S2936" s="18">
        <f>(((J2936/60)/60)/24)+DATE(1970,1,1)</f>
        <v>41775.636157407411</v>
      </c>
      <c r="T2936">
        <f>YEAR(S2936)</f>
        <v>2014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2400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6">
        <f>ROUND(E2937/D2937*100,0)</f>
        <v>147</v>
      </c>
      <c r="P2937" s="11">
        <f>IFERROR(ROUND(E2937/L2937,2),0)</f>
        <v>90.54</v>
      </c>
      <c r="Q2937" s="13" t="s">
        <v>8315</v>
      </c>
      <c r="R2937" t="s">
        <v>8357</v>
      </c>
      <c r="S2937" s="18">
        <f>(((J2937/60)/60)/24)+DATE(1970,1,1)</f>
        <v>42553.583425925928</v>
      </c>
      <c r="T2937">
        <f>YEAR(S2937)</f>
        <v>2016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2400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6">
        <f>ROUND(E2938/D2938*100,0)</f>
        <v>53</v>
      </c>
      <c r="P2938" s="11">
        <f>IFERROR(ROUND(E2938/L2938,2),0)</f>
        <v>37.65</v>
      </c>
      <c r="Q2938" s="13" t="s">
        <v>8315</v>
      </c>
      <c r="R2938" t="s">
        <v>8357</v>
      </c>
      <c r="S2938" s="18">
        <f>(((J2938/60)/60)/24)+DATE(1970,1,1)</f>
        <v>41912.650729166664</v>
      </c>
      <c r="T2938">
        <f>YEAR(S2938)</f>
        <v>2014</v>
      </c>
    </row>
    <row r="2939" spans="1:20" ht="28.8" hidden="1" x14ac:dyDescent="0.3">
      <c r="A2939">
        <v>2937</v>
      </c>
      <c r="B2939" s="9" t="s">
        <v>2937</v>
      </c>
      <c r="C2939" s="3" t="s">
        <v>7047</v>
      </c>
      <c r="D2939" s="5">
        <v>2400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6">
        <f>ROUND(E2939/D2939*100,0)</f>
        <v>83</v>
      </c>
      <c r="P2939" s="11">
        <f>IFERROR(ROUND(E2939/L2939,2),0)</f>
        <v>36.36</v>
      </c>
      <c r="Q2939" s="13" t="s">
        <v>8315</v>
      </c>
      <c r="R2939" t="s">
        <v>8357</v>
      </c>
      <c r="S2939" s="18">
        <f>(((J2939/60)/60)/24)+DATE(1970,1,1)</f>
        <v>41803.457326388889</v>
      </c>
      <c r="T2939">
        <f>YEAR(S2939)</f>
        <v>2014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2400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6">
        <f>ROUND(E2940/D2940*100,0)</f>
        <v>169</v>
      </c>
      <c r="P2940" s="11">
        <f>IFERROR(ROUND(E2940/L2940,2),0)</f>
        <v>126.72</v>
      </c>
      <c r="Q2940" s="13" t="s">
        <v>8315</v>
      </c>
      <c r="R2940" t="s">
        <v>8357</v>
      </c>
      <c r="S2940" s="18">
        <f>(((J2940/60)/60)/24)+DATE(1970,1,1)</f>
        <v>42004.703865740739</v>
      </c>
      <c r="T2940">
        <f>YEAR(S2940)</f>
        <v>2014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2400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6">
        <f>ROUND(E2941/D2941*100,0)</f>
        <v>343</v>
      </c>
      <c r="P2941" s="11">
        <f>IFERROR(ROUND(E2941/L2941,2),0)</f>
        <v>329.2</v>
      </c>
      <c r="Q2941" s="13" t="s">
        <v>8315</v>
      </c>
      <c r="R2941" t="s">
        <v>8357</v>
      </c>
      <c r="S2941" s="18">
        <f>(((J2941/60)/60)/24)+DATE(1970,1,1)</f>
        <v>41845.809166666666</v>
      </c>
      <c r="T2941">
        <f>YEAR(S2941)</f>
        <v>2014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2350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6">
        <f>ROUND(E2942/D2942*100,0)</f>
        <v>114</v>
      </c>
      <c r="P2942" s="11">
        <f>IFERROR(ROUND(E2942/L2942,2),0)</f>
        <v>81.239999999999995</v>
      </c>
      <c r="Q2942" s="13" t="s">
        <v>8315</v>
      </c>
      <c r="R2942" t="s">
        <v>8357</v>
      </c>
      <c r="S2942" s="18">
        <f>(((J2942/60)/60)/24)+DATE(1970,1,1)</f>
        <v>41982.773356481484</v>
      </c>
      <c r="T2942">
        <f>YEAR(S2942)</f>
        <v>2014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2300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6">
        <f>ROUND(E2943/D2943*100,0)</f>
        <v>0</v>
      </c>
      <c r="P2943" s="11">
        <f>IFERROR(ROUND(E2943/L2943,2),0)</f>
        <v>1</v>
      </c>
      <c r="Q2943" s="13" t="s">
        <v>8315</v>
      </c>
      <c r="R2943" t="s">
        <v>8355</v>
      </c>
      <c r="S2943" s="18">
        <f>(((J2943/60)/60)/24)+DATE(1970,1,1)</f>
        <v>42034.960127314815</v>
      </c>
      <c r="T2943">
        <f>YEAR(S2943)</f>
        <v>2015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2300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6">
        <f>ROUND(E2944/D2944*100,0)</f>
        <v>1776</v>
      </c>
      <c r="P2944" s="11">
        <f>IFERROR(ROUND(E2944/L2944,2),0)</f>
        <v>202.23</v>
      </c>
      <c r="Q2944" s="13" t="s">
        <v>8315</v>
      </c>
      <c r="R2944" t="s">
        <v>8355</v>
      </c>
      <c r="S2944" s="18">
        <f>(((J2944/60)/60)/24)+DATE(1970,1,1)</f>
        <v>42334.803923611107</v>
      </c>
      <c r="T2944">
        <f>YEAR(S2944)</f>
        <v>2015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2300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6">
        <f>ROUND(E2945/D2945*100,0)</f>
        <v>0</v>
      </c>
      <c r="P2945" s="11">
        <f>IFERROR(ROUND(E2945/L2945,2),0)</f>
        <v>0</v>
      </c>
      <c r="Q2945" s="13" t="s">
        <v>8315</v>
      </c>
      <c r="R2945" t="s">
        <v>8355</v>
      </c>
      <c r="S2945" s="18">
        <f>(((J2945/60)/60)/24)+DATE(1970,1,1)</f>
        <v>42077.129398148143</v>
      </c>
      <c r="T2945">
        <f>YEAR(S2945)</f>
        <v>2015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2300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6">
        <f>ROUND(E2946/D2946*100,0)</f>
        <v>4</v>
      </c>
      <c r="P2946" s="11">
        <f>IFERROR(ROUND(E2946/L2946,2),0)</f>
        <v>100</v>
      </c>
      <c r="Q2946" s="13" t="s">
        <v>8315</v>
      </c>
      <c r="R2946" t="s">
        <v>8355</v>
      </c>
      <c r="S2946" s="18">
        <f>(((J2946/60)/60)/24)+DATE(1970,1,1)</f>
        <v>42132.9143287037</v>
      </c>
      <c r="T2946">
        <f>YEAR(S2946)</f>
        <v>2015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2250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6">
        <f>ROUND(E2947/D2947*100,0)</f>
        <v>0</v>
      </c>
      <c r="P2947" s="11">
        <f>IFERROR(ROUND(E2947/L2947,2),0)</f>
        <v>0</v>
      </c>
      <c r="Q2947" s="13" t="s">
        <v>8315</v>
      </c>
      <c r="R2947" t="s">
        <v>8355</v>
      </c>
      <c r="S2947" s="18">
        <f>(((J2947/60)/60)/24)+DATE(1970,1,1)</f>
        <v>42118.139583333337</v>
      </c>
      <c r="T2947">
        <f>YEAR(S2947)</f>
        <v>2015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2250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6">
        <f>ROUND(E2948/D2948*100,0)</f>
        <v>0</v>
      </c>
      <c r="P2948" s="11">
        <f>IFERROR(ROUND(E2948/L2948,2),0)</f>
        <v>1</v>
      </c>
      <c r="Q2948" s="13" t="s">
        <v>8315</v>
      </c>
      <c r="R2948" t="s">
        <v>8355</v>
      </c>
      <c r="S2948" s="18">
        <f>(((J2948/60)/60)/24)+DATE(1970,1,1)</f>
        <v>42567.531157407408</v>
      </c>
      <c r="T2948">
        <f>YEAR(S2948)</f>
        <v>2016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2224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6">
        <f>ROUND(E2949/D2949*100,0)</f>
        <v>48</v>
      </c>
      <c r="P2949" s="11">
        <f>IFERROR(ROUND(E2949/L2949,2),0)</f>
        <v>82.46</v>
      </c>
      <c r="Q2949" s="13" t="s">
        <v>8315</v>
      </c>
      <c r="R2949" t="s">
        <v>8355</v>
      </c>
      <c r="S2949" s="18">
        <f>(((J2949/60)/60)/24)+DATE(1970,1,1)</f>
        <v>42649.562118055561</v>
      </c>
      <c r="T2949">
        <f>YEAR(S2949)</f>
        <v>2016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2220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6">
        <f>ROUND(E2950/D2950*100,0)</f>
        <v>1</v>
      </c>
      <c r="P2950" s="11">
        <f>IFERROR(ROUND(E2950/L2950,2),0)</f>
        <v>2.67</v>
      </c>
      <c r="Q2950" s="13" t="s">
        <v>8315</v>
      </c>
      <c r="R2950" t="s">
        <v>8355</v>
      </c>
      <c r="S2950" s="18">
        <f>(((J2950/60)/60)/24)+DATE(1970,1,1)</f>
        <v>42097.649224537032</v>
      </c>
      <c r="T2950">
        <f>YEAR(S2950)</f>
        <v>2015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2200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6">
        <f>ROUND(E2951/D2951*100,0)</f>
        <v>1</v>
      </c>
      <c r="P2951" s="11">
        <f>IFERROR(ROUND(E2951/L2951,2),0)</f>
        <v>12.5</v>
      </c>
      <c r="Q2951" s="13" t="s">
        <v>8315</v>
      </c>
      <c r="R2951" t="s">
        <v>8355</v>
      </c>
      <c r="S2951" s="18">
        <f>(((J2951/60)/60)/24)+DATE(1970,1,1)</f>
        <v>42297.823113425926</v>
      </c>
      <c r="T2951">
        <f>YEAR(S2951)</f>
        <v>2015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2200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6">
        <f>ROUND(E2952/D2952*100,0)</f>
        <v>0</v>
      </c>
      <c r="P2952" s="11">
        <f>IFERROR(ROUND(E2952/L2952,2),0)</f>
        <v>0</v>
      </c>
      <c r="Q2952" s="13" t="s">
        <v>8315</v>
      </c>
      <c r="R2952" t="s">
        <v>8355</v>
      </c>
      <c r="S2952" s="18">
        <f>(((J2952/60)/60)/24)+DATE(1970,1,1)</f>
        <v>42362.36518518519</v>
      </c>
      <c r="T2952">
        <f>YEAR(S2952)</f>
        <v>2015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5">
        <v>2200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6">
        <f>ROUND(E2953/D2953*100,0)</f>
        <v>50</v>
      </c>
      <c r="P2953" s="11">
        <f>IFERROR(ROUND(E2953/L2953,2),0)</f>
        <v>18.899999999999999</v>
      </c>
      <c r="Q2953" s="13" t="s">
        <v>8315</v>
      </c>
      <c r="R2953" t="s">
        <v>8355</v>
      </c>
      <c r="S2953" s="18">
        <f>(((J2953/60)/60)/24)+DATE(1970,1,1)</f>
        <v>41872.802928240737</v>
      </c>
      <c r="T2953">
        <f>YEAR(S2953)</f>
        <v>2014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5">
        <v>2200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6">
        <f>ROUND(E2954/D2954*100,0)</f>
        <v>73</v>
      </c>
      <c r="P2954" s="11">
        <f>IFERROR(ROUND(E2954/L2954,2),0)</f>
        <v>200.63</v>
      </c>
      <c r="Q2954" s="13" t="s">
        <v>8315</v>
      </c>
      <c r="R2954" t="s">
        <v>8355</v>
      </c>
      <c r="S2954" s="18">
        <f>(((J2954/60)/60)/24)+DATE(1970,1,1)</f>
        <v>42628.690266203703</v>
      </c>
      <c r="T2954">
        <f>YEAR(S2954)</f>
        <v>2016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5">
        <v>2200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6">
        <f>ROUND(E2955/D2955*100,0)</f>
        <v>28</v>
      </c>
      <c r="P2955" s="11">
        <f>IFERROR(ROUND(E2955/L2955,2),0)</f>
        <v>201.67</v>
      </c>
      <c r="Q2955" s="13" t="s">
        <v>8315</v>
      </c>
      <c r="R2955" t="s">
        <v>8355</v>
      </c>
      <c r="S2955" s="18">
        <f>(((J2955/60)/60)/24)+DATE(1970,1,1)</f>
        <v>42255.791909722218</v>
      </c>
      <c r="T2955">
        <f>YEAR(S2955)</f>
        <v>2015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5">
        <v>2200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6">
        <f>ROUND(E2956/D2956*100,0)</f>
        <v>0</v>
      </c>
      <c r="P2956" s="11">
        <f>IFERROR(ROUND(E2956/L2956,2),0)</f>
        <v>0</v>
      </c>
      <c r="Q2956" s="13" t="s">
        <v>8315</v>
      </c>
      <c r="R2956" t="s">
        <v>8355</v>
      </c>
      <c r="S2956" s="18">
        <f>(((J2956/60)/60)/24)+DATE(1970,1,1)</f>
        <v>42790.583368055552</v>
      </c>
      <c r="T2956">
        <f>YEAR(S2956)</f>
        <v>2017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5">
        <v>2200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6">
        <f>ROUND(E2957/D2957*100,0)</f>
        <v>33</v>
      </c>
      <c r="P2957" s="11">
        <f>IFERROR(ROUND(E2957/L2957,2),0)</f>
        <v>65</v>
      </c>
      <c r="Q2957" s="13" t="s">
        <v>8315</v>
      </c>
      <c r="R2957" t="s">
        <v>8355</v>
      </c>
      <c r="S2957" s="18">
        <f>(((J2957/60)/60)/24)+DATE(1970,1,1)</f>
        <v>42141.741307870368</v>
      </c>
      <c r="T2957">
        <f>YEAR(S2957)</f>
        <v>2015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5">
        <v>2200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6">
        <f>ROUND(E2958/D2958*100,0)</f>
        <v>60</v>
      </c>
      <c r="P2958" s="11">
        <f>IFERROR(ROUND(E2958/L2958,2),0)</f>
        <v>66.099999999999994</v>
      </c>
      <c r="Q2958" s="13" t="s">
        <v>8315</v>
      </c>
      <c r="R2958" t="s">
        <v>8355</v>
      </c>
      <c r="S2958" s="18">
        <f>(((J2958/60)/60)/24)+DATE(1970,1,1)</f>
        <v>42464.958912037036</v>
      </c>
      <c r="T2958">
        <f>YEAR(S2958)</f>
        <v>2016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5">
        <v>2200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6">
        <f>ROUND(E2959/D2959*100,0)</f>
        <v>13</v>
      </c>
      <c r="P2959" s="11">
        <f>IFERROR(ROUND(E2959/L2959,2),0)</f>
        <v>93.33</v>
      </c>
      <c r="Q2959" s="13" t="s">
        <v>8315</v>
      </c>
      <c r="R2959" t="s">
        <v>8355</v>
      </c>
      <c r="S2959" s="18">
        <f>(((J2959/60)/60)/24)+DATE(1970,1,1)</f>
        <v>42031.011249999996</v>
      </c>
      <c r="T2959">
        <f>YEAR(S2959)</f>
        <v>2015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5">
        <v>2200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6">
        <f>ROUND(E2960/D2960*100,0)</f>
        <v>0</v>
      </c>
      <c r="P2960" s="11">
        <f>IFERROR(ROUND(E2960/L2960,2),0)</f>
        <v>0</v>
      </c>
      <c r="Q2960" s="13" t="s">
        <v>8315</v>
      </c>
      <c r="R2960" t="s">
        <v>8355</v>
      </c>
      <c r="S2960" s="18">
        <f>(((J2960/60)/60)/24)+DATE(1970,1,1)</f>
        <v>42438.779131944444</v>
      </c>
      <c r="T2960">
        <f>YEAR(S2960)</f>
        <v>2016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5">
        <v>2200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6">
        <f>ROUND(E2961/D2961*100,0)</f>
        <v>0</v>
      </c>
      <c r="P2961" s="11">
        <f>IFERROR(ROUND(E2961/L2961,2),0)</f>
        <v>0</v>
      </c>
      <c r="Q2961" s="13" t="s">
        <v>8315</v>
      </c>
      <c r="R2961" t="s">
        <v>8355</v>
      </c>
      <c r="S2961" s="18">
        <f>(((J2961/60)/60)/24)+DATE(1970,1,1)</f>
        <v>42498.008391203708</v>
      </c>
      <c r="T2961">
        <f>YEAR(S2961)</f>
        <v>2016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5">
        <v>2200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6">
        <f>ROUND(E2962/D2962*100,0)</f>
        <v>0</v>
      </c>
      <c r="P2962" s="11">
        <f>IFERROR(ROUND(E2962/L2962,2),0)</f>
        <v>0</v>
      </c>
      <c r="Q2962" s="13" t="s">
        <v>8315</v>
      </c>
      <c r="R2962" t="s">
        <v>8355</v>
      </c>
      <c r="S2962" s="18">
        <f>(((J2962/60)/60)/24)+DATE(1970,1,1)</f>
        <v>41863.757210648146</v>
      </c>
      <c r="T2962">
        <f>YEAR(S2962)</f>
        <v>2014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2100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6">
        <f>ROUND(E2963/D2963*100,0)</f>
        <v>261</v>
      </c>
      <c r="P2963" s="11">
        <f>IFERROR(ROUND(E2963/L2963,2),0)</f>
        <v>50.75</v>
      </c>
      <c r="Q2963" s="13" t="s">
        <v>8315</v>
      </c>
      <c r="R2963" t="s">
        <v>8316</v>
      </c>
      <c r="S2963" s="18">
        <f>(((J2963/60)/60)/24)+DATE(1970,1,1)</f>
        <v>42061.212488425925</v>
      </c>
      <c r="T2963">
        <f>YEAR(S2963)</f>
        <v>2015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2100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6">
        <f>ROUND(E2964/D2964*100,0)</f>
        <v>58</v>
      </c>
      <c r="P2964" s="11">
        <f>IFERROR(ROUND(E2964/L2964,2),0)</f>
        <v>60.9</v>
      </c>
      <c r="Q2964" s="13" t="s">
        <v>8315</v>
      </c>
      <c r="R2964" t="s">
        <v>8316</v>
      </c>
      <c r="S2964" s="18">
        <f>(((J2964/60)/60)/24)+DATE(1970,1,1)</f>
        <v>42036.24428240741</v>
      </c>
      <c r="T2964">
        <f>YEAR(S2964)</f>
        <v>2015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2100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6">
        <f>ROUND(E2965/D2965*100,0)</f>
        <v>509</v>
      </c>
      <c r="P2965" s="11">
        <f>IFERROR(ROUND(E2965/L2965,2),0)</f>
        <v>109.03</v>
      </c>
      <c r="Q2965" s="13" t="s">
        <v>8315</v>
      </c>
      <c r="R2965" t="s">
        <v>8316</v>
      </c>
      <c r="S2965" s="18">
        <f>(((J2965/60)/60)/24)+DATE(1970,1,1)</f>
        <v>42157.470185185186</v>
      </c>
      <c r="T2965">
        <f>YEAR(S2965)</f>
        <v>2015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2100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6">
        <f>ROUND(E2966/D2966*100,0)</f>
        <v>240</v>
      </c>
      <c r="P2966" s="11">
        <f>IFERROR(ROUND(E2966/L2966,2),0)</f>
        <v>25.69</v>
      </c>
      <c r="Q2966" s="13" t="s">
        <v>8315</v>
      </c>
      <c r="R2966" t="s">
        <v>8316</v>
      </c>
      <c r="S2966" s="18">
        <f>(((J2966/60)/60)/24)+DATE(1970,1,1)</f>
        <v>41827.909942129627</v>
      </c>
      <c r="T2966">
        <f>YEAR(S2966)</f>
        <v>2014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2100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6">
        <f>ROUND(E2967/D2967*100,0)</f>
        <v>78</v>
      </c>
      <c r="P2967" s="11">
        <f>IFERROR(ROUND(E2967/L2967,2),0)</f>
        <v>41.92</v>
      </c>
      <c r="Q2967" s="13" t="s">
        <v>8315</v>
      </c>
      <c r="R2967" t="s">
        <v>8316</v>
      </c>
      <c r="S2967" s="18">
        <f>(((J2967/60)/60)/24)+DATE(1970,1,1)</f>
        <v>42162.729548611111</v>
      </c>
      <c r="T2967">
        <f>YEAR(S2967)</f>
        <v>2015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2100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6">
        <f>ROUND(E2968/D2968*100,0)</f>
        <v>541</v>
      </c>
      <c r="P2968" s="11">
        <f>IFERROR(ROUND(E2968/L2968,2),0)</f>
        <v>88.77</v>
      </c>
      <c r="Q2968" s="13" t="s">
        <v>8315</v>
      </c>
      <c r="R2968" t="s">
        <v>8316</v>
      </c>
      <c r="S2968" s="18">
        <f>(((J2968/60)/60)/24)+DATE(1970,1,1)</f>
        <v>42233.738564814819</v>
      </c>
      <c r="T2968">
        <f>YEAR(S2968)</f>
        <v>2015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2100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6">
        <f>ROUND(E2969/D2969*100,0)</f>
        <v>271</v>
      </c>
      <c r="P2969" s="11">
        <f>IFERROR(ROUND(E2969/L2969,2),0)</f>
        <v>80.23</v>
      </c>
      <c r="Q2969" s="13" t="s">
        <v>8315</v>
      </c>
      <c r="R2969" t="s">
        <v>8316</v>
      </c>
      <c r="S2969" s="18">
        <f>(((J2969/60)/60)/24)+DATE(1970,1,1)</f>
        <v>42042.197824074072</v>
      </c>
      <c r="T2969">
        <f>YEAR(S2969)</f>
        <v>2015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2001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6">
        <f>ROUND(E2970/D2970*100,0)</f>
        <v>185</v>
      </c>
      <c r="P2970" s="11">
        <f>IFERROR(ROUND(E2970/L2970,2),0)</f>
        <v>78.94</v>
      </c>
      <c r="Q2970" s="13" t="s">
        <v>8315</v>
      </c>
      <c r="R2970" t="s">
        <v>8316</v>
      </c>
      <c r="S2970" s="18">
        <f>(((J2970/60)/60)/24)+DATE(1970,1,1)</f>
        <v>42585.523842592593</v>
      </c>
      <c r="T2970">
        <f>YEAR(S2970)</f>
        <v>2016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2000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6">
        <f>ROUND(E2971/D2971*100,0)</f>
        <v>81</v>
      </c>
      <c r="P2971" s="11">
        <f>IFERROR(ROUND(E2971/L2971,2),0)</f>
        <v>95.59</v>
      </c>
      <c r="Q2971" s="13" t="s">
        <v>8315</v>
      </c>
      <c r="R2971" t="s">
        <v>8316</v>
      </c>
      <c r="S2971" s="18">
        <f>(((J2971/60)/60)/24)+DATE(1970,1,1)</f>
        <v>42097.786493055552</v>
      </c>
      <c r="T2971">
        <f>YEAR(S2971)</f>
        <v>2015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2000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6">
        <f>ROUND(E2972/D2972*100,0)</f>
        <v>318</v>
      </c>
      <c r="P2972" s="11">
        <f>IFERROR(ROUND(E2972/L2972,2),0)</f>
        <v>69.89</v>
      </c>
      <c r="Q2972" s="13" t="s">
        <v>8315</v>
      </c>
      <c r="R2972" t="s">
        <v>8316</v>
      </c>
      <c r="S2972" s="18">
        <f>(((J2972/60)/60)/24)+DATE(1970,1,1)</f>
        <v>41808.669571759259</v>
      </c>
      <c r="T2972">
        <f>YEAR(S2972)</f>
        <v>2014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2000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6">
        <f>ROUND(E2973/D2973*100,0)</f>
        <v>160</v>
      </c>
      <c r="P2973" s="11">
        <f>IFERROR(ROUND(E2973/L2973,2),0)</f>
        <v>74.53</v>
      </c>
      <c r="Q2973" s="13" t="s">
        <v>8315</v>
      </c>
      <c r="R2973" t="s">
        <v>8316</v>
      </c>
      <c r="S2973" s="18">
        <f>(((J2973/60)/60)/24)+DATE(1970,1,1)</f>
        <v>41852.658310185187</v>
      </c>
      <c r="T2973">
        <f>YEAR(S2973)</f>
        <v>2014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6">
        <f>ROUND(E2974/D2974*100,0)</f>
        <v>105</v>
      </c>
      <c r="P2974" s="11">
        <f>IFERROR(ROUND(E2974/L2974,2),0)</f>
        <v>123.94</v>
      </c>
      <c r="Q2974" s="13" t="s">
        <v>8315</v>
      </c>
      <c r="R2974" t="s">
        <v>8316</v>
      </c>
      <c r="S2974" s="18">
        <f>(((J2974/60)/60)/24)+DATE(1970,1,1)</f>
        <v>42694.110185185185</v>
      </c>
      <c r="T2974">
        <f>YEAR(S2974)</f>
        <v>2016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2000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6">
        <f>ROUND(E2975/D2975*100,0)</f>
        <v>437</v>
      </c>
      <c r="P2975" s="11">
        <f>IFERROR(ROUND(E2975/L2975,2),0)</f>
        <v>264.85000000000002</v>
      </c>
      <c r="Q2975" s="13" t="s">
        <v>8315</v>
      </c>
      <c r="R2975" t="s">
        <v>8316</v>
      </c>
      <c r="S2975" s="18">
        <f>(((J2975/60)/60)/24)+DATE(1970,1,1)</f>
        <v>42341.818379629629</v>
      </c>
      <c r="T2975">
        <f>YEAR(S2975)</f>
        <v>2015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2000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6">
        <f>ROUND(E2976/D2976*100,0)</f>
        <v>255</v>
      </c>
      <c r="P2976" s="11">
        <f>IFERROR(ROUND(E2976/L2976,2),0)</f>
        <v>58.62</v>
      </c>
      <c r="Q2976" s="13" t="s">
        <v>8315</v>
      </c>
      <c r="R2976" t="s">
        <v>8316</v>
      </c>
      <c r="S2976" s="18">
        <f>(((J2976/60)/60)/24)+DATE(1970,1,1)</f>
        <v>41880.061006944445</v>
      </c>
      <c r="T2976">
        <f>YEAR(S2976)</f>
        <v>2014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2000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6">
        <f>ROUND(E2977/D2977*100,0)</f>
        <v>401</v>
      </c>
      <c r="P2977" s="11">
        <f>IFERROR(ROUND(E2977/L2977,2),0)</f>
        <v>70.88</v>
      </c>
      <c r="Q2977" s="13" t="s">
        <v>8315</v>
      </c>
      <c r="R2977" t="s">
        <v>8316</v>
      </c>
      <c r="S2977" s="18">
        <f>(((J2977/60)/60)/24)+DATE(1970,1,1)</f>
        <v>41941.683865740742</v>
      </c>
      <c r="T2977">
        <f>YEAR(S2977)</f>
        <v>2014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2000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6">
        <f>ROUND(E2978/D2978*100,0)</f>
        <v>6</v>
      </c>
      <c r="P2978" s="11">
        <f>IFERROR(ROUND(E2978/L2978,2),0)</f>
        <v>8.57</v>
      </c>
      <c r="Q2978" s="13" t="s">
        <v>8315</v>
      </c>
      <c r="R2978" t="s">
        <v>8316</v>
      </c>
      <c r="S2978" s="18">
        <f>(((J2978/60)/60)/24)+DATE(1970,1,1)</f>
        <v>42425.730671296296</v>
      </c>
      <c r="T2978">
        <f>YEAR(S2978)</f>
        <v>2016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2000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6">
        <f>ROUND(E2979/D2979*100,0)</f>
        <v>170</v>
      </c>
      <c r="P2979" s="11">
        <f>IFERROR(ROUND(E2979/L2979,2),0)</f>
        <v>113.57</v>
      </c>
      <c r="Q2979" s="13" t="s">
        <v>8315</v>
      </c>
      <c r="R2979" t="s">
        <v>8316</v>
      </c>
      <c r="S2979" s="18">
        <f>(((J2979/60)/60)/24)+DATE(1970,1,1)</f>
        <v>42026.88118055556</v>
      </c>
      <c r="T2979">
        <f>YEAR(S2979)</f>
        <v>2015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2000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6">
        <f>ROUND(E2980/D2980*100,0)</f>
        <v>49</v>
      </c>
      <c r="P2980" s="11">
        <f>IFERROR(ROUND(E2980/L2980,2),0)</f>
        <v>60.69</v>
      </c>
      <c r="Q2980" s="13" t="s">
        <v>8315</v>
      </c>
      <c r="R2980" t="s">
        <v>8316</v>
      </c>
      <c r="S2980" s="18">
        <f>(((J2980/60)/60)/24)+DATE(1970,1,1)</f>
        <v>41922.640590277777</v>
      </c>
      <c r="T2980">
        <f>YEAR(S2980)</f>
        <v>2014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2000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6">
        <f>ROUND(E2981/D2981*100,0)</f>
        <v>254</v>
      </c>
      <c r="P2981" s="11">
        <f>IFERROR(ROUND(E2981/L2981,2),0)</f>
        <v>110.22</v>
      </c>
      <c r="Q2981" s="13" t="s">
        <v>8315</v>
      </c>
      <c r="R2981" t="s">
        <v>8316</v>
      </c>
      <c r="S2981" s="18">
        <f>(((J2981/60)/60)/24)+DATE(1970,1,1)</f>
        <v>41993.824340277773</v>
      </c>
      <c r="T2981">
        <f>YEAR(S2981)</f>
        <v>2014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2000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6">
        <f>ROUND(E2982/D2982*100,0)</f>
        <v>164</v>
      </c>
      <c r="P2982" s="11">
        <f>IFERROR(ROUND(E2982/L2982,2),0)</f>
        <v>136.46</v>
      </c>
      <c r="Q2982" s="13" t="s">
        <v>8315</v>
      </c>
      <c r="R2982" t="s">
        <v>8316</v>
      </c>
      <c r="S2982" s="18">
        <f>(((J2982/60)/60)/24)+DATE(1970,1,1)</f>
        <v>42219.915856481486</v>
      </c>
      <c r="T2982">
        <f>YEAR(S2982)</f>
        <v>2015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2000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6">
        <f>ROUND(E2983/D2983*100,0)</f>
        <v>258</v>
      </c>
      <c r="P2983" s="11">
        <f>IFERROR(ROUND(E2983/L2983,2),0)</f>
        <v>53.16</v>
      </c>
      <c r="Q2983" s="13" t="s">
        <v>8315</v>
      </c>
      <c r="R2983" t="s">
        <v>8355</v>
      </c>
      <c r="S2983" s="18">
        <f>(((J2983/60)/60)/24)+DATE(1970,1,1)</f>
        <v>42225.559675925921</v>
      </c>
      <c r="T2983">
        <f>YEAR(S2983)</f>
        <v>2015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2000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6">
        <f>ROUND(E2984/D2984*100,0)</f>
        <v>255</v>
      </c>
      <c r="P2984" s="11">
        <f>IFERROR(ROUND(E2984/L2984,2),0)</f>
        <v>86.49</v>
      </c>
      <c r="Q2984" s="13" t="s">
        <v>8315</v>
      </c>
      <c r="R2984" t="s">
        <v>8355</v>
      </c>
      <c r="S2984" s="18">
        <f>(((J2984/60)/60)/24)+DATE(1970,1,1)</f>
        <v>42381.686840277776</v>
      </c>
      <c r="T2984">
        <f>YEAR(S2984)</f>
        <v>2016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2000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6">
        <f>ROUND(E2985/D2985*100,0)</f>
        <v>8499</v>
      </c>
      <c r="P2985" s="11">
        <f>IFERROR(ROUND(E2985/L2985,2),0)</f>
        <v>155.24</v>
      </c>
      <c r="Q2985" s="13" t="s">
        <v>8315</v>
      </c>
      <c r="R2985" t="s">
        <v>8355</v>
      </c>
      <c r="S2985" s="18">
        <f>(((J2985/60)/60)/24)+DATE(1970,1,1)</f>
        <v>41894.632361111115</v>
      </c>
      <c r="T2985">
        <f>YEAR(S2985)</f>
        <v>2014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6">
        <f>ROUND(E2986/D2986*100,0)</f>
        <v>1254</v>
      </c>
      <c r="P2986" s="11">
        <f>IFERROR(ROUND(E2986/L2986,2),0)</f>
        <v>115.08</v>
      </c>
      <c r="Q2986" s="13" t="s">
        <v>8315</v>
      </c>
      <c r="R2986" t="s">
        <v>8355</v>
      </c>
      <c r="S2986" s="18">
        <f>(((J2986/60)/60)/24)+DATE(1970,1,1)</f>
        <v>42576.278715277775</v>
      </c>
      <c r="T2986">
        <f>YEAR(S2986)</f>
        <v>2016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2000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6">
        <f>ROUND(E2987/D2987*100,0)</f>
        <v>608</v>
      </c>
      <c r="P2987" s="11">
        <f>IFERROR(ROUND(E2987/L2987,2),0)</f>
        <v>109.59</v>
      </c>
      <c r="Q2987" s="13" t="s">
        <v>8315</v>
      </c>
      <c r="R2987" t="s">
        <v>8355</v>
      </c>
      <c r="S2987" s="18">
        <f>(((J2987/60)/60)/24)+DATE(1970,1,1)</f>
        <v>42654.973703703698</v>
      </c>
      <c r="T2987">
        <f>YEAR(S2987)</f>
        <v>2016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2000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6">
        <f>ROUND(E2988/D2988*100,0)</f>
        <v>127</v>
      </c>
      <c r="P2988" s="11">
        <f>IFERROR(ROUND(E2988/L2988,2),0)</f>
        <v>45.21</v>
      </c>
      <c r="Q2988" s="13" t="s">
        <v>8315</v>
      </c>
      <c r="R2988" t="s">
        <v>8355</v>
      </c>
      <c r="S2988" s="18">
        <f>(((J2988/60)/60)/24)+DATE(1970,1,1)</f>
        <v>42431.500069444446</v>
      </c>
      <c r="T2988">
        <f>YEAR(S2988)</f>
        <v>2016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6">
        <f>ROUND(E2989/D2989*100,0)</f>
        <v>1380</v>
      </c>
      <c r="P2989" s="11">
        <f>IFERROR(ROUND(E2989/L2989,2),0)</f>
        <v>104.15</v>
      </c>
      <c r="Q2989" s="13" t="s">
        <v>8315</v>
      </c>
      <c r="R2989" t="s">
        <v>8355</v>
      </c>
      <c r="S2989" s="18">
        <f>(((J2989/60)/60)/24)+DATE(1970,1,1)</f>
        <v>42627.307303240741</v>
      </c>
      <c r="T2989">
        <f>YEAR(S2989)</f>
        <v>2016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2000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6">
        <f>ROUND(E2990/D2990*100,0)</f>
        <v>50</v>
      </c>
      <c r="P2990" s="11">
        <f>IFERROR(ROUND(E2990/L2990,2),0)</f>
        <v>35.71</v>
      </c>
      <c r="Q2990" s="13" t="s">
        <v>8315</v>
      </c>
      <c r="R2990" t="s">
        <v>8355</v>
      </c>
      <c r="S2990" s="18">
        <f>(((J2990/60)/60)/24)+DATE(1970,1,1)</f>
        <v>42511.362048611118</v>
      </c>
      <c r="T2990">
        <f>YEAR(S2990)</f>
        <v>2016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6">
        <f>ROUND(E2991/D2991*100,0)</f>
        <v>1765</v>
      </c>
      <c r="P2991" s="11">
        <f>IFERROR(ROUND(E2991/L2991,2),0)</f>
        <v>97</v>
      </c>
      <c r="Q2991" s="13" t="s">
        <v>8315</v>
      </c>
      <c r="R2991" t="s">
        <v>8355</v>
      </c>
      <c r="S2991" s="18">
        <f>(((J2991/60)/60)/24)+DATE(1970,1,1)</f>
        <v>42337.02039351852</v>
      </c>
      <c r="T2991">
        <f>YEAR(S2991)</f>
        <v>2015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2000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6">
        <f>ROUND(E2992/D2992*100,0)</f>
        <v>500</v>
      </c>
      <c r="P2992" s="11">
        <f>IFERROR(ROUND(E2992/L2992,2),0)</f>
        <v>370.37</v>
      </c>
      <c r="Q2992" s="13" t="s">
        <v>8315</v>
      </c>
      <c r="R2992" t="s">
        <v>8355</v>
      </c>
      <c r="S2992" s="18">
        <f>(((J2992/60)/60)/24)+DATE(1970,1,1)</f>
        <v>42341.57430555555</v>
      </c>
      <c r="T2992">
        <f>YEAR(S2992)</f>
        <v>2015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2000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6">
        <f>ROUND(E2993/D2993*100,0)</f>
        <v>439</v>
      </c>
      <c r="P2993" s="11">
        <f>IFERROR(ROUND(E2993/L2993,2),0)</f>
        <v>94.41</v>
      </c>
      <c r="Q2993" s="13" t="s">
        <v>8315</v>
      </c>
      <c r="R2993" t="s">
        <v>8355</v>
      </c>
      <c r="S2993" s="18">
        <f>(((J2993/60)/60)/24)+DATE(1970,1,1)</f>
        <v>42740.837152777778</v>
      </c>
      <c r="T2993">
        <f>YEAR(S2993)</f>
        <v>2017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2000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6">
        <f>ROUND(E2994/D2994*100,0)</f>
        <v>157</v>
      </c>
      <c r="P2994" s="11">
        <f>IFERROR(ROUND(E2994/L2994,2),0)</f>
        <v>48.98</v>
      </c>
      <c r="Q2994" s="13" t="s">
        <v>8315</v>
      </c>
      <c r="R2994" t="s">
        <v>8355</v>
      </c>
      <c r="S2994" s="18">
        <f>(((J2994/60)/60)/24)+DATE(1970,1,1)</f>
        <v>42622.767476851848</v>
      </c>
      <c r="T2994">
        <f>YEAR(S2994)</f>
        <v>2016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2000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6">
        <f>ROUND(E2995/D2995*100,0)</f>
        <v>50</v>
      </c>
      <c r="P2995" s="11">
        <f>IFERROR(ROUND(E2995/L2995,2),0)</f>
        <v>45.59</v>
      </c>
      <c r="Q2995" s="13" t="s">
        <v>8315</v>
      </c>
      <c r="R2995" t="s">
        <v>8355</v>
      </c>
      <c r="S2995" s="18">
        <f>(((J2995/60)/60)/24)+DATE(1970,1,1)</f>
        <v>42390.838738425926</v>
      </c>
      <c r="T2995">
        <f>YEAR(S2995)</f>
        <v>2016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2000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6">
        <f>ROUND(E2996/D2996*100,0)</f>
        <v>69</v>
      </c>
      <c r="P2996" s="11">
        <f>IFERROR(ROUND(E2996/L2996,2),0)</f>
        <v>23.28</v>
      </c>
      <c r="Q2996" s="13" t="s">
        <v>8315</v>
      </c>
      <c r="R2996" t="s">
        <v>8355</v>
      </c>
      <c r="S2996" s="18">
        <f>(((J2996/60)/60)/24)+DATE(1970,1,1)</f>
        <v>41885.478842592594</v>
      </c>
      <c r="T2996">
        <f>YEAR(S2996)</f>
        <v>2014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2000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6">
        <f>ROUND(E2997/D2997*100,0)</f>
        <v>787</v>
      </c>
      <c r="P2997" s="11">
        <f>IFERROR(ROUND(E2997/L2997,2),0)</f>
        <v>63.23</v>
      </c>
      <c r="Q2997" s="13" t="s">
        <v>8315</v>
      </c>
      <c r="R2997" t="s">
        <v>8355</v>
      </c>
      <c r="S2997" s="18">
        <f>(((J2997/60)/60)/24)+DATE(1970,1,1)</f>
        <v>42724.665173611109</v>
      </c>
      <c r="T2997">
        <f>YEAR(S2997)</f>
        <v>2016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2000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6">
        <f>ROUND(E2998/D2998*100,0)</f>
        <v>3009</v>
      </c>
      <c r="P2998" s="11">
        <f>IFERROR(ROUND(E2998/L2998,2),0)</f>
        <v>153.52000000000001</v>
      </c>
      <c r="Q2998" s="13" t="s">
        <v>8315</v>
      </c>
      <c r="R2998" t="s">
        <v>8355</v>
      </c>
      <c r="S2998" s="18">
        <f>(((J2998/60)/60)/24)+DATE(1970,1,1)</f>
        <v>42090.912500000006</v>
      </c>
      <c r="T2998">
        <f>YEAR(S2998)</f>
        <v>2015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2000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6">
        <f>ROUND(E2999/D2999*100,0)</f>
        <v>519</v>
      </c>
      <c r="P2999" s="11">
        <f>IFERROR(ROUND(E2999/L2999,2),0)</f>
        <v>90.2</v>
      </c>
      <c r="Q2999" s="13" t="s">
        <v>8315</v>
      </c>
      <c r="R2999" t="s">
        <v>8355</v>
      </c>
      <c r="S2999" s="18">
        <f>(((J2999/60)/60)/24)+DATE(1970,1,1)</f>
        <v>42775.733715277776</v>
      </c>
      <c r="T2999">
        <f>YEAR(S2999)</f>
        <v>2017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2000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6">
        <f>ROUND(E3000/D3000*100,0)</f>
        <v>2576</v>
      </c>
      <c r="P3000" s="11">
        <f>IFERROR(ROUND(E3000/L3000,2),0)</f>
        <v>118.97</v>
      </c>
      <c r="Q3000" s="13" t="s">
        <v>8315</v>
      </c>
      <c r="R3000" t="s">
        <v>8355</v>
      </c>
      <c r="S3000" s="18">
        <f>(((J3000/60)/60)/24)+DATE(1970,1,1)</f>
        <v>41778.193622685183</v>
      </c>
      <c r="T3000">
        <f>YEAR(S3000)</f>
        <v>2014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2000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6">
        <f>ROUND(E3001/D3001*100,0)</f>
        <v>80</v>
      </c>
      <c r="P3001" s="11">
        <f>IFERROR(ROUND(E3001/L3001,2),0)</f>
        <v>80.25</v>
      </c>
      <c r="Q3001" s="13" t="s">
        <v>8315</v>
      </c>
      <c r="R3001" t="s">
        <v>8355</v>
      </c>
      <c r="S3001" s="18">
        <f>(((J3001/60)/60)/24)+DATE(1970,1,1)</f>
        <v>42780.740277777775</v>
      </c>
      <c r="T3001">
        <f>YEAR(S3001)</f>
        <v>2017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2000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6">
        <f>ROUND(E3002/D3002*100,0)</f>
        <v>25</v>
      </c>
      <c r="P3002" s="11">
        <f>IFERROR(ROUND(E3002/L3002,2),0)</f>
        <v>62.5</v>
      </c>
      <c r="Q3002" s="13" t="s">
        <v>8315</v>
      </c>
      <c r="R3002" t="s">
        <v>8355</v>
      </c>
      <c r="S3002" s="18">
        <f>(((J3002/60)/60)/24)+DATE(1970,1,1)</f>
        <v>42752.827199074076</v>
      </c>
      <c r="T3002">
        <f>YEAR(S3002)</f>
        <v>2017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2000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6">
        <f>ROUND(E3003/D3003*100,0)</f>
        <v>1150</v>
      </c>
      <c r="P3003" s="11">
        <f>IFERROR(ROUND(E3003/L3003,2),0)</f>
        <v>131.38</v>
      </c>
      <c r="Q3003" s="13" t="s">
        <v>8315</v>
      </c>
      <c r="R3003" t="s">
        <v>8355</v>
      </c>
      <c r="S3003" s="18">
        <f>(((J3003/60)/60)/24)+DATE(1970,1,1)</f>
        <v>42534.895625000005</v>
      </c>
      <c r="T3003">
        <f>YEAR(S3003)</f>
        <v>2016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2000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6">
        <f>ROUND(E3004/D3004*100,0)</f>
        <v>380</v>
      </c>
      <c r="P3004" s="11">
        <f>IFERROR(ROUND(E3004/L3004,2),0)</f>
        <v>73.03</v>
      </c>
      <c r="Q3004" s="13" t="s">
        <v>8315</v>
      </c>
      <c r="R3004" t="s">
        <v>8355</v>
      </c>
      <c r="S3004" s="18">
        <f>(((J3004/60)/60)/24)+DATE(1970,1,1)</f>
        <v>41239.83625</v>
      </c>
      <c r="T3004">
        <f>YEAR(S3004)</f>
        <v>2012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2000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6">
        <f>ROUND(E3005/D3005*100,0)</f>
        <v>152</v>
      </c>
      <c r="P3005" s="11">
        <f>IFERROR(ROUND(E3005/L3005,2),0)</f>
        <v>178.53</v>
      </c>
      <c r="Q3005" s="13" t="s">
        <v>8315</v>
      </c>
      <c r="R3005" t="s">
        <v>8355</v>
      </c>
      <c r="S3005" s="18">
        <f>(((J3005/60)/60)/24)+DATE(1970,1,1)</f>
        <v>42398.849259259259</v>
      </c>
      <c r="T3005">
        <f>YEAR(S3005)</f>
        <v>2016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2000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6">
        <f>ROUND(E3006/D3006*100,0)</f>
        <v>2256</v>
      </c>
      <c r="P3006" s="11">
        <f>IFERROR(ROUND(E3006/L3006,2),0)</f>
        <v>162.91</v>
      </c>
      <c r="Q3006" s="13" t="s">
        <v>8315</v>
      </c>
      <c r="R3006" t="s">
        <v>8355</v>
      </c>
      <c r="S3006" s="18">
        <f>(((J3006/60)/60)/24)+DATE(1970,1,1)</f>
        <v>41928.881064814814</v>
      </c>
      <c r="T3006">
        <f>YEAR(S3006)</f>
        <v>2014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2000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6">
        <f>ROUND(E3007/D3007*100,0)</f>
        <v>639</v>
      </c>
      <c r="P3007" s="11">
        <f>IFERROR(ROUND(E3007/L3007,2),0)</f>
        <v>108.24</v>
      </c>
      <c r="Q3007" s="13" t="s">
        <v>8315</v>
      </c>
      <c r="R3007" t="s">
        <v>8355</v>
      </c>
      <c r="S3007" s="18">
        <f>(((J3007/60)/60)/24)+DATE(1970,1,1)</f>
        <v>41888.674826388888</v>
      </c>
      <c r="T3007">
        <f>YEAR(S3007)</f>
        <v>2014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2000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6">
        <f>ROUND(E3008/D3008*100,0)</f>
        <v>431</v>
      </c>
      <c r="P3008" s="11">
        <f>IFERROR(ROUND(E3008/L3008,2),0)</f>
        <v>88.87</v>
      </c>
      <c r="Q3008" s="13" t="s">
        <v>8315</v>
      </c>
      <c r="R3008" t="s">
        <v>8355</v>
      </c>
      <c r="S3008" s="18">
        <f>(((J3008/60)/60)/24)+DATE(1970,1,1)</f>
        <v>41957.756840277783</v>
      </c>
      <c r="T3008">
        <f>YEAR(S3008)</f>
        <v>2014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2000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6">
        <f>ROUND(E3009/D3009*100,0)</f>
        <v>54</v>
      </c>
      <c r="P3009" s="11">
        <f>IFERROR(ROUND(E3009/L3009,2),0)</f>
        <v>54</v>
      </c>
      <c r="Q3009" s="13" t="s">
        <v>8315</v>
      </c>
      <c r="R3009" t="s">
        <v>8355</v>
      </c>
      <c r="S3009" s="18">
        <f>(((J3009/60)/60)/24)+DATE(1970,1,1)</f>
        <v>42098.216238425928</v>
      </c>
      <c r="T3009">
        <f>YEAR(S3009)</f>
        <v>2015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2000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6">
        <f>ROUND(E3010/D3010*100,0)</f>
        <v>152</v>
      </c>
      <c r="P3010" s="11">
        <f>IFERROR(ROUND(E3010/L3010,2),0)</f>
        <v>116.73</v>
      </c>
      <c r="Q3010" s="13" t="s">
        <v>8315</v>
      </c>
      <c r="R3010" t="s">
        <v>8355</v>
      </c>
      <c r="S3010" s="18">
        <f>(((J3010/60)/60)/24)+DATE(1970,1,1)</f>
        <v>42360.212025462963</v>
      </c>
      <c r="T3010">
        <f>YEAR(S3010)</f>
        <v>2015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6">
        <f>ROUND(E3011/D3011*100,0)</f>
        <v>1497</v>
      </c>
      <c r="P3011" s="11">
        <f>IFERROR(ROUND(E3011/L3011,2),0)</f>
        <v>233.9</v>
      </c>
      <c r="Q3011" s="13" t="s">
        <v>8315</v>
      </c>
      <c r="R3011" t="s">
        <v>8355</v>
      </c>
      <c r="S3011" s="18">
        <f>(((J3011/60)/60)/24)+DATE(1970,1,1)</f>
        <v>41939.569907407407</v>
      </c>
      <c r="T3011">
        <f>YEAR(S3011)</f>
        <v>2014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2000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6">
        <f>ROUND(E3012/D3012*100,0)</f>
        <v>119</v>
      </c>
      <c r="P3012" s="11">
        <f>IFERROR(ROUND(E3012/L3012,2),0)</f>
        <v>158</v>
      </c>
      <c r="Q3012" s="13" t="s">
        <v>8315</v>
      </c>
      <c r="R3012" t="s">
        <v>8355</v>
      </c>
      <c r="S3012" s="18">
        <f>(((J3012/60)/60)/24)+DATE(1970,1,1)</f>
        <v>41996.832395833335</v>
      </c>
      <c r="T3012">
        <f>YEAR(S3012)</f>
        <v>2014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2000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6">
        <f>ROUND(E3013/D3013*100,0)</f>
        <v>19</v>
      </c>
      <c r="P3013" s="11">
        <f>IFERROR(ROUND(E3013/L3013,2),0)</f>
        <v>14.84</v>
      </c>
      <c r="Q3013" s="13" t="s">
        <v>8315</v>
      </c>
      <c r="R3013" t="s">
        <v>8355</v>
      </c>
      <c r="S3013" s="18">
        <f>(((J3013/60)/60)/24)+DATE(1970,1,1)</f>
        <v>42334.468935185185</v>
      </c>
      <c r="T3013">
        <f>YEAR(S3013)</f>
        <v>2015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2000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6">
        <f>ROUND(E3014/D3014*100,0)</f>
        <v>234</v>
      </c>
      <c r="P3014" s="11">
        <f>IFERROR(ROUND(E3014/L3014,2),0)</f>
        <v>85.18</v>
      </c>
      <c r="Q3014" s="13" t="s">
        <v>8315</v>
      </c>
      <c r="R3014" t="s">
        <v>8355</v>
      </c>
      <c r="S3014" s="18">
        <f>(((J3014/60)/60)/24)+DATE(1970,1,1)</f>
        <v>42024.702893518523</v>
      </c>
      <c r="T3014">
        <f>YEAR(S3014)</f>
        <v>2015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2000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6">
        <f>ROUND(E3015/D3015*100,0)</f>
        <v>785</v>
      </c>
      <c r="P3015" s="11">
        <f>IFERROR(ROUND(E3015/L3015,2),0)</f>
        <v>146.69</v>
      </c>
      <c r="Q3015" s="13" t="s">
        <v>8315</v>
      </c>
      <c r="R3015" t="s">
        <v>8355</v>
      </c>
      <c r="S3015" s="18">
        <f>(((J3015/60)/60)/24)+DATE(1970,1,1)</f>
        <v>42146.836215277777</v>
      </c>
      <c r="T3015">
        <f>YEAR(S3015)</f>
        <v>2015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6">
        <f>ROUND(E3016/D3016*100,0)</f>
        <v>1414</v>
      </c>
      <c r="P3016" s="11">
        <f>IFERROR(ROUND(E3016/L3016,2),0)</f>
        <v>50.76</v>
      </c>
      <c r="Q3016" s="13" t="s">
        <v>8315</v>
      </c>
      <c r="R3016" t="s">
        <v>8355</v>
      </c>
      <c r="S3016" s="18">
        <f>(((J3016/60)/60)/24)+DATE(1970,1,1)</f>
        <v>41920.123611111114</v>
      </c>
      <c r="T3016">
        <f>YEAR(S3016)</f>
        <v>2014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2000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6">
        <f>ROUND(E3017/D3017*100,0)</f>
        <v>175</v>
      </c>
      <c r="P3017" s="11">
        <f>IFERROR(ROUND(E3017/L3017,2),0)</f>
        <v>87.7</v>
      </c>
      <c r="Q3017" s="13" t="s">
        <v>8315</v>
      </c>
      <c r="R3017" t="s">
        <v>8355</v>
      </c>
      <c r="S3017" s="18">
        <f>(((J3017/60)/60)/24)+DATE(1970,1,1)</f>
        <v>41785.72729166667</v>
      </c>
      <c r="T3017">
        <f>YEAR(S3017)</f>
        <v>2014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2000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6">
        <f>ROUND(E3018/D3018*100,0)</f>
        <v>436</v>
      </c>
      <c r="P3018" s="11">
        <f>IFERROR(ROUND(E3018/L3018,2),0)</f>
        <v>242.28</v>
      </c>
      <c r="Q3018" s="13" t="s">
        <v>8315</v>
      </c>
      <c r="R3018" t="s">
        <v>8355</v>
      </c>
      <c r="S3018" s="18">
        <f>(((J3018/60)/60)/24)+DATE(1970,1,1)</f>
        <v>41778.548055555555</v>
      </c>
      <c r="T3018">
        <f>YEAR(S3018)</f>
        <v>2014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6">
        <f>ROUND(E3019/D3019*100,0)</f>
        <v>1164</v>
      </c>
      <c r="P3019" s="11">
        <f>IFERROR(ROUND(E3019/L3019,2),0)</f>
        <v>146.44999999999999</v>
      </c>
      <c r="Q3019" s="13" t="s">
        <v>8315</v>
      </c>
      <c r="R3019" t="s">
        <v>8355</v>
      </c>
      <c r="S3019" s="18">
        <f>(((J3019/60)/60)/24)+DATE(1970,1,1)</f>
        <v>41841.850034722222</v>
      </c>
      <c r="T3019">
        <f>YEAR(S3019)</f>
        <v>2014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2000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6">
        <f>ROUND(E3020/D3020*100,0)</f>
        <v>212</v>
      </c>
      <c r="P3020" s="11">
        <f>IFERROR(ROUND(E3020/L3020,2),0)</f>
        <v>103.17</v>
      </c>
      <c r="Q3020" s="13" t="s">
        <v>8315</v>
      </c>
      <c r="R3020" t="s">
        <v>8355</v>
      </c>
      <c r="S3020" s="18">
        <f>(((J3020/60)/60)/24)+DATE(1970,1,1)</f>
        <v>42163.29833333334</v>
      </c>
      <c r="T3020">
        <f>YEAR(S3020)</f>
        <v>2015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2000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6">
        <f>ROUND(E3021/D3021*100,0)</f>
        <v>909</v>
      </c>
      <c r="P3021" s="11">
        <f>IFERROR(ROUND(E3021/L3021,2),0)</f>
        <v>80.459999999999994</v>
      </c>
      <c r="Q3021" s="13" t="s">
        <v>8315</v>
      </c>
      <c r="R3021" t="s">
        <v>8355</v>
      </c>
      <c r="S3021" s="18">
        <f>(((J3021/60)/60)/24)+DATE(1970,1,1)</f>
        <v>41758.833564814813</v>
      </c>
      <c r="T3021">
        <f>YEAR(S3021)</f>
        <v>2014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2000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6">
        <f>ROUND(E3022/D3022*100,0)</f>
        <v>352</v>
      </c>
      <c r="P3022" s="11">
        <f>IFERROR(ROUND(E3022/L3022,2),0)</f>
        <v>234.67</v>
      </c>
      <c r="Q3022" s="13" t="s">
        <v>8315</v>
      </c>
      <c r="R3022" t="s">
        <v>8355</v>
      </c>
      <c r="S3022" s="18">
        <f>(((J3022/60)/60)/24)+DATE(1970,1,1)</f>
        <v>42170.846446759257</v>
      </c>
      <c r="T3022">
        <f>YEAR(S3022)</f>
        <v>2015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2000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6">
        <f>ROUND(E3023/D3023*100,0)</f>
        <v>261</v>
      </c>
      <c r="P3023" s="11">
        <f>IFERROR(ROUND(E3023/L3023,2),0)</f>
        <v>50.69</v>
      </c>
      <c r="Q3023" s="13" t="s">
        <v>8315</v>
      </c>
      <c r="R3023" t="s">
        <v>8355</v>
      </c>
      <c r="S3023" s="18">
        <f>(((J3023/60)/60)/24)+DATE(1970,1,1)</f>
        <v>42660.618854166663</v>
      </c>
      <c r="T3023">
        <f>YEAR(S3023)</f>
        <v>2016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2000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6">
        <f>ROUND(E3024/D3024*100,0)</f>
        <v>504</v>
      </c>
      <c r="P3024" s="11">
        <f>IFERROR(ROUND(E3024/L3024,2),0)</f>
        <v>162.71</v>
      </c>
      <c r="Q3024" s="13" t="s">
        <v>8315</v>
      </c>
      <c r="R3024" t="s">
        <v>8355</v>
      </c>
      <c r="S3024" s="18">
        <f>(((J3024/60)/60)/24)+DATE(1970,1,1)</f>
        <v>42564.95380787037</v>
      </c>
      <c r="T3024">
        <f>YEAR(S3024)</f>
        <v>2016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2000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6">
        <f>ROUND(E3025/D3025*100,0)</f>
        <v>36</v>
      </c>
      <c r="P3025" s="11">
        <f>IFERROR(ROUND(E3025/L3025,2),0)</f>
        <v>120.17</v>
      </c>
      <c r="Q3025" s="13" t="s">
        <v>8315</v>
      </c>
      <c r="R3025" t="s">
        <v>8355</v>
      </c>
      <c r="S3025" s="18">
        <f>(((J3025/60)/60)/24)+DATE(1970,1,1)</f>
        <v>42121.675763888896</v>
      </c>
      <c r="T3025">
        <f>YEAR(S3025)</f>
        <v>2015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2000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6">
        <f>ROUND(E3026/D3026*100,0)</f>
        <v>616</v>
      </c>
      <c r="P3026" s="11">
        <f>IFERROR(ROUND(E3026/L3026,2),0)</f>
        <v>67.7</v>
      </c>
      <c r="Q3026" s="13" t="s">
        <v>8315</v>
      </c>
      <c r="R3026" t="s">
        <v>8355</v>
      </c>
      <c r="S3026" s="18">
        <f>(((J3026/60)/60)/24)+DATE(1970,1,1)</f>
        <v>41158.993923611109</v>
      </c>
      <c r="T3026">
        <f>YEAR(S3026)</f>
        <v>2012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2000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6">
        <f>ROUND(E3027/D3027*100,0)</f>
        <v>378</v>
      </c>
      <c r="P3027" s="11">
        <f>IFERROR(ROUND(E3027/L3027,2),0)</f>
        <v>52.1</v>
      </c>
      <c r="Q3027" s="13" t="s">
        <v>8315</v>
      </c>
      <c r="R3027" t="s">
        <v>8355</v>
      </c>
      <c r="S3027" s="18">
        <f>(((J3027/60)/60)/24)+DATE(1970,1,1)</f>
        <v>41761.509409722225</v>
      </c>
      <c r="T3027">
        <f>YEAR(S3027)</f>
        <v>2014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2000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6">
        <f>ROUND(E3028/D3028*100,0)</f>
        <v>65</v>
      </c>
      <c r="P3028" s="11">
        <f>IFERROR(ROUND(E3028/L3028,2),0)</f>
        <v>51.6</v>
      </c>
      <c r="Q3028" s="13" t="s">
        <v>8315</v>
      </c>
      <c r="R3028" t="s">
        <v>8355</v>
      </c>
      <c r="S3028" s="18">
        <f>(((J3028/60)/60)/24)+DATE(1970,1,1)</f>
        <v>42783.459398148145</v>
      </c>
      <c r="T3028">
        <f>YEAR(S3028)</f>
        <v>2017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2000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6">
        <f>ROUND(E3029/D3029*100,0)</f>
        <v>2629</v>
      </c>
      <c r="P3029" s="11">
        <f>IFERROR(ROUND(E3029/L3029,2),0)</f>
        <v>164.3</v>
      </c>
      <c r="Q3029" s="13" t="s">
        <v>8315</v>
      </c>
      <c r="R3029" t="s">
        <v>8355</v>
      </c>
      <c r="S3029" s="18">
        <f>(((J3029/60)/60)/24)+DATE(1970,1,1)</f>
        <v>42053.704293981486</v>
      </c>
      <c r="T3029">
        <f>YEAR(S3029)</f>
        <v>2015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2000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6">
        <f>ROUND(E3030/D3030*100,0)</f>
        <v>420</v>
      </c>
      <c r="P3030" s="11">
        <f>IFERROR(ROUND(E3030/L3030,2),0)</f>
        <v>84.86</v>
      </c>
      <c r="Q3030" s="13" t="s">
        <v>8315</v>
      </c>
      <c r="R3030" t="s">
        <v>8355</v>
      </c>
      <c r="S3030" s="18">
        <f>(((J3030/60)/60)/24)+DATE(1970,1,1)</f>
        <v>42567.264178240745</v>
      </c>
      <c r="T3030">
        <f>YEAR(S3030)</f>
        <v>2016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2000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6">
        <f>ROUND(E3031/D3031*100,0)</f>
        <v>1645</v>
      </c>
      <c r="P3031" s="11">
        <f>IFERROR(ROUND(E3031/L3031,2),0)</f>
        <v>94.55</v>
      </c>
      <c r="Q3031" s="13" t="s">
        <v>8315</v>
      </c>
      <c r="R3031" t="s">
        <v>8355</v>
      </c>
      <c r="S3031" s="18">
        <f>(((J3031/60)/60)/24)+DATE(1970,1,1)</f>
        <v>41932.708877314813</v>
      </c>
      <c r="T3031">
        <f>YEAR(S3031)</f>
        <v>2014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2000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6">
        <f>ROUND(E3032/D3032*100,0)</f>
        <v>93</v>
      </c>
      <c r="P3032" s="11">
        <f>IFERROR(ROUND(E3032/L3032,2),0)</f>
        <v>45.54</v>
      </c>
      <c r="Q3032" s="13" t="s">
        <v>8315</v>
      </c>
      <c r="R3032" t="s">
        <v>8355</v>
      </c>
      <c r="S3032" s="18">
        <f>(((J3032/60)/60)/24)+DATE(1970,1,1)</f>
        <v>42233.747349537036</v>
      </c>
      <c r="T3032">
        <f>YEAR(S3032)</f>
        <v>2015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2000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6">
        <f>ROUND(E3033/D3033*100,0)</f>
        <v>75</v>
      </c>
      <c r="P3033" s="11">
        <f>IFERROR(ROUND(E3033/L3033,2),0)</f>
        <v>51.72</v>
      </c>
      <c r="Q3033" s="13" t="s">
        <v>8315</v>
      </c>
      <c r="R3033" t="s">
        <v>8355</v>
      </c>
      <c r="S3033" s="18">
        <f>(((J3033/60)/60)/24)+DATE(1970,1,1)</f>
        <v>42597.882488425923</v>
      </c>
      <c r="T3033">
        <f>YEAR(S3033)</f>
        <v>2016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2000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6">
        <f>ROUND(E3034/D3034*100,0)</f>
        <v>64</v>
      </c>
      <c r="P3034" s="11">
        <f>IFERROR(ROUND(E3034/L3034,2),0)</f>
        <v>50.88</v>
      </c>
      <c r="Q3034" s="13" t="s">
        <v>8315</v>
      </c>
      <c r="R3034" t="s">
        <v>8355</v>
      </c>
      <c r="S3034" s="18">
        <f>(((J3034/60)/60)/24)+DATE(1970,1,1)</f>
        <v>42228.044664351852</v>
      </c>
      <c r="T3034">
        <f>YEAR(S3034)</f>
        <v>2015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2000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6">
        <f>ROUND(E3035/D3035*100,0)</f>
        <v>220</v>
      </c>
      <c r="P3035" s="11">
        <f>IFERROR(ROUND(E3035/L3035,2),0)</f>
        <v>191.13</v>
      </c>
      <c r="Q3035" s="13" t="s">
        <v>8315</v>
      </c>
      <c r="R3035" t="s">
        <v>8355</v>
      </c>
      <c r="S3035" s="18">
        <f>(((J3035/60)/60)/24)+DATE(1970,1,1)</f>
        <v>42570.110243055555</v>
      </c>
      <c r="T3035">
        <f>YEAR(S3035)</f>
        <v>2016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2000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6">
        <f>ROUND(E3036/D3036*100,0)</f>
        <v>5627</v>
      </c>
      <c r="P3036" s="11">
        <f>IFERROR(ROUND(E3036/L3036,2),0)</f>
        <v>89.31</v>
      </c>
      <c r="Q3036" s="13" t="s">
        <v>8315</v>
      </c>
      <c r="R3036" t="s">
        <v>8355</v>
      </c>
      <c r="S3036" s="18">
        <f>(((J3036/60)/60)/24)+DATE(1970,1,1)</f>
        <v>42644.535358796296</v>
      </c>
      <c r="T3036">
        <f>YEAR(S3036)</f>
        <v>2016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6">
        <f>ROUND(E3037/D3037*100,0)</f>
        <v>1360</v>
      </c>
      <c r="P3037" s="11">
        <f>IFERROR(ROUND(E3037/L3037,2),0)</f>
        <v>88.59</v>
      </c>
      <c r="Q3037" s="13" t="s">
        <v>8315</v>
      </c>
      <c r="R3037" t="s">
        <v>8355</v>
      </c>
      <c r="S3037" s="18">
        <f>(((J3037/60)/60)/24)+DATE(1970,1,1)</f>
        <v>41368.560289351852</v>
      </c>
      <c r="T3037">
        <f>YEAR(S3037)</f>
        <v>2013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6">
        <f>ROUND(E3038/D3038*100,0)</f>
        <v>1584</v>
      </c>
      <c r="P3038" s="11">
        <f>IFERROR(ROUND(E3038/L3038,2),0)</f>
        <v>96.3</v>
      </c>
      <c r="Q3038" s="13" t="s">
        <v>8315</v>
      </c>
      <c r="R3038" t="s">
        <v>8355</v>
      </c>
      <c r="S3038" s="18">
        <f>(((J3038/60)/60)/24)+DATE(1970,1,1)</f>
        <v>41466.785231481481</v>
      </c>
      <c r="T3038">
        <f>YEAR(S3038)</f>
        <v>2013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2000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6">
        <f>ROUND(E3039/D3039*100,0)</f>
        <v>53</v>
      </c>
      <c r="P3039" s="11">
        <f>IFERROR(ROUND(E3039/L3039,2),0)</f>
        <v>33.31</v>
      </c>
      <c r="Q3039" s="13" t="s">
        <v>8315</v>
      </c>
      <c r="R3039" t="s">
        <v>8355</v>
      </c>
      <c r="S3039" s="18">
        <f>(((J3039/60)/60)/24)+DATE(1970,1,1)</f>
        <v>40378.893206018518</v>
      </c>
      <c r="T3039">
        <f>YEAR(S3039)</f>
        <v>2010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2000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6">
        <f>ROUND(E3040/D3040*100,0)</f>
        <v>50</v>
      </c>
      <c r="P3040" s="11">
        <f>IFERROR(ROUND(E3040/L3040,2),0)</f>
        <v>37.22</v>
      </c>
      <c r="Q3040" s="13" t="s">
        <v>8315</v>
      </c>
      <c r="R3040" t="s">
        <v>8355</v>
      </c>
      <c r="S3040" s="18">
        <f>(((J3040/60)/60)/24)+DATE(1970,1,1)</f>
        <v>42373.252280092594</v>
      </c>
      <c r="T3040">
        <f>YEAR(S3040)</f>
        <v>2016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6">
        <f>ROUND(E3041/D3041*100,0)</f>
        <v>1087</v>
      </c>
      <c r="P3041" s="11">
        <f>IFERROR(ROUND(E3041/L3041,2),0)</f>
        <v>92.13</v>
      </c>
      <c r="Q3041" s="13" t="s">
        <v>8315</v>
      </c>
      <c r="R3041" t="s">
        <v>8355</v>
      </c>
      <c r="S3041" s="18">
        <f>(((J3041/60)/60)/24)+DATE(1970,1,1)</f>
        <v>41610.794421296298</v>
      </c>
      <c r="T3041">
        <f>YEAR(S3041)</f>
        <v>2013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2000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6">
        <f>ROUND(E3042/D3042*100,0)</f>
        <v>161</v>
      </c>
      <c r="P3042" s="11">
        <f>IFERROR(ROUND(E3042/L3042,2),0)</f>
        <v>76.790000000000006</v>
      </c>
      <c r="Q3042" s="13" t="s">
        <v>8315</v>
      </c>
      <c r="R3042" t="s">
        <v>8355</v>
      </c>
      <c r="S3042" s="18">
        <f>(((J3042/60)/60)/24)+DATE(1970,1,1)</f>
        <v>42177.791909722218</v>
      </c>
      <c r="T3042">
        <f>YEAR(S3042)</f>
        <v>2015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2000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6">
        <f>ROUND(E3043/D3043*100,0)</f>
        <v>459</v>
      </c>
      <c r="P3043" s="11">
        <f>IFERROR(ROUND(E3043/L3043,2),0)</f>
        <v>96.53</v>
      </c>
      <c r="Q3043" s="13" t="s">
        <v>8315</v>
      </c>
      <c r="R3043" t="s">
        <v>8355</v>
      </c>
      <c r="S3043" s="18">
        <f>(((J3043/60)/60)/24)+DATE(1970,1,1)</f>
        <v>42359.868611111116</v>
      </c>
      <c r="T3043">
        <f>YEAR(S3043)</f>
        <v>2015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2000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6">
        <f>ROUND(E3044/D3044*100,0)</f>
        <v>96</v>
      </c>
      <c r="P3044" s="11">
        <f>IFERROR(ROUND(E3044/L3044,2),0)</f>
        <v>51.89</v>
      </c>
      <c r="Q3044" s="13" t="s">
        <v>8315</v>
      </c>
      <c r="R3044" t="s">
        <v>8355</v>
      </c>
      <c r="S3044" s="18">
        <f>(((J3044/60)/60)/24)+DATE(1970,1,1)</f>
        <v>42253.688043981485</v>
      </c>
      <c r="T3044">
        <f>YEAR(S3044)</f>
        <v>2015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2000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6">
        <f>ROUND(E3045/D3045*100,0)</f>
        <v>825</v>
      </c>
      <c r="P3045" s="11">
        <f>IFERROR(ROUND(E3045/L3045,2),0)</f>
        <v>128.91</v>
      </c>
      <c r="Q3045" s="13" t="s">
        <v>8315</v>
      </c>
      <c r="R3045" t="s">
        <v>8355</v>
      </c>
      <c r="S3045" s="18">
        <f>(((J3045/60)/60)/24)+DATE(1970,1,1)</f>
        <v>42083.070590277777</v>
      </c>
      <c r="T3045">
        <f>YEAR(S3045)</f>
        <v>2015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6">
        <f>ROUND(E3046/D3046*100,0)</f>
        <v>656</v>
      </c>
      <c r="P3046" s="11">
        <f>IFERROR(ROUND(E3046/L3046,2),0)</f>
        <v>84.11</v>
      </c>
      <c r="Q3046" s="13" t="s">
        <v>8315</v>
      </c>
      <c r="R3046" t="s">
        <v>8355</v>
      </c>
      <c r="S3046" s="18">
        <f>(((J3046/60)/60)/24)+DATE(1970,1,1)</f>
        <v>42387.7268287037</v>
      </c>
      <c r="T3046">
        <f>YEAR(S3046)</f>
        <v>2016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2000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6">
        <f>ROUND(E3047/D3047*100,0)</f>
        <v>265</v>
      </c>
      <c r="P3047" s="11">
        <f>IFERROR(ROUND(E3047/L3047,2),0)</f>
        <v>82.94</v>
      </c>
      <c r="Q3047" s="13" t="s">
        <v>8315</v>
      </c>
      <c r="R3047" t="s">
        <v>8355</v>
      </c>
      <c r="S3047" s="18">
        <f>(((J3047/60)/60)/24)+DATE(1970,1,1)</f>
        <v>41843.155729166669</v>
      </c>
      <c r="T3047">
        <f>YEAR(S3047)</f>
        <v>2014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2000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6">
        <f>ROUND(E3048/D3048*100,0)</f>
        <v>754</v>
      </c>
      <c r="P3048" s="11">
        <f>IFERROR(ROUND(E3048/L3048,2),0)</f>
        <v>259.95</v>
      </c>
      <c r="Q3048" s="13" t="s">
        <v>8315</v>
      </c>
      <c r="R3048" t="s">
        <v>8355</v>
      </c>
      <c r="S3048" s="18">
        <f>(((J3048/60)/60)/24)+DATE(1970,1,1)</f>
        <v>41862.803078703706</v>
      </c>
      <c r="T3048">
        <f>YEAR(S3048)</f>
        <v>2014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2000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6">
        <f>ROUND(E3049/D3049*100,0)</f>
        <v>37</v>
      </c>
      <c r="P3049" s="11">
        <f>IFERROR(ROUND(E3049/L3049,2),0)</f>
        <v>37.25</v>
      </c>
      <c r="Q3049" s="13" t="s">
        <v>8315</v>
      </c>
      <c r="R3049" t="s">
        <v>8355</v>
      </c>
      <c r="S3049" s="18">
        <f>(((J3049/60)/60)/24)+DATE(1970,1,1)</f>
        <v>42443.989050925928</v>
      </c>
      <c r="T3049">
        <f>YEAR(S3049)</f>
        <v>2016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2000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6">
        <f>ROUND(E3050/D3050*100,0)</f>
        <v>416</v>
      </c>
      <c r="P3050" s="11">
        <f>IFERROR(ROUND(E3050/L3050,2),0)</f>
        <v>177.02</v>
      </c>
      <c r="Q3050" s="13" t="s">
        <v>8315</v>
      </c>
      <c r="R3050" t="s">
        <v>8355</v>
      </c>
      <c r="S3050" s="18">
        <f>(((J3050/60)/60)/24)+DATE(1970,1,1)</f>
        <v>41975.901180555549</v>
      </c>
      <c r="T3050">
        <f>YEAR(S3050)</f>
        <v>2014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2000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6">
        <f>ROUND(E3051/D3051*100,0)</f>
        <v>200</v>
      </c>
      <c r="P3051" s="11">
        <f>IFERROR(ROUND(E3051/L3051,2),0)</f>
        <v>74.069999999999993</v>
      </c>
      <c r="Q3051" s="13" t="s">
        <v>8315</v>
      </c>
      <c r="R3051" t="s">
        <v>8355</v>
      </c>
      <c r="S3051" s="18">
        <f>(((J3051/60)/60)/24)+DATE(1970,1,1)</f>
        <v>42139.014525462961</v>
      </c>
      <c r="T3051">
        <f>YEAR(S3051)</f>
        <v>2015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2000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6">
        <f>ROUND(E3052/D3052*100,0)</f>
        <v>32</v>
      </c>
      <c r="P3052" s="11">
        <f>IFERROR(ROUND(E3052/L3052,2),0)</f>
        <v>70.67</v>
      </c>
      <c r="Q3052" s="13" t="s">
        <v>8315</v>
      </c>
      <c r="R3052" t="s">
        <v>8355</v>
      </c>
      <c r="S3052" s="18">
        <f>(((J3052/60)/60)/24)+DATE(1970,1,1)</f>
        <v>42465.16851851852</v>
      </c>
      <c r="T3052">
        <f>YEAR(S3052)</f>
        <v>2016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2000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6">
        <f>ROUND(E3053/D3053*100,0)</f>
        <v>41</v>
      </c>
      <c r="P3053" s="11">
        <f>IFERROR(ROUND(E3053/L3053,2),0)</f>
        <v>23.63</v>
      </c>
      <c r="Q3053" s="13" t="s">
        <v>8315</v>
      </c>
      <c r="R3053" t="s">
        <v>8355</v>
      </c>
      <c r="S3053" s="18">
        <f>(((J3053/60)/60)/24)+DATE(1970,1,1)</f>
        <v>42744.416030092587</v>
      </c>
      <c r="T3053">
        <f>YEAR(S3053)</f>
        <v>2017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2000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6">
        <f>ROUND(E3054/D3054*100,0)</f>
        <v>4</v>
      </c>
      <c r="P3054" s="11">
        <f>IFERROR(ROUND(E3054/L3054,2),0)</f>
        <v>37.5</v>
      </c>
      <c r="Q3054" s="13" t="s">
        <v>8315</v>
      </c>
      <c r="R3054" t="s">
        <v>8355</v>
      </c>
      <c r="S3054" s="18">
        <f>(((J3054/60)/60)/24)+DATE(1970,1,1)</f>
        <v>42122.670069444444</v>
      </c>
      <c r="T3054">
        <f>YEAR(S3054)</f>
        <v>2015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2000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6">
        <f>ROUND(E3055/D3055*100,0)</f>
        <v>2</v>
      </c>
      <c r="P3055" s="11">
        <f>IFERROR(ROUND(E3055/L3055,2),0)</f>
        <v>13.33</v>
      </c>
      <c r="Q3055" s="13" t="s">
        <v>8315</v>
      </c>
      <c r="R3055" t="s">
        <v>8355</v>
      </c>
      <c r="S3055" s="18">
        <f>(((J3055/60)/60)/24)+DATE(1970,1,1)</f>
        <v>41862.761724537035</v>
      </c>
      <c r="T3055">
        <f>YEAR(S3055)</f>
        <v>2014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2000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6">
        <f>ROUND(E3056/D3056*100,0)</f>
        <v>0</v>
      </c>
      <c r="P3056" s="11">
        <f>IFERROR(ROUND(E3056/L3056,2),0)</f>
        <v>0</v>
      </c>
      <c r="Q3056" s="13" t="s">
        <v>8315</v>
      </c>
      <c r="R3056" t="s">
        <v>8355</v>
      </c>
      <c r="S3056" s="18">
        <f>(((J3056/60)/60)/24)+DATE(1970,1,1)</f>
        <v>42027.832800925928</v>
      </c>
      <c r="T3056">
        <f>YEAR(S3056)</f>
        <v>2015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6">
        <f>ROUND(E3057/D3057*100,0)</f>
        <v>0</v>
      </c>
      <c r="P3057" s="11">
        <f>IFERROR(ROUND(E3057/L3057,2),0)</f>
        <v>1</v>
      </c>
      <c r="Q3057" s="13" t="s">
        <v>8315</v>
      </c>
      <c r="R3057" t="s">
        <v>8355</v>
      </c>
      <c r="S3057" s="18">
        <f>(((J3057/60)/60)/24)+DATE(1970,1,1)</f>
        <v>41953.95821759259</v>
      </c>
      <c r="T3057">
        <f>YEAR(S3057)</f>
        <v>2014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6">
        <f>ROUND(E3058/D3058*100,0)</f>
        <v>0</v>
      </c>
      <c r="P3058" s="11">
        <f>IFERROR(ROUND(E3058/L3058,2),0)</f>
        <v>0</v>
      </c>
      <c r="Q3058" s="13" t="s">
        <v>8315</v>
      </c>
      <c r="R3058" t="s">
        <v>8355</v>
      </c>
      <c r="S3058" s="18">
        <f>(((J3058/60)/60)/24)+DATE(1970,1,1)</f>
        <v>41851.636388888888</v>
      </c>
      <c r="T3058">
        <f>YEAR(S3058)</f>
        <v>2014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2000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6">
        <f>ROUND(E3059/D3059*100,0)</f>
        <v>0</v>
      </c>
      <c r="P3059" s="11">
        <f>IFERROR(ROUND(E3059/L3059,2),0)</f>
        <v>0</v>
      </c>
      <c r="Q3059" s="13" t="s">
        <v>8315</v>
      </c>
      <c r="R3059" t="s">
        <v>8355</v>
      </c>
      <c r="S3059" s="18">
        <f>(((J3059/60)/60)/24)+DATE(1970,1,1)</f>
        <v>42433.650590277779</v>
      </c>
      <c r="T3059">
        <f>YEAR(S3059)</f>
        <v>2016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2000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6">
        <f>ROUND(E3060/D3060*100,0)</f>
        <v>0</v>
      </c>
      <c r="P3060" s="11">
        <f>IFERROR(ROUND(E3060/L3060,2),0)</f>
        <v>1</v>
      </c>
      <c r="Q3060" s="13" t="s">
        <v>8315</v>
      </c>
      <c r="R3060" t="s">
        <v>8355</v>
      </c>
      <c r="S3060" s="18">
        <f>(((J3060/60)/60)/24)+DATE(1970,1,1)</f>
        <v>42460.374305555553</v>
      </c>
      <c r="T3060">
        <f>YEAR(S3060)</f>
        <v>2016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2000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6">
        <f>ROUND(E3061/D3061*100,0)</f>
        <v>23</v>
      </c>
      <c r="P3061" s="11">
        <f>IFERROR(ROUND(E3061/L3061,2),0)</f>
        <v>41</v>
      </c>
      <c r="Q3061" s="13" t="s">
        <v>8315</v>
      </c>
      <c r="R3061" t="s">
        <v>8355</v>
      </c>
      <c r="S3061" s="18">
        <f>(((J3061/60)/60)/24)+DATE(1970,1,1)</f>
        <v>41829.935717592591</v>
      </c>
      <c r="T3061">
        <f>YEAR(S3061)</f>
        <v>2014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6">
        <f>ROUND(E3062/D3062*100,0)</f>
        <v>17</v>
      </c>
      <c r="P3062" s="11">
        <f>IFERROR(ROUND(E3062/L3062,2),0)</f>
        <v>55.83</v>
      </c>
      <c r="Q3062" s="13" t="s">
        <v>8315</v>
      </c>
      <c r="R3062" t="s">
        <v>8355</v>
      </c>
      <c r="S3062" s="18">
        <f>(((J3062/60)/60)/24)+DATE(1970,1,1)</f>
        <v>42245.274699074071</v>
      </c>
      <c r="T3062">
        <f>YEAR(S3062)</f>
        <v>2015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2000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6">
        <f>ROUND(E3063/D3063*100,0)</f>
        <v>0</v>
      </c>
      <c r="P3063" s="11">
        <f>IFERROR(ROUND(E3063/L3063,2),0)</f>
        <v>0</v>
      </c>
      <c r="Q3063" s="13" t="s">
        <v>8315</v>
      </c>
      <c r="R3063" t="s">
        <v>8355</v>
      </c>
      <c r="S3063" s="18">
        <f>(((J3063/60)/60)/24)+DATE(1970,1,1)</f>
        <v>41834.784120370372</v>
      </c>
      <c r="T3063">
        <f>YEAR(S3063)</f>
        <v>2014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2000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6">
        <f>ROUND(E3064/D3064*100,0)</f>
        <v>334</v>
      </c>
      <c r="P3064" s="11">
        <f>IFERROR(ROUND(E3064/L3064,2),0)</f>
        <v>99.76</v>
      </c>
      <c r="Q3064" s="13" t="s">
        <v>8315</v>
      </c>
      <c r="R3064" t="s">
        <v>8355</v>
      </c>
      <c r="S3064" s="18">
        <f>(((J3064/60)/60)/24)+DATE(1970,1,1)</f>
        <v>42248.535787037035</v>
      </c>
      <c r="T3064">
        <f>YEAR(S3064)</f>
        <v>2015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2000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6">
        <f>ROUND(E3065/D3065*100,0)</f>
        <v>29</v>
      </c>
      <c r="P3065" s="11">
        <f>IFERROR(ROUND(E3065/L3065,2),0)</f>
        <v>25.52</v>
      </c>
      <c r="Q3065" s="13" t="s">
        <v>8315</v>
      </c>
      <c r="R3065" t="s">
        <v>8355</v>
      </c>
      <c r="S3065" s="18">
        <f>(((J3065/60)/60)/24)+DATE(1970,1,1)</f>
        <v>42630.922893518517</v>
      </c>
      <c r="T3065">
        <f>YEAR(S3065)</f>
        <v>2016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2000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6">
        <f>ROUND(E3066/D3066*100,0)</f>
        <v>424</v>
      </c>
      <c r="P3066" s="11">
        <f>IFERROR(ROUND(E3066/L3066,2),0)</f>
        <v>117.65</v>
      </c>
      <c r="Q3066" s="13" t="s">
        <v>8315</v>
      </c>
      <c r="R3066" t="s">
        <v>8355</v>
      </c>
      <c r="S3066" s="18">
        <f>(((J3066/60)/60)/24)+DATE(1970,1,1)</f>
        <v>42299.130162037036</v>
      </c>
      <c r="T3066">
        <f>YEAR(S3066)</f>
        <v>2015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6">
        <f>ROUND(E3067/D3067*100,0)</f>
        <v>1</v>
      </c>
      <c r="P3067" s="11">
        <f>IFERROR(ROUND(E3067/L3067,2),0)</f>
        <v>5</v>
      </c>
      <c r="Q3067" s="13" t="s">
        <v>8315</v>
      </c>
      <c r="R3067" t="s">
        <v>8355</v>
      </c>
      <c r="S3067" s="18">
        <f>(((J3067/60)/60)/24)+DATE(1970,1,1)</f>
        <v>41825.055231481485</v>
      </c>
      <c r="T3067">
        <f>YEAR(S3067)</f>
        <v>2014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2000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6">
        <f>ROUND(E3068/D3068*100,0)</f>
        <v>2098</v>
      </c>
      <c r="P3068" s="11">
        <f>IFERROR(ROUND(E3068/L3068,2),0)</f>
        <v>2796.67</v>
      </c>
      <c r="Q3068" s="13" t="s">
        <v>8315</v>
      </c>
      <c r="R3068" t="s">
        <v>8355</v>
      </c>
      <c r="S3068" s="18">
        <f>(((J3068/60)/60)/24)+DATE(1970,1,1)</f>
        <v>42531.228437500002</v>
      </c>
      <c r="T3068">
        <f>YEAR(S3068)</f>
        <v>2016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2000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6">
        <f>ROUND(E3069/D3069*100,0)</f>
        <v>10</v>
      </c>
      <c r="P3069" s="11">
        <f>IFERROR(ROUND(E3069/L3069,2),0)</f>
        <v>200</v>
      </c>
      <c r="Q3069" s="13" t="s">
        <v>8315</v>
      </c>
      <c r="R3069" t="s">
        <v>8355</v>
      </c>
      <c r="S3069" s="18">
        <f>(((J3069/60)/60)/24)+DATE(1970,1,1)</f>
        <v>42226.938414351855</v>
      </c>
      <c r="T3069">
        <f>YEAR(S3069)</f>
        <v>2015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6">
        <f>ROUND(E3070/D3070*100,0)</f>
        <v>9</v>
      </c>
      <c r="P3070" s="11">
        <f>IFERROR(ROUND(E3070/L3070,2),0)</f>
        <v>87.5</v>
      </c>
      <c r="Q3070" s="13" t="s">
        <v>8315</v>
      </c>
      <c r="R3070" t="s">
        <v>8355</v>
      </c>
      <c r="S3070" s="18">
        <f>(((J3070/60)/60)/24)+DATE(1970,1,1)</f>
        <v>42263.691574074073</v>
      </c>
      <c r="T3070">
        <f>YEAR(S3070)</f>
        <v>2015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2000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6">
        <f>ROUND(E3071/D3071*100,0)</f>
        <v>7</v>
      </c>
      <c r="P3071" s="11">
        <f>IFERROR(ROUND(E3071/L3071,2),0)</f>
        <v>20.14</v>
      </c>
      <c r="Q3071" s="13" t="s">
        <v>8315</v>
      </c>
      <c r="R3071" t="s">
        <v>8355</v>
      </c>
      <c r="S3071" s="18">
        <f>(((J3071/60)/60)/24)+DATE(1970,1,1)</f>
        <v>41957.833726851852</v>
      </c>
      <c r="T3071">
        <f>YEAR(S3071)</f>
        <v>2014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2000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6">
        <f>ROUND(E3072/D3072*100,0)</f>
        <v>17</v>
      </c>
      <c r="P3072" s="11">
        <f>IFERROR(ROUND(E3072/L3072,2),0)</f>
        <v>20.88</v>
      </c>
      <c r="Q3072" s="13" t="s">
        <v>8315</v>
      </c>
      <c r="R3072" t="s">
        <v>8355</v>
      </c>
      <c r="S3072" s="18">
        <f>(((J3072/60)/60)/24)+DATE(1970,1,1)</f>
        <v>42690.733437499999</v>
      </c>
      <c r="T3072">
        <f>YEAR(S3072)</f>
        <v>2016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6">
        <f>ROUND(E3073/D3073*100,0)</f>
        <v>359</v>
      </c>
      <c r="P3073" s="11">
        <f>IFERROR(ROUND(E3073/L3073,2),0)</f>
        <v>61.31</v>
      </c>
      <c r="Q3073" s="13" t="s">
        <v>8315</v>
      </c>
      <c r="R3073" t="s">
        <v>8355</v>
      </c>
      <c r="S3073" s="18">
        <f>(((J3073/60)/60)/24)+DATE(1970,1,1)</f>
        <v>42097.732418981483</v>
      </c>
      <c r="T3073">
        <f>YEAR(S3073)</f>
        <v>2015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6">
        <f>ROUND(E3074/D3074*100,0)</f>
        <v>0</v>
      </c>
      <c r="P3074" s="11">
        <f>IFERROR(ROUND(E3074/L3074,2),0)</f>
        <v>1</v>
      </c>
      <c r="Q3074" s="13" t="s">
        <v>8315</v>
      </c>
      <c r="R3074" t="s">
        <v>8355</v>
      </c>
      <c r="S3074" s="18">
        <f>(((J3074/60)/60)/24)+DATE(1970,1,1)</f>
        <v>42658.690532407403</v>
      </c>
      <c r="T3074">
        <f>YEAR(S3074)</f>
        <v>2016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6">
        <f>ROUND(E3075/D3075*100,0)</f>
        <v>32</v>
      </c>
      <c r="P3075" s="11">
        <f>IFERROR(ROUND(E3075/L3075,2),0)</f>
        <v>92.14</v>
      </c>
      <c r="Q3075" s="13" t="s">
        <v>8315</v>
      </c>
      <c r="R3075" t="s">
        <v>8355</v>
      </c>
      <c r="S3075" s="18">
        <f>(((J3075/60)/60)/24)+DATE(1970,1,1)</f>
        <v>42111.684027777781</v>
      </c>
      <c r="T3075">
        <f>YEAR(S3075)</f>
        <v>2015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6">
        <f>ROUND(E3076/D3076*100,0)</f>
        <v>1</v>
      </c>
      <c r="P3076" s="11">
        <f>IFERROR(ROUND(E3076/L3076,2),0)</f>
        <v>7.33</v>
      </c>
      <c r="Q3076" s="13" t="s">
        <v>8315</v>
      </c>
      <c r="R3076" t="s">
        <v>8355</v>
      </c>
      <c r="S3076" s="18">
        <f>(((J3076/60)/60)/24)+DATE(1970,1,1)</f>
        <v>42409.571284722217</v>
      </c>
      <c r="T3076">
        <f>YEAR(S3076)</f>
        <v>2016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2000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6">
        <f>ROUND(E3077/D3077*100,0)</f>
        <v>65</v>
      </c>
      <c r="P3077" s="11">
        <f>IFERROR(ROUND(E3077/L3077,2),0)</f>
        <v>64.8</v>
      </c>
      <c r="Q3077" s="13" t="s">
        <v>8315</v>
      </c>
      <c r="R3077" t="s">
        <v>8355</v>
      </c>
      <c r="S3077" s="18">
        <f>(((J3077/60)/60)/24)+DATE(1970,1,1)</f>
        <v>42551.102314814809</v>
      </c>
      <c r="T3077">
        <f>YEAR(S3077)</f>
        <v>2016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2000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6">
        <f>ROUND(E3078/D3078*100,0)</f>
        <v>75</v>
      </c>
      <c r="P3078" s="11">
        <f>IFERROR(ROUND(E3078/L3078,2),0)</f>
        <v>30.12</v>
      </c>
      <c r="Q3078" s="13" t="s">
        <v>8315</v>
      </c>
      <c r="R3078" t="s">
        <v>8355</v>
      </c>
      <c r="S3078" s="18">
        <f>(((J3078/60)/60)/24)+DATE(1970,1,1)</f>
        <v>42226.651886574073</v>
      </c>
      <c r="T3078">
        <f>YEAR(S3078)</f>
        <v>2015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6">
        <f>ROUND(E3079/D3079*100,0)</f>
        <v>5</v>
      </c>
      <c r="P3079" s="11">
        <f>IFERROR(ROUND(E3079/L3079,2),0)</f>
        <v>52.5</v>
      </c>
      <c r="Q3079" s="13" t="s">
        <v>8315</v>
      </c>
      <c r="R3079" t="s">
        <v>8355</v>
      </c>
      <c r="S3079" s="18">
        <f>(((J3079/60)/60)/24)+DATE(1970,1,1)</f>
        <v>42766.956921296296</v>
      </c>
      <c r="T3079">
        <f>YEAR(S3079)</f>
        <v>2017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2000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6">
        <f>ROUND(E3080/D3080*100,0)</f>
        <v>4</v>
      </c>
      <c r="P3080" s="11">
        <f>IFERROR(ROUND(E3080/L3080,2),0)</f>
        <v>23.67</v>
      </c>
      <c r="Q3080" s="13" t="s">
        <v>8315</v>
      </c>
      <c r="R3080" t="s">
        <v>8355</v>
      </c>
      <c r="S3080" s="18">
        <f>(((J3080/60)/60)/24)+DATE(1970,1,1)</f>
        <v>42031.138831018514</v>
      </c>
      <c r="T3080">
        <f>YEAR(S3080)</f>
        <v>2015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2000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6">
        <f>ROUND(E3081/D3081*100,0)</f>
        <v>561</v>
      </c>
      <c r="P3081" s="11">
        <f>IFERROR(ROUND(E3081/L3081,2),0)</f>
        <v>415.78</v>
      </c>
      <c r="Q3081" s="13" t="s">
        <v>8315</v>
      </c>
      <c r="R3081" t="s">
        <v>8355</v>
      </c>
      <c r="S3081" s="18">
        <f>(((J3081/60)/60)/24)+DATE(1970,1,1)</f>
        <v>42055.713368055556</v>
      </c>
      <c r="T3081">
        <f>YEAR(S3081)</f>
        <v>2015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6">
        <f>ROUND(E3082/D3082*100,0)</f>
        <v>19</v>
      </c>
      <c r="P3082" s="11">
        <f>IFERROR(ROUND(E3082/L3082,2),0)</f>
        <v>53.71</v>
      </c>
      <c r="Q3082" s="13" t="s">
        <v>8315</v>
      </c>
      <c r="R3082" t="s">
        <v>8355</v>
      </c>
      <c r="S3082" s="18">
        <f>(((J3082/60)/60)/24)+DATE(1970,1,1)</f>
        <v>41940.028287037036</v>
      </c>
      <c r="T3082">
        <f>YEAR(S3082)</f>
        <v>2014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2000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6">
        <f>ROUND(E3083/D3083*100,0)</f>
        <v>105</v>
      </c>
      <c r="P3083" s="11">
        <f>IFERROR(ROUND(E3083/L3083,2),0)</f>
        <v>420.6</v>
      </c>
      <c r="Q3083" s="13" t="s">
        <v>8315</v>
      </c>
      <c r="R3083" t="s">
        <v>8355</v>
      </c>
      <c r="S3083" s="18">
        <f>(((J3083/60)/60)/24)+DATE(1970,1,1)</f>
        <v>42237.181608796294</v>
      </c>
      <c r="T3083">
        <f>YEAR(S3083)</f>
        <v>2015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2000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6">
        <f>ROUND(E3084/D3084*100,0)</f>
        <v>0</v>
      </c>
      <c r="P3084" s="11">
        <f>IFERROR(ROUND(E3084/L3084,2),0)</f>
        <v>0</v>
      </c>
      <c r="Q3084" s="13" t="s">
        <v>8315</v>
      </c>
      <c r="R3084" t="s">
        <v>8355</v>
      </c>
      <c r="S3084" s="18">
        <f>(((J3084/60)/60)/24)+DATE(1970,1,1)</f>
        <v>42293.922986111109</v>
      </c>
      <c r="T3084">
        <f>YEAR(S3084)</f>
        <v>2015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6">
        <f>ROUND(E3085/D3085*100,0)</f>
        <v>3</v>
      </c>
      <c r="P3085" s="11">
        <f>IFERROR(ROUND(E3085/L3085,2),0)</f>
        <v>18.670000000000002</v>
      </c>
      <c r="Q3085" s="13" t="s">
        <v>8315</v>
      </c>
      <c r="R3085" t="s">
        <v>8355</v>
      </c>
      <c r="S3085" s="18">
        <f>(((J3085/60)/60)/24)+DATE(1970,1,1)</f>
        <v>41853.563402777778</v>
      </c>
      <c r="T3085">
        <f>YEAR(S3085)</f>
        <v>2014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2000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6">
        <f>ROUND(E3086/D3086*100,0)</f>
        <v>24</v>
      </c>
      <c r="P3086" s="11">
        <f>IFERROR(ROUND(E3086/L3086,2),0)</f>
        <v>78.33</v>
      </c>
      <c r="Q3086" s="13" t="s">
        <v>8315</v>
      </c>
      <c r="R3086" t="s">
        <v>8355</v>
      </c>
      <c r="S3086" s="18">
        <f>(((J3086/60)/60)/24)+DATE(1970,1,1)</f>
        <v>42100.723738425921</v>
      </c>
      <c r="T3086">
        <f>YEAR(S3086)</f>
        <v>2015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6">
        <f>ROUND(E3087/D3087*100,0)</f>
        <v>31</v>
      </c>
      <c r="P3087" s="11">
        <f>IFERROR(ROUND(E3087/L3087,2),0)</f>
        <v>67.78</v>
      </c>
      <c r="Q3087" s="13" t="s">
        <v>8315</v>
      </c>
      <c r="R3087" t="s">
        <v>8355</v>
      </c>
      <c r="S3087" s="18">
        <f>(((J3087/60)/60)/24)+DATE(1970,1,1)</f>
        <v>42246.883784722217</v>
      </c>
      <c r="T3087">
        <f>YEAR(S3087)</f>
        <v>2015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6">
        <f>ROUND(E3088/D3088*100,0)</f>
        <v>3</v>
      </c>
      <c r="P3088" s="11">
        <f>IFERROR(ROUND(E3088/L3088,2),0)</f>
        <v>16.670000000000002</v>
      </c>
      <c r="Q3088" s="13" t="s">
        <v>8315</v>
      </c>
      <c r="R3088" t="s">
        <v>8355</v>
      </c>
      <c r="S3088" s="18">
        <f>(((J3088/60)/60)/24)+DATE(1970,1,1)</f>
        <v>42173.67082175926</v>
      </c>
      <c r="T3088">
        <f>YEAR(S3088)</f>
        <v>2015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6">
        <f>ROUND(E3089/D3089*100,0)</f>
        <v>6</v>
      </c>
      <c r="P3089" s="11">
        <f>IFERROR(ROUND(E3089/L3089,2),0)</f>
        <v>62.5</v>
      </c>
      <c r="Q3089" s="13" t="s">
        <v>8315</v>
      </c>
      <c r="R3089" t="s">
        <v>8355</v>
      </c>
      <c r="S3089" s="18">
        <f>(((J3089/60)/60)/24)+DATE(1970,1,1)</f>
        <v>42665.150347222225</v>
      </c>
      <c r="T3089">
        <f>YEAR(S3089)</f>
        <v>2016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2000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6">
        <f>ROUND(E3090/D3090*100,0)</f>
        <v>6</v>
      </c>
      <c r="P3090" s="11">
        <f>IFERROR(ROUND(E3090/L3090,2),0)</f>
        <v>42</v>
      </c>
      <c r="Q3090" s="13" t="s">
        <v>8315</v>
      </c>
      <c r="R3090" t="s">
        <v>8355</v>
      </c>
      <c r="S3090" s="18">
        <f>(((J3090/60)/60)/24)+DATE(1970,1,1)</f>
        <v>41981.57230324074</v>
      </c>
      <c r="T3090">
        <f>YEAR(S3090)</f>
        <v>2014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6">
        <f>ROUND(E3091/D3091*100,0)</f>
        <v>293</v>
      </c>
      <c r="P3091" s="11">
        <f>IFERROR(ROUND(E3091/L3091,2),0)</f>
        <v>130.09</v>
      </c>
      <c r="Q3091" s="13" t="s">
        <v>8315</v>
      </c>
      <c r="R3091" t="s">
        <v>8355</v>
      </c>
      <c r="S3091" s="18">
        <f>(((J3091/60)/60)/24)+DATE(1970,1,1)</f>
        <v>42528.542627314819</v>
      </c>
      <c r="T3091">
        <f>YEAR(S3091)</f>
        <v>2016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6">
        <f>ROUND(E3092/D3092*100,0)</f>
        <v>572</v>
      </c>
      <c r="P3092" s="11">
        <f>IFERROR(ROUND(E3092/L3092,2),0)</f>
        <v>1270.22</v>
      </c>
      <c r="Q3092" s="13" t="s">
        <v>8315</v>
      </c>
      <c r="R3092" t="s">
        <v>8355</v>
      </c>
      <c r="S3092" s="18">
        <f>(((J3092/60)/60)/24)+DATE(1970,1,1)</f>
        <v>42065.818807870368</v>
      </c>
      <c r="T3092">
        <f>YEAR(S3092)</f>
        <v>2015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2000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6">
        <f>ROUND(E3093/D3093*100,0)</f>
        <v>40</v>
      </c>
      <c r="P3093" s="11">
        <f>IFERROR(ROUND(E3093/L3093,2),0)</f>
        <v>88.44</v>
      </c>
      <c r="Q3093" s="13" t="s">
        <v>8315</v>
      </c>
      <c r="R3093" t="s">
        <v>8355</v>
      </c>
      <c r="S3093" s="18">
        <f>(((J3093/60)/60)/24)+DATE(1970,1,1)</f>
        <v>42566.948414351849</v>
      </c>
      <c r="T3093">
        <f>YEAR(S3093)</f>
        <v>2016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2000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6">
        <f>ROUND(E3094/D3094*100,0)</f>
        <v>59</v>
      </c>
      <c r="P3094" s="11">
        <f>IFERROR(ROUND(E3094/L3094,2),0)</f>
        <v>56.34</v>
      </c>
      <c r="Q3094" s="13" t="s">
        <v>8315</v>
      </c>
      <c r="R3094" t="s">
        <v>8355</v>
      </c>
      <c r="S3094" s="18">
        <f>(((J3094/60)/60)/24)+DATE(1970,1,1)</f>
        <v>42255.619351851856</v>
      </c>
      <c r="T3094">
        <f>YEAR(S3094)</f>
        <v>2015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2000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6">
        <f>ROUND(E3095/D3095*100,0)</f>
        <v>46</v>
      </c>
      <c r="P3095" s="11">
        <f>IFERROR(ROUND(E3095/L3095,2),0)</f>
        <v>53.53</v>
      </c>
      <c r="Q3095" s="13" t="s">
        <v>8315</v>
      </c>
      <c r="R3095" t="s">
        <v>8355</v>
      </c>
      <c r="S3095" s="18">
        <f>(((J3095/60)/60)/24)+DATE(1970,1,1)</f>
        <v>41760.909039351849</v>
      </c>
      <c r="T3095">
        <f>YEAR(S3095)</f>
        <v>2014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2000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6">
        <f>ROUND(E3096/D3096*100,0)</f>
        <v>1</v>
      </c>
      <c r="P3096" s="11">
        <f>IFERROR(ROUND(E3096/L3096,2),0)</f>
        <v>25</v>
      </c>
      <c r="Q3096" s="13" t="s">
        <v>8315</v>
      </c>
      <c r="R3096" t="s">
        <v>8355</v>
      </c>
      <c r="S3096" s="18">
        <f>(((J3096/60)/60)/24)+DATE(1970,1,1)</f>
        <v>42207.795787037037</v>
      </c>
      <c r="T3096">
        <f>YEAR(S3096)</f>
        <v>2015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2000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6">
        <f>ROUND(E3097/D3097*100,0)</f>
        <v>3</v>
      </c>
      <c r="P3097" s="11">
        <f>IFERROR(ROUND(E3097/L3097,2),0)</f>
        <v>50</v>
      </c>
      <c r="Q3097" s="13" t="s">
        <v>8315</v>
      </c>
      <c r="R3097" t="s">
        <v>8355</v>
      </c>
      <c r="S3097" s="18">
        <f>(((J3097/60)/60)/24)+DATE(1970,1,1)</f>
        <v>42523.025231481486</v>
      </c>
      <c r="T3097">
        <f>YEAR(S3097)</f>
        <v>2016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6">
        <f>ROUND(E3098/D3098*100,0)</f>
        <v>40</v>
      </c>
      <c r="P3098" s="11">
        <f>IFERROR(ROUND(E3098/L3098,2),0)</f>
        <v>56.79</v>
      </c>
      <c r="Q3098" s="13" t="s">
        <v>8315</v>
      </c>
      <c r="R3098" t="s">
        <v>8355</v>
      </c>
      <c r="S3098" s="18">
        <f>(((J3098/60)/60)/24)+DATE(1970,1,1)</f>
        <v>42114.825532407413</v>
      </c>
      <c r="T3098">
        <f>YEAR(S3098)</f>
        <v>2015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2000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6">
        <f>ROUND(E3099/D3099*100,0)</f>
        <v>86</v>
      </c>
      <c r="P3099" s="11">
        <f>IFERROR(ROUND(E3099/L3099,2),0)</f>
        <v>40.83</v>
      </c>
      <c r="Q3099" s="13" t="s">
        <v>8315</v>
      </c>
      <c r="R3099" t="s">
        <v>8355</v>
      </c>
      <c r="S3099" s="18">
        <f>(((J3099/60)/60)/24)+DATE(1970,1,1)</f>
        <v>42629.503483796296</v>
      </c>
      <c r="T3099">
        <f>YEAR(S3099)</f>
        <v>2016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2000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6">
        <f>ROUND(E3100/D3100*100,0)</f>
        <v>88</v>
      </c>
      <c r="P3100" s="11">
        <f>IFERROR(ROUND(E3100/L3100,2),0)</f>
        <v>65.11</v>
      </c>
      <c r="Q3100" s="13" t="s">
        <v>8315</v>
      </c>
      <c r="R3100" t="s">
        <v>8355</v>
      </c>
      <c r="S3100" s="18">
        <f>(((J3100/60)/60)/24)+DATE(1970,1,1)</f>
        <v>42359.792233796295</v>
      </c>
      <c r="T3100">
        <f>YEAR(S3100)</f>
        <v>2015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6">
        <f>ROUND(E3101/D3101*100,0)</f>
        <v>14</v>
      </c>
      <c r="P3101" s="11">
        <f>IFERROR(ROUND(E3101/L3101,2),0)</f>
        <v>55.6</v>
      </c>
      <c r="Q3101" s="13" t="s">
        <v>8315</v>
      </c>
      <c r="R3101" t="s">
        <v>8355</v>
      </c>
      <c r="S3101" s="18">
        <f>(((J3101/60)/60)/24)+DATE(1970,1,1)</f>
        <v>42382.189710648148</v>
      </c>
      <c r="T3101">
        <f>YEAR(S3101)</f>
        <v>2016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6">
        <f>ROUND(E3102/D3102*100,0)</f>
        <v>91</v>
      </c>
      <c r="P3102" s="11">
        <f>IFERROR(ROUND(E3102/L3102,2),0)</f>
        <v>140.54</v>
      </c>
      <c r="Q3102" s="13" t="s">
        <v>8315</v>
      </c>
      <c r="R3102" t="s">
        <v>8355</v>
      </c>
      <c r="S3102" s="18">
        <f>(((J3102/60)/60)/24)+DATE(1970,1,1)</f>
        <v>41902.622395833336</v>
      </c>
      <c r="T3102">
        <f>YEAR(S3102)</f>
        <v>2014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2000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6">
        <f>ROUND(E3103/D3103*100,0)</f>
        <v>15</v>
      </c>
      <c r="P3103" s="11">
        <f>IFERROR(ROUND(E3103/L3103,2),0)</f>
        <v>25</v>
      </c>
      <c r="Q3103" s="13" t="s">
        <v>8315</v>
      </c>
      <c r="R3103" t="s">
        <v>8355</v>
      </c>
      <c r="S3103" s="18">
        <f>(((J3103/60)/60)/24)+DATE(1970,1,1)</f>
        <v>42171.383530092593</v>
      </c>
      <c r="T3103">
        <f>YEAR(S3103)</f>
        <v>2015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2000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6">
        <f>ROUND(E3104/D3104*100,0)</f>
        <v>313</v>
      </c>
      <c r="P3104" s="11">
        <f>IFERROR(ROUND(E3104/L3104,2),0)</f>
        <v>69.53</v>
      </c>
      <c r="Q3104" s="13" t="s">
        <v>8315</v>
      </c>
      <c r="R3104" t="s">
        <v>8355</v>
      </c>
      <c r="S3104" s="18">
        <f>(((J3104/60)/60)/24)+DATE(1970,1,1)</f>
        <v>42555.340486111112</v>
      </c>
      <c r="T3104">
        <f>YEAR(S3104)</f>
        <v>2016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2000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6">
        <f>ROUND(E3105/D3105*100,0)</f>
        <v>1</v>
      </c>
      <c r="P3105" s="11">
        <f>IFERROR(ROUND(E3105/L3105,2),0)</f>
        <v>5.5</v>
      </c>
      <c r="Q3105" s="13" t="s">
        <v>8315</v>
      </c>
      <c r="R3105" t="s">
        <v>8355</v>
      </c>
      <c r="S3105" s="18">
        <f>(((J3105/60)/60)/24)+DATE(1970,1,1)</f>
        <v>42107.156319444446</v>
      </c>
      <c r="T3105">
        <f>YEAR(S3105)</f>
        <v>2015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2000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6">
        <f>ROUND(E3106/D3106*100,0)</f>
        <v>59</v>
      </c>
      <c r="P3106" s="11">
        <f>IFERROR(ROUND(E3106/L3106,2),0)</f>
        <v>237</v>
      </c>
      <c r="Q3106" s="13" t="s">
        <v>8315</v>
      </c>
      <c r="R3106" t="s">
        <v>8355</v>
      </c>
      <c r="S3106" s="18">
        <f>(((J3106/60)/60)/24)+DATE(1970,1,1)</f>
        <v>42006.908692129626</v>
      </c>
      <c r="T3106">
        <f>YEAR(S3106)</f>
        <v>2015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2000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6">
        <f>ROUND(E3107/D3107*100,0)</f>
        <v>124</v>
      </c>
      <c r="P3107" s="11">
        <f>IFERROR(ROUND(E3107/L3107,2),0)</f>
        <v>79.87</v>
      </c>
      <c r="Q3107" s="13" t="s">
        <v>8315</v>
      </c>
      <c r="R3107" t="s">
        <v>8355</v>
      </c>
      <c r="S3107" s="18">
        <f>(((J3107/60)/60)/24)+DATE(1970,1,1)</f>
        <v>41876.718935185185</v>
      </c>
      <c r="T3107">
        <f>YEAR(S3107)</f>
        <v>2014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2000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6">
        <f>ROUND(E3108/D3108*100,0)</f>
        <v>2</v>
      </c>
      <c r="P3108" s="11">
        <f>IFERROR(ROUND(E3108/L3108,2),0)</f>
        <v>10.25</v>
      </c>
      <c r="Q3108" s="13" t="s">
        <v>8315</v>
      </c>
      <c r="R3108" t="s">
        <v>8355</v>
      </c>
      <c r="S3108" s="18">
        <f>(((J3108/60)/60)/24)+DATE(1970,1,1)</f>
        <v>42241.429120370376</v>
      </c>
      <c r="T3108">
        <f>YEAR(S3108)</f>
        <v>2015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2000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6">
        <f>ROUND(E3109/D3109*100,0)</f>
        <v>395</v>
      </c>
      <c r="P3109" s="11">
        <f>IFERROR(ROUND(E3109/L3109,2),0)</f>
        <v>272.58999999999997</v>
      </c>
      <c r="Q3109" s="13" t="s">
        <v>8315</v>
      </c>
      <c r="R3109" t="s">
        <v>8355</v>
      </c>
      <c r="S3109" s="18">
        <f>(((J3109/60)/60)/24)+DATE(1970,1,1)</f>
        <v>42128.814247685179</v>
      </c>
      <c r="T3109">
        <f>YEAR(S3109)</f>
        <v>2015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2000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6">
        <f>ROUND(E3110/D3110*100,0)</f>
        <v>1</v>
      </c>
      <c r="P3110" s="11">
        <f>IFERROR(ROUND(E3110/L3110,2),0)</f>
        <v>13</v>
      </c>
      <c r="Q3110" s="13" t="s">
        <v>8315</v>
      </c>
      <c r="R3110" t="s">
        <v>8355</v>
      </c>
      <c r="S3110" s="18">
        <f>(((J3110/60)/60)/24)+DATE(1970,1,1)</f>
        <v>42062.680486111116</v>
      </c>
      <c r="T3110">
        <f>YEAR(S3110)</f>
        <v>2015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2000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6">
        <f>ROUND(E3111/D3111*100,0)</f>
        <v>332</v>
      </c>
      <c r="P3111" s="11">
        <f>IFERROR(ROUND(E3111/L3111,2),0)</f>
        <v>58.18</v>
      </c>
      <c r="Q3111" s="13" t="s">
        <v>8315</v>
      </c>
      <c r="R3111" t="s">
        <v>8355</v>
      </c>
      <c r="S3111" s="18">
        <f>(((J3111/60)/60)/24)+DATE(1970,1,1)</f>
        <v>41844.125115740739</v>
      </c>
      <c r="T3111">
        <f>YEAR(S3111)</f>
        <v>2014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6">
        <f>ROUND(E3112/D3112*100,0)</f>
        <v>1</v>
      </c>
      <c r="P3112" s="11">
        <f>IFERROR(ROUND(E3112/L3112,2),0)</f>
        <v>10</v>
      </c>
      <c r="Q3112" s="13" t="s">
        <v>8315</v>
      </c>
      <c r="R3112" t="s">
        <v>8355</v>
      </c>
      <c r="S3112" s="18">
        <f>(((J3112/60)/60)/24)+DATE(1970,1,1)</f>
        <v>42745.031469907408</v>
      </c>
      <c r="T3112">
        <f>YEAR(S3112)</f>
        <v>2017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6">
        <f>ROUND(E3113/D3113*100,0)</f>
        <v>266</v>
      </c>
      <c r="P3113" s="11">
        <f>IFERROR(ROUND(E3113/L3113,2),0)</f>
        <v>70.11</v>
      </c>
      <c r="Q3113" s="13" t="s">
        <v>8315</v>
      </c>
      <c r="R3113" t="s">
        <v>8355</v>
      </c>
      <c r="S3113" s="18">
        <f>(((J3113/60)/60)/24)+DATE(1970,1,1)</f>
        <v>41885.595138888886</v>
      </c>
      <c r="T3113">
        <f>YEAR(S3113)</f>
        <v>2014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2000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6">
        <f>ROUND(E3114/D3114*100,0)</f>
        <v>26</v>
      </c>
      <c r="P3114" s="11">
        <f>IFERROR(ROUND(E3114/L3114,2),0)</f>
        <v>57.89</v>
      </c>
      <c r="Q3114" s="13" t="s">
        <v>8315</v>
      </c>
      <c r="R3114" t="s">
        <v>8355</v>
      </c>
      <c r="S3114" s="18">
        <f>(((J3114/60)/60)/24)+DATE(1970,1,1)</f>
        <v>42615.121921296297</v>
      </c>
      <c r="T3114">
        <f>YEAR(S3114)</f>
        <v>2016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2000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6">
        <f>ROUND(E3115/D3115*100,0)</f>
        <v>232</v>
      </c>
      <c r="P3115" s="11">
        <f>IFERROR(ROUND(E3115/L3115,2),0)</f>
        <v>125.27</v>
      </c>
      <c r="Q3115" s="13" t="s">
        <v>8315</v>
      </c>
      <c r="R3115" t="s">
        <v>8355</v>
      </c>
      <c r="S3115" s="18">
        <f>(((J3115/60)/60)/24)+DATE(1970,1,1)</f>
        <v>42081.731273148151</v>
      </c>
      <c r="T3115">
        <f>YEAR(S3115)</f>
        <v>2015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2000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6">
        <f>ROUND(E3116/D3116*100,0)</f>
        <v>0</v>
      </c>
      <c r="P3116" s="11">
        <f>IFERROR(ROUND(E3116/L3116,2),0)</f>
        <v>0</v>
      </c>
      <c r="Q3116" s="13" t="s">
        <v>8315</v>
      </c>
      <c r="R3116" t="s">
        <v>8355</v>
      </c>
      <c r="S3116" s="18">
        <f>(((J3116/60)/60)/24)+DATE(1970,1,1)</f>
        <v>41843.632523148146</v>
      </c>
      <c r="T3116">
        <f>YEAR(S3116)</f>
        <v>2014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2000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6">
        <f>ROUND(E3117/D3117*100,0)</f>
        <v>15</v>
      </c>
      <c r="P3117" s="11">
        <f>IFERROR(ROUND(E3117/L3117,2),0)</f>
        <v>300</v>
      </c>
      <c r="Q3117" s="13" t="s">
        <v>8315</v>
      </c>
      <c r="R3117" t="s">
        <v>8355</v>
      </c>
      <c r="S3117" s="18">
        <f>(((J3117/60)/60)/24)+DATE(1970,1,1)</f>
        <v>42496.447071759263</v>
      </c>
      <c r="T3117">
        <f>YEAR(S3117)</f>
        <v>2016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2000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6">
        <f>ROUND(E3118/D3118*100,0)</f>
        <v>22</v>
      </c>
      <c r="P3118" s="11">
        <f>IFERROR(ROUND(E3118/L3118,2),0)</f>
        <v>43</v>
      </c>
      <c r="Q3118" s="13" t="s">
        <v>8315</v>
      </c>
      <c r="R3118" t="s">
        <v>8355</v>
      </c>
      <c r="S3118" s="18">
        <f>(((J3118/60)/60)/24)+DATE(1970,1,1)</f>
        <v>42081.515335648146</v>
      </c>
      <c r="T3118">
        <f>YEAR(S3118)</f>
        <v>2015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2000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6">
        <f>ROUND(E3119/D3119*100,0)</f>
        <v>0</v>
      </c>
      <c r="P3119" s="11">
        <f>IFERROR(ROUND(E3119/L3119,2),0)</f>
        <v>1</v>
      </c>
      <c r="Q3119" s="13" t="s">
        <v>8315</v>
      </c>
      <c r="R3119" t="s">
        <v>8355</v>
      </c>
      <c r="S3119" s="18">
        <f>(((J3119/60)/60)/24)+DATE(1970,1,1)</f>
        <v>42509.374537037031</v>
      </c>
      <c r="T3119">
        <f>YEAR(S3119)</f>
        <v>2016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2000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6">
        <f>ROUND(E3120/D3120*100,0)</f>
        <v>78</v>
      </c>
      <c r="P3120" s="11">
        <f>IFERROR(ROUND(E3120/L3120,2),0)</f>
        <v>775</v>
      </c>
      <c r="Q3120" s="13" t="s">
        <v>8315</v>
      </c>
      <c r="R3120" t="s">
        <v>8355</v>
      </c>
      <c r="S3120" s="18">
        <f>(((J3120/60)/60)/24)+DATE(1970,1,1)</f>
        <v>42534.649571759262</v>
      </c>
      <c r="T3120">
        <f>YEAR(S3120)</f>
        <v>2016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2000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6">
        <f>ROUND(E3121/D3121*100,0)</f>
        <v>0</v>
      </c>
      <c r="P3121" s="11">
        <f>IFERROR(ROUND(E3121/L3121,2),0)</f>
        <v>5</v>
      </c>
      <c r="Q3121" s="13" t="s">
        <v>8315</v>
      </c>
      <c r="R3121" t="s">
        <v>8355</v>
      </c>
      <c r="S3121" s="18">
        <f>(((J3121/60)/60)/24)+DATE(1970,1,1)</f>
        <v>42060.04550925926</v>
      </c>
      <c r="T3121">
        <f>YEAR(S3121)</f>
        <v>2015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2000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6">
        <f>ROUND(E3122/D3122*100,0)</f>
        <v>6</v>
      </c>
      <c r="P3122" s="11">
        <f>IFERROR(ROUND(E3122/L3122,2),0)</f>
        <v>12.8</v>
      </c>
      <c r="Q3122" s="13" t="s">
        <v>8315</v>
      </c>
      <c r="R3122" t="s">
        <v>8355</v>
      </c>
      <c r="S3122" s="18">
        <f>(((J3122/60)/60)/24)+DATE(1970,1,1)</f>
        <v>42435.942083333335</v>
      </c>
      <c r="T3122">
        <f>YEAR(S3122)</f>
        <v>2016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5">
        <v>2000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6">
        <f>ROUND(E3123/D3123*100,0)</f>
        <v>1</v>
      </c>
      <c r="P3123" s="11">
        <f>IFERROR(ROUND(E3123/L3123,2),0)</f>
        <v>10</v>
      </c>
      <c r="Q3123" s="13" t="s">
        <v>8315</v>
      </c>
      <c r="R3123" t="s">
        <v>8355</v>
      </c>
      <c r="S3123" s="18">
        <f>(((J3123/60)/60)/24)+DATE(1970,1,1)</f>
        <v>41848.679803240739</v>
      </c>
      <c r="T3123">
        <f>YEAR(S3123)</f>
        <v>2014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5">
        <v>2000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6">
        <f>ROUND(E3124/D3124*100,0)</f>
        <v>6</v>
      </c>
      <c r="P3124" s="11">
        <f>IFERROR(ROUND(E3124/L3124,2),0)</f>
        <v>58</v>
      </c>
      <c r="Q3124" s="13" t="s">
        <v>8315</v>
      </c>
      <c r="R3124" t="s">
        <v>8355</v>
      </c>
      <c r="S3124" s="18">
        <f>(((J3124/60)/60)/24)+DATE(1970,1,1)</f>
        <v>42678.932083333333</v>
      </c>
      <c r="T3124">
        <f>YEAR(S3124)</f>
        <v>2016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5">
        <v>2000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6">
        <f>ROUND(E3125/D3125*100,0)</f>
        <v>4260</v>
      </c>
      <c r="P3125" s="11">
        <f>IFERROR(ROUND(E3125/L3125,2),0)</f>
        <v>244.8</v>
      </c>
      <c r="Q3125" s="13" t="s">
        <v>8315</v>
      </c>
      <c r="R3125" t="s">
        <v>8355</v>
      </c>
      <c r="S3125" s="18">
        <f>(((J3125/60)/60)/24)+DATE(1970,1,1)</f>
        <v>42530.993032407408</v>
      </c>
      <c r="T3125">
        <f>YEAR(S3125)</f>
        <v>2016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5">
        <v>2000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6">
        <f>ROUND(E3126/D3126*100,0)</f>
        <v>1</v>
      </c>
      <c r="P3126" s="11">
        <f>IFERROR(ROUND(E3126/L3126,2),0)</f>
        <v>6.5</v>
      </c>
      <c r="Q3126" s="13" t="s">
        <v>8315</v>
      </c>
      <c r="R3126" t="s">
        <v>8355</v>
      </c>
      <c r="S3126" s="18">
        <f>(((J3126/60)/60)/24)+DATE(1970,1,1)</f>
        <v>41977.780104166668</v>
      </c>
      <c r="T3126">
        <f>YEAR(S3126)</f>
        <v>2014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5">
        <v>2000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6">
        <f>ROUND(E3127/D3127*100,0)</f>
        <v>0</v>
      </c>
      <c r="P3127" s="11">
        <f>IFERROR(ROUND(E3127/L3127,2),0)</f>
        <v>0</v>
      </c>
      <c r="Q3127" s="13" t="s">
        <v>8315</v>
      </c>
      <c r="R3127" t="s">
        <v>8355</v>
      </c>
      <c r="S3127" s="18">
        <f>(((J3127/60)/60)/24)+DATE(1970,1,1)</f>
        <v>42346.20685185185</v>
      </c>
      <c r="T3127">
        <f>YEAR(S3127)</f>
        <v>2015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5">
        <v>2000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6">
        <f>ROUND(E3128/D3128*100,0)</f>
        <v>52</v>
      </c>
      <c r="P3128" s="11">
        <f>IFERROR(ROUND(E3128/L3128,2),0)</f>
        <v>61.18</v>
      </c>
      <c r="Q3128" s="13" t="s">
        <v>8315</v>
      </c>
      <c r="R3128" t="s">
        <v>8355</v>
      </c>
      <c r="S3128" s="18">
        <f>(((J3128/60)/60)/24)+DATE(1970,1,1)</f>
        <v>42427.01807870371</v>
      </c>
      <c r="T3128">
        <f>YEAR(S3128)</f>
        <v>2016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5">
        <v>2000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6">
        <f>ROUND(E3129/D3129*100,0)</f>
        <v>0</v>
      </c>
      <c r="P3129" s="11">
        <f>IFERROR(ROUND(E3129/L3129,2),0)</f>
        <v>0</v>
      </c>
      <c r="Q3129" s="13" t="s">
        <v>8315</v>
      </c>
      <c r="R3129" t="s">
        <v>8355</v>
      </c>
      <c r="S3129" s="18">
        <f>(((J3129/60)/60)/24)+DATE(1970,1,1)</f>
        <v>42034.856817129628</v>
      </c>
      <c r="T3129">
        <f>YEAR(S3129)</f>
        <v>2015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2000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6">
        <f>ROUND(E3130/D3130*100,0)</f>
        <v>815</v>
      </c>
      <c r="P3130" s="11">
        <f>IFERROR(ROUND(E3130/L3130,2),0)</f>
        <v>139.24</v>
      </c>
      <c r="Q3130" s="13" t="s">
        <v>8315</v>
      </c>
      <c r="R3130" t="s">
        <v>8316</v>
      </c>
      <c r="S3130" s="18">
        <f>(((J3130/60)/60)/24)+DATE(1970,1,1)</f>
        <v>42780.825706018513</v>
      </c>
      <c r="T3130">
        <f>YEAR(S3130)</f>
        <v>2017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2000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6">
        <f>ROUND(E3131/D3131*100,0)</f>
        <v>1</v>
      </c>
      <c r="P3131" s="11">
        <f>IFERROR(ROUND(E3131/L3131,2),0)</f>
        <v>10</v>
      </c>
      <c r="Q3131" s="13" t="s">
        <v>8315</v>
      </c>
      <c r="R3131" t="s">
        <v>8316</v>
      </c>
      <c r="S3131" s="18">
        <f>(((J3131/60)/60)/24)+DATE(1970,1,1)</f>
        <v>42803.842812499999</v>
      </c>
      <c r="T3131">
        <f>YEAR(S3131)</f>
        <v>2017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2000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6">
        <f>ROUND(E3132/D3132*100,0)</f>
        <v>19</v>
      </c>
      <c r="P3132" s="11">
        <f>IFERROR(ROUND(E3132/L3132,2),0)</f>
        <v>93.75</v>
      </c>
      <c r="Q3132" s="13" t="s">
        <v>8315</v>
      </c>
      <c r="R3132" t="s">
        <v>8316</v>
      </c>
      <c r="S3132" s="18">
        <f>(((J3132/60)/60)/24)+DATE(1970,1,1)</f>
        <v>42808.640231481477</v>
      </c>
      <c r="T3132">
        <f>YEAR(S3132)</f>
        <v>2017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2000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6">
        <f>ROUND(E3133/D3133*100,0)</f>
        <v>32</v>
      </c>
      <c r="P3133" s="11">
        <f>IFERROR(ROUND(E3133/L3133,2),0)</f>
        <v>53.75</v>
      </c>
      <c r="Q3133" s="13" t="s">
        <v>8315</v>
      </c>
      <c r="R3133" t="s">
        <v>8316</v>
      </c>
      <c r="S3133" s="18">
        <f>(((J3133/60)/60)/24)+DATE(1970,1,1)</f>
        <v>42803.579224537039</v>
      </c>
      <c r="T3133">
        <f>YEAR(S3133)</f>
        <v>2017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2000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6">
        <f>ROUND(E3134/D3134*100,0)</f>
        <v>1</v>
      </c>
      <c r="P3134" s="11">
        <f>IFERROR(ROUND(E3134/L3134,2),0)</f>
        <v>10</v>
      </c>
      <c r="Q3134" s="13" t="s">
        <v>8315</v>
      </c>
      <c r="R3134" t="s">
        <v>8316</v>
      </c>
      <c r="S3134" s="18">
        <f>(((J3134/60)/60)/24)+DATE(1970,1,1)</f>
        <v>42786.350231481483</v>
      </c>
      <c r="T3134">
        <f>YEAR(S3134)</f>
        <v>2017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2000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6">
        <f>ROUND(E3135/D3135*100,0)</f>
        <v>27</v>
      </c>
      <c r="P3135" s="11">
        <f>IFERROR(ROUND(E3135/L3135,2),0)</f>
        <v>33.75</v>
      </c>
      <c r="Q3135" s="13" t="s">
        <v>8315</v>
      </c>
      <c r="R3135" t="s">
        <v>8316</v>
      </c>
      <c r="S3135" s="18">
        <f>(((J3135/60)/60)/24)+DATE(1970,1,1)</f>
        <v>42788.565208333333</v>
      </c>
      <c r="T3135">
        <f>YEAR(S3135)</f>
        <v>2017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2000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6">
        <f>ROUND(E3136/D3136*100,0)</f>
        <v>11</v>
      </c>
      <c r="P3136" s="11">
        <f>IFERROR(ROUND(E3136/L3136,2),0)</f>
        <v>18.75</v>
      </c>
      <c r="Q3136" s="13" t="s">
        <v>8315</v>
      </c>
      <c r="R3136" t="s">
        <v>8316</v>
      </c>
      <c r="S3136" s="18">
        <f>(((J3136/60)/60)/24)+DATE(1970,1,1)</f>
        <v>42800.720127314817</v>
      </c>
      <c r="T3136">
        <f>YEAR(S3136)</f>
        <v>2017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2000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6">
        <f>ROUND(E3137/D3137*100,0)</f>
        <v>8</v>
      </c>
      <c r="P3137" s="11">
        <f>IFERROR(ROUND(E3137/L3137,2),0)</f>
        <v>23.14</v>
      </c>
      <c r="Q3137" s="13" t="s">
        <v>8315</v>
      </c>
      <c r="R3137" t="s">
        <v>8316</v>
      </c>
      <c r="S3137" s="18">
        <f>(((J3137/60)/60)/24)+DATE(1970,1,1)</f>
        <v>42807.151863425926</v>
      </c>
      <c r="T3137">
        <f>YEAR(S3137)</f>
        <v>2017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2000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6">
        <f>ROUND(E3138/D3138*100,0)</f>
        <v>32</v>
      </c>
      <c r="P3138" s="11">
        <f>IFERROR(ROUND(E3138/L3138,2),0)</f>
        <v>29.05</v>
      </c>
      <c r="Q3138" s="13" t="s">
        <v>8315</v>
      </c>
      <c r="R3138" t="s">
        <v>8316</v>
      </c>
      <c r="S3138" s="18">
        <f>(((J3138/60)/60)/24)+DATE(1970,1,1)</f>
        <v>42789.462430555555</v>
      </c>
      <c r="T3138">
        <f>YEAR(S3138)</f>
        <v>2017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2000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6">
        <f>ROUND(E3139/D3139*100,0)</f>
        <v>3</v>
      </c>
      <c r="P3139" s="11">
        <f>IFERROR(ROUND(E3139/L3139,2),0)</f>
        <v>50</v>
      </c>
      <c r="Q3139" s="13" t="s">
        <v>8315</v>
      </c>
      <c r="R3139" t="s">
        <v>8316</v>
      </c>
      <c r="S3139" s="18">
        <f>(((J3139/60)/60)/24)+DATE(1970,1,1)</f>
        <v>42807.885057870371</v>
      </c>
      <c r="T3139">
        <f>YEAR(S3139)</f>
        <v>2017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6">
        <f>ROUND(E3140/D3140*100,0)</f>
        <v>0</v>
      </c>
      <c r="P3140" s="11">
        <f>IFERROR(ROUND(E3140/L3140,2),0)</f>
        <v>0</v>
      </c>
      <c r="Q3140" s="13" t="s">
        <v>8315</v>
      </c>
      <c r="R3140" t="s">
        <v>8316</v>
      </c>
      <c r="S3140" s="18">
        <f>(((J3140/60)/60)/24)+DATE(1970,1,1)</f>
        <v>42809.645914351851</v>
      </c>
      <c r="T3140">
        <f>YEAR(S3140)</f>
        <v>2017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2000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6">
        <f>ROUND(E3141/D3141*100,0)</f>
        <v>135</v>
      </c>
      <c r="P3141" s="11">
        <f>IFERROR(ROUND(E3141/L3141,2),0)</f>
        <v>450</v>
      </c>
      <c r="Q3141" s="13" t="s">
        <v>8315</v>
      </c>
      <c r="R3141" t="s">
        <v>8316</v>
      </c>
      <c r="S3141" s="18">
        <f>(((J3141/60)/60)/24)+DATE(1970,1,1)</f>
        <v>42785.270370370374</v>
      </c>
      <c r="T3141">
        <f>YEAR(S3141)</f>
        <v>2017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2000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6">
        <f>ROUND(E3142/D3142*100,0)</f>
        <v>5</v>
      </c>
      <c r="P3142" s="11">
        <f>IFERROR(ROUND(E3142/L3142,2),0)</f>
        <v>24</v>
      </c>
      <c r="Q3142" s="13" t="s">
        <v>8315</v>
      </c>
      <c r="R3142" t="s">
        <v>8316</v>
      </c>
      <c r="S3142" s="18">
        <f>(((J3142/60)/60)/24)+DATE(1970,1,1)</f>
        <v>42802.718784722223</v>
      </c>
      <c r="T3142">
        <f>YEAR(S3142)</f>
        <v>2017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2000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6">
        <f>ROUND(E3143/D3143*100,0)</f>
        <v>13</v>
      </c>
      <c r="P3143" s="11">
        <f>IFERROR(ROUND(E3143/L3143,2),0)</f>
        <v>32.25</v>
      </c>
      <c r="Q3143" s="13" t="s">
        <v>8315</v>
      </c>
      <c r="R3143" t="s">
        <v>8316</v>
      </c>
      <c r="S3143" s="18">
        <f>(((J3143/60)/60)/24)+DATE(1970,1,1)</f>
        <v>42800.753333333334</v>
      </c>
      <c r="T3143">
        <f>YEAR(S3143)</f>
        <v>2017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2000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6">
        <f>ROUND(E3144/D3144*100,0)</f>
        <v>2</v>
      </c>
      <c r="P3144" s="11">
        <f>IFERROR(ROUND(E3144/L3144,2),0)</f>
        <v>15</v>
      </c>
      <c r="Q3144" s="13" t="s">
        <v>8315</v>
      </c>
      <c r="R3144" t="s">
        <v>8316</v>
      </c>
      <c r="S3144" s="18">
        <f>(((J3144/60)/60)/24)+DATE(1970,1,1)</f>
        <v>42783.513182870374</v>
      </c>
      <c r="T3144">
        <f>YEAR(S3144)</f>
        <v>2017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2000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6">
        <f>ROUND(E3145/D3145*100,0)</f>
        <v>0</v>
      </c>
      <c r="P3145" s="11">
        <f>IFERROR(ROUND(E3145/L3145,2),0)</f>
        <v>0</v>
      </c>
      <c r="Q3145" s="13" t="s">
        <v>8315</v>
      </c>
      <c r="R3145" t="s">
        <v>8316</v>
      </c>
      <c r="S3145" s="18">
        <f>(((J3145/60)/60)/24)+DATE(1970,1,1)</f>
        <v>42808.358287037037</v>
      </c>
      <c r="T3145">
        <f>YEAR(S3145)</f>
        <v>2017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2000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6">
        <f>ROUND(E3146/D3146*100,0)</f>
        <v>377</v>
      </c>
      <c r="P3146" s="11">
        <f>IFERROR(ROUND(E3146/L3146,2),0)</f>
        <v>251.33</v>
      </c>
      <c r="Q3146" s="13" t="s">
        <v>8315</v>
      </c>
      <c r="R3146" t="s">
        <v>8316</v>
      </c>
      <c r="S3146" s="18">
        <f>(((J3146/60)/60)/24)+DATE(1970,1,1)</f>
        <v>42796.538275462968</v>
      </c>
      <c r="T3146">
        <f>YEAR(S3146)</f>
        <v>2017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6">
        <f>ROUND(E3147/D3147*100,0)</f>
        <v>0</v>
      </c>
      <c r="P3147" s="11">
        <f>IFERROR(ROUND(E3147/L3147,2),0)</f>
        <v>0</v>
      </c>
      <c r="Q3147" s="13" t="s">
        <v>8315</v>
      </c>
      <c r="R3147" t="s">
        <v>8316</v>
      </c>
      <c r="S3147" s="18">
        <f>(((J3147/60)/60)/24)+DATE(1970,1,1)</f>
        <v>42762.040902777779</v>
      </c>
      <c r="T3147">
        <f>YEAR(S3147)</f>
        <v>2017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2000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6">
        <f>ROUND(E3148/D3148*100,0)</f>
        <v>263</v>
      </c>
      <c r="P3148" s="11">
        <f>IFERROR(ROUND(E3148/L3148,2),0)</f>
        <v>437.5</v>
      </c>
      <c r="Q3148" s="13" t="s">
        <v>8315</v>
      </c>
      <c r="R3148" t="s">
        <v>8316</v>
      </c>
      <c r="S3148" s="18">
        <f>(((J3148/60)/60)/24)+DATE(1970,1,1)</f>
        <v>42796.682476851856</v>
      </c>
      <c r="T3148">
        <f>YEAR(S3148)</f>
        <v>2017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6">
        <f>ROUND(E3149/D3149*100,0)</f>
        <v>1175</v>
      </c>
      <c r="P3149" s="11">
        <f>IFERROR(ROUND(E3149/L3149,2),0)</f>
        <v>110.35</v>
      </c>
      <c r="Q3149" s="13" t="s">
        <v>8315</v>
      </c>
      <c r="R3149" t="s">
        <v>8316</v>
      </c>
      <c r="S3149" s="18">
        <f>(((J3149/60)/60)/24)+DATE(1970,1,1)</f>
        <v>41909.969386574077</v>
      </c>
      <c r="T3149">
        <f>YEAR(S3149)</f>
        <v>2014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2000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6">
        <f>ROUND(E3150/D3150*100,0)</f>
        <v>118</v>
      </c>
      <c r="P3150" s="11">
        <f>IFERROR(ROUND(E3150/L3150,2),0)</f>
        <v>41.42</v>
      </c>
      <c r="Q3150" s="13" t="s">
        <v>8315</v>
      </c>
      <c r="R3150" t="s">
        <v>8316</v>
      </c>
      <c r="S3150" s="18">
        <f>(((J3150/60)/60)/24)+DATE(1970,1,1)</f>
        <v>41891.665324074071</v>
      </c>
      <c r="T3150">
        <f>YEAR(S3150)</f>
        <v>2014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2000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6">
        <f>ROUND(E3151/D3151*100,0)</f>
        <v>65</v>
      </c>
      <c r="P3151" s="11">
        <f>IFERROR(ROUND(E3151/L3151,2),0)</f>
        <v>52</v>
      </c>
      <c r="Q3151" s="13" t="s">
        <v>8315</v>
      </c>
      <c r="R3151" t="s">
        <v>8316</v>
      </c>
      <c r="S3151" s="18">
        <f>(((J3151/60)/60)/24)+DATE(1970,1,1)</f>
        <v>41226.017361111109</v>
      </c>
      <c r="T3151">
        <f>YEAR(S3151)</f>
        <v>2012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2000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6">
        <f>ROUND(E3152/D3152*100,0)</f>
        <v>177</v>
      </c>
      <c r="P3152" s="11">
        <f>IFERROR(ROUND(E3152/L3152,2),0)</f>
        <v>33.99</v>
      </c>
      <c r="Q3152" s="13" t="s">
        <v>8315</v>
      </c>
      <c r="R3152" t="s">
        <v>8316</v>
      </c>
      <c r="S3152" s="18">
        <f>(((J3152/60)/60)/24)+DATE(1970,1,1)</f>
        <v>40478.263923611114</v>
      </c>
      <c r="T3152">
        <f>YEAR(S3152)</f>
        <v>2010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2000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6">
        <f>ROUND(E3153/D3153*100,0)</f>
        <v>176</v>
      </c>
      <c r="P3153" s="11">
        <f>IFERROR(ROUND(E3153/L3153,2),0)</f>
        <v>103.35</v>
      </c>
      <c r="Q3153" s="13" t="s">
        <v>8315</v>
      </c>
      <c r="R3153" t="s">
        <v>8316</v>
      </c>
      <c r="S3153" s="18">
        <f>(((J3153/60)/60)/24)+DATE(1970,1,1)</f>
        <v>41862.83997685185</v>
      </c>
      <c r="T3153">
        <f>YEAR(S3153)</f>
        <v>2014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2000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6">
        <f>ROUND(E3154/D3154*100,0)</f>
        <v>117</v>
      </c>
      <c r="P3154" s="11">
        <f>IFERROR(ROUND(E3154/L3154,2),0)</f>
        <v>34.79</v>
      </c>
      <c r="Q3154" s="13" t="s">
        <v>8315</v>
      </c>
      <c r="R3154" t="s">
        <v>8316</v>
      </c>
      <c r="S3154" s="18">
        <f>(((J3154/60)/60)/24)+DATE(1970,1,1)</f>
        <v>41550.867673611108</v>
      </c>
      <c r="T3154">
        <f>YEAR(S3154)</f>
        <v>2013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2000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6">
        <f>ROUND(E3155/D3155*100,0)</f>
        <v>503</v>
      </c>
      <c r="P3155" s="11">
        <f>IFERROR(ROUND(E3155/L3155,2),0)</f>
        <v>41.77</v>
      </c>
      <c r="Q3155" s="13" t="s">
        <v>8315</v>
      </c>
      <c r="R3155" t="s">
        <v>8316</v>
      </c>
      <c r="S3155" s="18">
        <f>(((J3155/60)/60)/24)+DATE(1970,1,1)</f>
        <v>40633.154363425929</v>
      </c>
      <c r="T3155">
        <f>YEAR(S3155)</f>
        <v>2011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2000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6">
        <f>ROUND(E3156/D3156*100,0)</f>
        <v>395</v>
      </c>
      <c r="P3156" s="11">
        <f>IFERROR(ROUND(E3156/L3156,2),0)</f>
        <v>64.27</v>
      </c>
      <c r="Q3156" s="13" t="s">
        <v>8315</v>
      </c>
      <c r="R3156" t="s">
        <v>8316</v>
      </c>
      <c r="S3156" s="18">
        <f>(((J3156/60)/60)/24)+DATE(1970,1,1)</f>
        <v>40970.875671296293</v>
      </c>
      <c r="T3156">
        <f>YEAR(S3156)</f>
        <v>2012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2000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6">
        <f>ROUND(E3157/D3157*100,0)</f>
        <v>471</v>
      </c>
      <c r="P3157" s="11">
        <f>IFERROR(ROUND(E3157/L3157,2),0)</f>
        <v>31.21</v>
      </c>
      <c r="Q3157" s="13" t="s">
        <v>8315</v>
      </c>
      <c r="R3157" t="s">
        <v>8316</v>
      </c>
      <c r="S3157" s="18">
        <f>(((J3157/60)/60)/24)+DATE(1970,1,1)</f>
        <v>41233.499131944445</v>
      </c>
      <c r="T3157">
        <f>YEAR(S3157)</f>
        <v>2012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2000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6">
        <f>ROUND(E3158/D3158*100,0)</f>
        <v>280</v>
      </c>
      <c r="P3158" s="11">
        <f>IFERROR(ROUND(E3158/L3158,2),0)</f>
        <v>62.92</v>
      </c>
      <c r="Q3158" s="13" t="s">
        <v>8315</v>
      </c>
      <c r="R3158" t="s">
        <v>8316</v>
      </c>
      <c r="S3158" s="18">
        <f>(((J3158/60)/60)/24)+DATE(1970,1,1)</f>
        <v>41026.953055555554</v>
      </c>
      <c r="T3158">
        <f>YEAR(S3158)</f>
        <v>2012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2000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6">
        <f>ROUND(E3159/D3159*100,0)</f>
        <v>202</v>
      </c>
      <c r="P3159" s="11">
        <f>IFERROR(ROUND(E3159/L3159,2),0)</f>
        <v>98.54</v>
      </c>
      <c r="Q3159" s="13" t="s">
        <v>8315</v>
      </c>
      <c r="R3159" t="s">
        <v>8316</v>
      </c>
      <c r="S3159" s="18">
        <f>(((J3159/60)/60)/24)+DATE(1970,1,1)</f>
        <v>41829.788252314815</v>
      </c>
      <c r="T3159">
        <f>YEAR(S3159)</f>
        <v>2014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2000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6">
        <f>ROUND(E3160/D3160*100,0)</f>
        <v>285</v>
      </c>
      <c r="P3160" s="11">
        <f>IFERROR(ROUND(E3160/L3160,2),0)</f>
        <v>82.61</v>
      </c>
      <c r="Q3160" s="13" t="s">
        <v>8315</v>
      </c>
      <c r="R3160" t="s">
        <v>8316</v>
      </c>
      <c r="S3160" s="18">
        <f>(((J3160/60)/60)/24)+DATE(1970,1,1)</f>
        <v>41447.839722222219</v>
      </c>
      <c r="T3160">
        <f>YEAR(S3160)</f>
        <v>2013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2000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6">
        <f>ROUND(E3161/D3161*100,0)</f>
        <v>100</v>
      </c>
      <c r="P3161" s="11">
        <f>IFERROR(ROUND(E3161/L3161,2),0)</f>
        <v>38.5</v>
      </c>
      <c r="Q3161" s="13" t="s">
        <v>8315</v>
      </c>
      <c r="R3161" t="s">
        <v>8316</v>
      </c>
      <c r="S3161" s="18">
        <f>(((J3161/60)/60)/24)+DATE(1970,1,1)</f>
        <v>40884.066678240742</v>
      </c>
      <c r="T3161">
        <f>YEAR(S3161)</f>
        <v>2011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2000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6">
        <f>ROUND(E3162/D3162*100,0)</f>
        <v>228</v>
      </c>
      <c r="P3162" s="11">
        <f>IFERROR(ROUND(E3162/L3162,2),0)</f>
        <v>80.16</v>
      </c>
      <c r="Q3162" s="13" t="s">
        <v>8315</v>
      </c>
      <c r="R3162" t="s">
        <v>8316</v>
      </c>
      <c r="S3162" s="18">
        <f>(((J3162/60)/60)/24)+DATE(1970,1,1)</f>
        <v>41841.26489583333</v>
      </c>
      <c r="T3162">
        <f>YEAR(S3162)</f>
        <v>2014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6">
        <f>ROUND(E3163/D3163*100,0)</f>
        <v>105</v>
      </c>
      <c r="P3163" s="11">
        <f>IFERROR(ROUND(E3163/L3163,2),0)</f>
        <v>28.41</v>
      </c>
      <c r="Q3163" s="13" t="s">
        <v>8315</v>
      </c>
      <c r="R3163" t="s">
        <v>8316</v>
      </c>
      <c r="S3163" s="18">
        <f>(((J3163/60)/60)/24)+DATE(1970,1,1)</f>
        <v>41897.536134259259</v>
      </c>
      <c r="T3163">
        <f>YEAR(S3163)</f>
        <v>2014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2000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6">
        <f>ROUND(E3164/D3164*100,0)</f>
        <v>254</v>
      </c>
      <c r="P3164" s="11">
        <f>IFERROR(ROUND(E3164/L3164,2),0)</f>
        <v>80.73</v>
      </c>
      <c r="Q3164" s="13" t="s">
        <v>8315</v>
      </c>
      <c r="R3164" t="s">
        <v>8316</v>
      </c>
      <c r="S3164" s="18">
        <f>(((J3164/60)/60)/24)+DATE(1970,1,1)</f>
        <v>41799.685902777775</v>
      </c>
      <c r="T3164">
        <f>YEAR(S3164)</f>
        <v>2014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2000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6">
        <f>ROUND(E3165/D3165*100,0)</f>
        <v>723</v>
      </c>
      <c r="P3165" s="11">
        <f>IFERROR(ROUND(E3165/L3165,2),0)</f>
        <v>200.69</v>
      </c>
      <c r="Q3165" s="13" t="s">
        <v>8315</v>
      </c>
      <c r="R3165" t="s">
        <v>8316</v>
      </c>
      <c r="S3165" s="18">
        <f>(((J3165/60)/60)/24)+DATE(1970,1,1)</f>
        <v>41775.753761574073</v>
      </c>
      <c r="T3165">
        <f>YEAR(S3165)</f>
        <v>2014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2000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6">
        <f>ROUND(E3166/D3166*100,0)</f>
        <v>133</v>
      </c>
      <c r="P3166" s="11">
        <f>IFERROR(ROUND(E3166/L3166,2),0)</f>
        <v>37.590000000000003</v>
      </c>
      <c r="Q3166" s="13" t="s">
        <v>8315</v>
      </c>
      <c r="R3166" t="s">
        <v>8316</v>
      </c>
      <c r="S3166" s="18">
        <f>(((J3166/60)/60)/24)+DATE(1970,1,1)</f>
        <v>41766.80572916667</v>
      </c>
      <c r="T3166">
        <f>YEAR(S3166)</f>
        <v>2014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2000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6">
        <f>ROUND(E3167/D3167*100,0)</f>
        <v>61</v>
      </c>
      <c r="P3167" s="11">
        <f>IFERROR(ROUND(E3167/L3167,2),0)</f>
        <v>58.1</v>
      </c>
      <c r="Q3167" s="13" t="s">
        <v>8315</v>
      </c>
      <c r="R3167" t="s">
        <v>8316</v>
      </c>
      <c r="S3167" s="18">
        <f>(((J3167/60)/60)/24)+DATE(1970,1,1)</f>
        <v>40644.159259259257</v>
      </c>
      <c r="T3167">
        <f>YEAR(S3167)</f>
        <v>2011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2000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6">
        <f>ROUND(E3168/D3168*100,0)</f>
        <v>2804</v>
      </c>
      <c r="P3168" s="11">
        <f>IFERROR(ROUND(E3168/L3168,2),0)</f>
        <v>60.3</v>
      </c>
      <c r="Q3168" s="13" t="s">
        <v>8315</v>
      </c>
      <c r="R3168" t="s">
        <v>8316</v>
      </c>
      <c r="S3168" s="18">
        <f>(((J3168/60)/60)/24)+DATE(1970,1,1)</f>
        <v>41940.69158564815</v>
      </c>
      <c r="T3168">
        <f>YEAR(S3168)</f>
        <v>2014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2000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6">
        <f>ROUND(E3169/D3169*100,0)</f>
        <v>174</v>
      </c>
      <c r="P3169" s="11">
        <f>IFERROR(ROUND(E3169/L3169,2),0)</f>
        <v>63.36</v>
      </c>
      <c r="Q3169" s="13" t="s">
        <v>8315</v>
      </c>
      <c r="R3169" t="s">
        <v>8316</v>
      </c>
      <c r="S3169" s="18">
        <f>(((J3169/60)/60)/24)+DATE(1970,1,1)</f>
        <v>41839.175706018519</v>
      </c>
      <c r="T3169">
        <f>YEAR(S3169)</f>
        <v>2014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2000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6">
        <f>ROUND(E3170/D3170*100,0)</f>
        <v>155</v>
      </c>
      <c r="P3170" s="11">
        <f>IFERROR(ROUND(E3170/L3170,2),0)</f>
        <v>50.9</v>
      </c>
      <c r="Q3170" s="13" t="s">
        <v>8315</v>
      </c>
      <c r="R3170" t="s">
        <v>8316</v>
      </c>
      <c r="S3170" s="18">
        <f>(((J3170/60)/60)/24)+DATE(1970,1,1)</f>
        <v>41772.105937500004</v>
      </c>
      <c r="T3170">
        <f>YEAR(S3170)</f>
        <v>2014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2000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6">
        <f>ROUND(E3171/D3171*100,0)</f>
        <v>412</v>
      </c>
      <c r="P3171" s="11">
        <f>IFERROR(ROUND(E3171/L3171,2),0)</f>
        <v>100.5</v>
      </c>
      <c r="Q3171" s="13" t="s">
        <v>8315</v>
      </c>
      <c r="R3171" t="s">
        <v>8316</v>
      </c>
      <c r="S3171" s="18">
        <f>(((J3171/60)/60)/24)+DATE(1970,1,1)</f>
        <v>41591.737974537034</v>
      </c>
      <c r="T3171">
        <f>YEAR(S3171)</f>
        <v>2013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6">
        <f>ROUND(E3172/D3172*100,0)</f>
        <v>112</v>
      </c>
      <c r="P3172" s="11">
        <f>IFERROR(ROUND(E3172/L3172,2),0)</f>
        <v>31.62</v>
      </c>
      <c r="Q3172" s="13" t="s">
        <v>8315</v>
      </c>
      <c r="R3172" t="s">
        <v>8316</v>
      </c>
      <c r="S3172" s="18">
        <f>(((J3172/60)/60)/24)+DATE(1970,1,1)</f>
        <v>41789.080370370371</v>
      </c>
      <c r="T3172">
        <f>YEAR(S3172)</f>
        <v>2014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2000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6">
        <f>ROUND(E3173/D3173*100,0)</f>
        <v>381</v>
      </c>
      <c r="P3173" s="11">
        <f>IFERROR(ROUND(E3173/L3173,2),0)</f>
        <v>65.099999999999994</v>
      </c>
      <c r="Q3173" s="13" t="s">
        <v>8315</v>
      </c>
      <c r="R3173" t="s">
        <v>8316</v>
      </c>
      <c r="S3173" s="18">
        <f>(((J3173/60)/60)/24)+DATE(1970,1,1)</f>
        <v>42466.608310185184</v>
      </c>
      <c r="T3173">
        <f>YEAR(S3173)</f>
        <v>2016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6">
        <f>ROUND(E3174/D3174*100,0)</f>
        <v>115</v>
      </c>
      <c r="P3174" s="11">
        <f>IFERROR(ROUND(E3174/L3174,2),0)</f>
        <v>79.31</v>
      </c>
      <c r="Q3174" s="13" t="s">
        <v>8315</v>
      </c>
      <c r="R3174" t="s">
        <v>8316</v>
      </c>
      <c r="S3174" s="18">
        <f>(((J3174/60)/60)/24)+DATE(1970,1,1)</f>
        <v>40923.729953703703</v>
      </c>
      <c r="T3174">
        <f>YEAR(S3174)</f>
        <v>2012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2000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6">
        <f>ROUND(E3175/D3175*100,0)</f>
        <v>515</v>
      </c>
      <c r="P3175" s="11">
        <f>IFERROR(ROUND(E3175/L3175,2),0)</f>
        <v>139.19</v>
      </c>
      <c r="Q3175" s="13" t="s">
        <v>8315</v>
      </c>
      <c r="R3175" t="s">
        <v>8316</v>
      </c>
      <c r="S3175" s="18">
        <f>(((J3175/60)/60)/24)+DATE(1970,1,1)</f>
        <v>41878.878379629627</v>
      </c>
      <c r="T3175">
        <f>YEAR(S3175)</f>
        <v>2014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2000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6">
        <f>ROUND(E3176/D3176*100,0)</f>
        <v>152</v>
      </c>
      <c r="P3176" s="11">
        <f>IFERROR(ROUND(E3176/L3176,2),0)</f>
        <v>131.91</v>
      </c>
      <c r="Q3176" s="13" t="s">
        <v>8315</v>
      </c>
      <c r="R3176" t="s">
        <v>8316</v>
      </c>
      <c r="S3176" s="18">
        <f>(((J3176/60)/60)/24)+DATE(1970,1,1)</f>
        <v>41862.864675925928</v>
      </c>
      <c r="T3176">
        <f>YEAR(S3176)</f>
        <v>2014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2000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6">
        <f>ROUND(E3177/D3177*100,0)</f>
        <v>274</v>
      </c>
      <c r="P3177" s="11">
        <f>IFERROR(ROUND(E3177/L3177,2),0)</f>
        <v>91.3</v>
      </c>
      <c r="Q3177" s="13" t="s">
        <v>8315</v>
      </c>
      <c r="R3177" t="s">
        <v>8316</v>
      </c>
      <c r="S3177" s="18">
        <f>(((J3177/60)/60)/24)+DATE(1970,1,1)</f>
        <v>40531.886886574073</v>
      </c>
      <c r="T3177">
        <f>YEAR(S3177)</f>
        <v>2010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2000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6">
        <f>ROUND(E3178/D3178*100,0)</f>
        <v>109</v>
      </c>
      <c r="P3178" s="11">
        <f>IFERROR(ROUND(E3178/L3178,2),0)</f>
        <v>39.67</v>
      </c>
      <c r="Q3178" s="13" t="s">
        <v>8315</v>
      </c>
      <c r="R3178" t="s">
        <v>8316</v>
      </c>
      <c r="S3178" s="18">
        <f>(((J3178/60)/60)/24)+DATE(1970,1,1)</f>
        <v>41477.930914351848</v>
      </c>
      <c r="T3178">
        <f>YEAR(S3178)</f>
        <v>2013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2000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6">
        <f>ROUND(E3179/D3179*100,0)</f>
        <v>147</v>
      </c>
      <c r="P3179" s="11">
        <f>IFERROR(ROUND(E3179/L3179,2),0)</f>
        <v>57.55</v>
      </c>
      <c r="Q3179" s="13" t="s">
        <v>8315</v>
      </c>
      <c r="R3179" t="s">
        <v>8316</v>
      </c>
      <c r="S3179" s="18">
        <f>(((J3179/60)/60)/24)+DATE(1970,1,1)</f>
        <v>41781.666770833333</v>
      </c>
      <c r="T3179">
        <f>YEAR(S3179)</f>
        <v>2014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2000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6">
        <f>ROUND(E3180/D3180*100,0)</f>
        <v>129</v>
      </c>
      <c r="P3180" s="11">
        <f>IFERROR(ROUND(E3180/L3180,2),0)</f>
        <v>33.03</v>
      </c>
      <c r="Q3180" s="13" t="s">
        <v>8315</v>
      </c>
      <c r="R3180" t="s">
        <v>8316</v>
      </c>
      <c r="S3180" s="18">
        <f>(((J3180/60)/60)/24)+DATE(1970,1,1)</f>
        <v>41806.605034722219</v>
      </c>
      <c r="T3180">
        <f>YEAR(S3180)</f>
        <v>2014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2000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6">
        <f>ROUND(E3181/D3181*100,0)</f>
        <v>240</v>
      </c>
      <c r="P3181" s="11">
        <f>IFERROR(ROUND(E3181/L3181,2),0)</f>
        <v>77.34</v>
      </c>
      <c r="Q3181" s="13" t="s">
        <v>8315</v>
      </c>
      <c r="R3181" t="s">
        <v>8316</v>
      </c>
      <c r="S3181" s="18">
        <f>(((J3181/60)/60)/24)+DATE(1970,1,1)</f>
        <v>41375.702210648145</v>
      </c>
      <c r="T3181">
        <f>YEAR(S3181)</f>
        <v>2013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2000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6">
        <f>ROUND(E3182/D3182*100,0)</f>
        <v>72</v>
      </c>
      <c r="P3182" s="11">
        <f>IFERROR(ROUND(E3182/L3182,2),0)</f>
        <v>31.93</v>
      </c>
      <c r="Q3182" s="13" t="s">
        <v>8315</v>
      </c>
      <c r="R3182" t="s">
        <v>8316</v>
      </c>
      <c r="S3182" s="18">
        <f>(((J3182/60)/60)/24)+DATE(1970,1,1)</f>
        <v>41780.412604166668</v>
      </c>
      <c r="T3182">
        <f>YEAR(S3182)</f>
        <v>2014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2000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6">
        <f>ROUND(E3183/D3183*100,0)</f>
        <v>27</v>
      </c>
      <c r="P3183" s="11">
        <f>IFERROR(ROUND(E3183/L3183,2),0)</f>
        <v>36.33</v>
      </c>
      <c r="Q3183" s="13" t="s">
        <v>8315</v>
      </c>
      <c r="R3183" t="s">
        <v>8316</v>
      </c>
      <c r="S3183" s="18">
        <f>(((J3183/60)/60)/24)+DATE(1970,1,1)</f>
        <v>41779.310034722221</v>
      </c>
      <c r="T3183">
        <f>YEAR(S3183)</f>
        <v>2014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2000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6">
        <f>ROUND(E3184/D3184*100,0)</f>
        <v>353</v>
      </c>
      <c r="P3184" s="11">
        <f>IFERROR(ROUND(E3184/L3184,2),0)</f>
        <v>46.77</v>
      </c>
      <c r="Q3184" s="13" t="s">
        <v>8315</v>
      </c>
      <c r="R3184" t="s">
        <v>8316</v>
      </c>
      <c r="S3184" s="18">
        <f>(((J3184/60)/60)/24)+DATE(1970,1,1)</f>
        <v>40883.949317129627</v>
      </c>
      <c r="T3184">
        <f>YEAR(S3184)</f>
        <v>2011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2000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6">
        <f>ROUND(E3185/D3185*100,0)</f>
        <v>136</v>
      </c>
      <c r="P3185" s="11">
        <f>IFERROR(ROUND(E3185/L3185,2),0)</f>
        <v>40.07</v>
      </c>
      <c r="Q3185" s="13" t="s">
        <v>8315</v>
      </c>
      <c r="R3185" t="s">
        <v>8316</v>
      </c>
      <c r="S3185" s="18">
        <f>(((J3185/60)/60)/24)+DATE(1970,1,1)</f>
        <v>41491.79478009259</v>
      </c>
      <c r="T3185">
        <f>YEAR(S3185)</f>
        <v>2013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2000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6">
        <f>ROUND(E3186/D3186*100,0)</f>
        <v>231</v>
      </c>
      <c r="P3186" s="11">
        <f>IFERROR(ROUND(E3186/L3186,2),0)</f>
        <v>100.22</v>
      </c>
      <c r="Q3186" s="13" t="s">
        <v>8315</v>
      </c>
      <c r="R3186" t="s">
        <v>8316</v>
      </c>
      <c r="S3186" s="18">
        <f>(((J3186/60)/60)/24)+DATE(1970,1,1)</f>
        <v>41791.993414351848</v>
      </c>
      <c r="T3186">
        <f>YEAR(S3186)</f>
        <v>2014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1999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6">
        <f>ROUND(E3187/D3187*100,0)</f>
        <v>50</v>
      </c>
      <c r="P3187" s="11">
        <f>IFERROR(ROUND(E3187/L3187,2),0)</f>
        <v>41.67</v>
      </c>
      <c r="Q3187" s="13" t="s">
        <v>8315</v>
      </c>
      <c r="R3187" t="s">
        <v>8316</v>
      </c>
      <c r="S3187" s="18">
        <f>(((J3187/60)/60)/24)+DATE(1970,1,1)</f>
        <v>41829.977326388893</v>
      </c>
      <c r="T3187">
        <f>YEAR(S3187)</f>
        <v>2014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1964.47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6">
        <f>ROUND(E3188/D3188*100,0)</f>
        <v>166</v>
      </c>
      <c r="P3188" s="11">
        <f>IFERROR(ROUND(E3188/L3188,2),0)</f>
        <v>46.71</v>
      </c>
      <c r="Q3188" s="13" t="s">
        <v>8315</v>
      </c>
      <c r="R3188" t="s">
        <v>8316</v>
      </c>
      <c r="S3188" s="18">
        <f>(((J3188/60)/60)/24)+DATE(1970,1,1)</f>
        <v>41868.924050925925</v>
      </c>
      <c r="T3188">
        <f>YEAR(S3188)</f>
        <v>2014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1960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6">
        <f>ROUND(E3189/D3189*100,0)</f>
        <v>890</v>
      </c>
      <c r="P3189" s="11">
        <f>IFERROR(ROUND(E3189/L3189,2),0)</f>
        <v>71.489999999999995</v>
      </c>
      <c r="Q3189" s="13" t="s">
        <v>8315</v>
      </c>
      <c r="R3189" t="s">
        <v>8316</v>
      </c>
      <c r="S3189" s="18">
        <f>(((J3189/60)/60)/24)+DATE(1970,1,1)</f>
        <v>41835.666354166664</v>
      </c>
      <c r="T3189">
        <f>YEAR(S3189)</f>
        <v>2014</v>
      </c>
    </row>
    <row r="3190" spans="1:20" ht="43.2" hidden="1" x14ac:dyDescent="0.3">
      <c r="A3190">
        <v>3188</v>
      </c>
      <c r="B3190" s="9" t="s">
        <v>3188</v>
      </c>
      <c r="C3190" s="3" t="s">
        <v>7298</v>
      </c>
      <c r="D3190" s="5">
        <v>1930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6">
        <f>ROUND(E3190/D3190*100,0)</f>
        <v>7</v>
      </c>
      <c r="P3190" s="11">
        <f>IFERROR(ROUND(E3190/L3190,2),0)</f>
        <v>14.44</v>
      </c>
      <c r="Q3190" s="13" t="s">
        <v>8315</v>
      </c>
      <c r="R3190" t="s">
        <v>8357</v>
      </c>
      <c r="S3190" s="18">
        <f>(((J3190/60)/60)/24)+DATE(1970,1,1)</f>
        <v>42144.415532407409</v>
      </c>
      <c r="T3190">
        <f>YEAR(S3190)</f>
        <v>2015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1900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6">
        <f>ROUND(E3191/D3191*100,0)</f>
        <v>357</v>
      </c>
      <c r="P3191" s="11">
        <f>IFERROR(ROUND(E3191/L3191,2),0)</f>
        <v>356.84</v>
      </c>
      <c r="Q3191" s="13" t="s">
        <v>8315</v>
      </c>
      <c r="R3191" t="s">
        <v>8357</v>
      </c>
      <c r="S3191" s="18">
        <f>(((J3191/60)/60)/24)+DATE(1970,1,1)</f>
        <v>42118.346435185187</v>
      </c>
      <c r="T3191">
        <f>YEAR(S3191)</f>
        <v>2015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1900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6">
        <f>ROUND(E3192/D3192*100,0)</f>
        <v>0</v>
      </c>
      <c r="P3192" s="11">
        <f>IFERROR(ROUND(E3192/L3192,2),0)</f>
        <v>0</v>
      </c>
      <c r="Q3192" s="13" t="s">
        <v>8315</v>
      </c>
      <c r="R3192" t="s">
        <v>8357</v>
      </c>
      <c r="S3192" s="18">
        <f>(((J3192/60)/60)/24)+DATE(1970,1,1)</f>
        <v>42683.151331018518</v>
      </c>
      <c r="T3192">
        <f>YEAR(S3192)</f>
        <v>2016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1900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6">
        <f>ROUND(E3193/D3193*100,0)</f>
        <v>8</v>
      </c>
      <c r="P3193" s="11">
        <f>IFERROR(ROUND(E3193/L3193,2),0)</f>
        <v>37.75</v>
      </c>
      <c r="Q3193" s="13" t="s">
        <v>8315</v>
      </c>
      <c r="R3193" t="s">
        <v>8357</v>
      </c>
      <c r="S3193" s="18">
        <f>(((J3193/60)/60)/24)+DATE(1970,1,1)</f>
        <v>42538.755428240736</v>
      </c>
      <c r="T3193">
        <f>YEAR(S3193)</f>
        <v>2016</v>
      </c>
    </row>
    <row r="3194" spans="1:20" ht="43.2" hidden="1" x14ac:dyDescent="0.3">
      <c r="A3194">
        <v>3192</v>
      </c>
      <c r="B3194" s="9" t="s">
        <v>3192</v>
      </c>
      <c r="C3194" s="3" t="s">
        <v>7302</v>
      </c>
      <c r="D3194" s="5">
        <v>1897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6">
        <f>ROUND(E3194/D3194*100,0)</f>
        <v>5</v>
      </c>
      <c r="P3194" s="11">
        <f>IFERROR(ROUND(E3194/L3194,2),0)</f>
        <v>12.75</v>
      </c>
      <c r="Q3194" s="13" t="s">
        <v>8315</v>
      </c>
      <c r="R3194" t="s">
        <v>8357</v>
      </c>
      <c r="S3194" s="18">
        <f>(((J3194/60)/60)/24)+DATE(1970,1,1)</f>
        <v>42018.94049768518</v>
      </c>
      <c r="T3194">
        <f>YEAR(S3194)</f>
        <v>2015</v>
      </c>
    </row>
    <row r="3195" spans="1:20" ht="43.2" hidden="1" x14ac:dyDescent="0.3">
      <c r="A3195">
        <v>3193</v>
      </c>
      <c r="B3195" s="9" t="s">
        <v>3193</v>
      </c>
      <c r="C3195" s="3" t="s">
        <v>7303</v>
      </c>
      <c r="D3195" s="5">
        <v>1850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6">
        <f>ROUND(E3195/D3195*100,0)</f>
        <v>32</v>
      </c>
      <c r="P3195" s="11">
        <f>IFERROR(ROUND(E3195/L3195,2),0)</f>
        <v>24.46</v>
      </c>
      <c r="Q3195" s="13" t="s">
        <v>8315</v>
      </c>
      <c r="R3195" t="s">
        <v>8357</v>
      </c>
      <c r="S3195" s="18">
        <f>(((J3195/60)/60)/24)+DATE(1970,1,1)</f>
        <v>42010.968240740738</v>
      </c>
      <c r="T3195">
        <f>YEAR(S3195)</f>
        <v>2015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1800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6">
        <f>ROUND(E3196/D3196*100,0)</f>
        <v>0</v>
      </c>
      <c r="P3196" s="11">
        <f>IFERROR(ROUND(E3196/L3196,2),0)</f>
        <v>0</v>
      </c>
      <c r="Q3196" s="13" t="s">
        <v>8315</v>
      </c>
      <c r="R3196" t="s">
        <v>8357</v>
      </c>
      <c r="S3196" s="18">
        <f>(((J3196/60)/60)/24)+DATE(1970,1,1)</f>
        <v>42182.062476851846</v>
      </c>
      <c r="T3196">
        <f>YEAR(S3196)</f>
        <v>2015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1800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6">
        <f>ROUND(E3197/D3197*100,0)</f>
        <v>115</v>
      </c>
      <c r="P3197" s="11">
        <f>IFERROR(ROUND(E3197/L3197,2),0)</f>
        <v>53.08</v>
      </c>
      <c r="Q3197" s="13" t="s">
        <v>8315</v>
      </c>
      <c r="R3197" t="s">
        <v>8357</v>
      </c>
      <c r="S3197" s="18">
        <f>(((J3197/60)/60)/24)+DATE(1970,1,1)</f>
        <v>42017.594236111108</v>
      </c>
      <c r="T3197">
        <f>YEAR(S3197)</f>
        <v>2015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1800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6">
        <f>ROUND(E3198/D3198*100,0)</f>
        <v>100</v>
      </c>
      <c r="P3198" s="11">
        <f>IFERROR(ROUND(E3198/L3198,2),0)</f>
        <v>300</v>
      </c>
      <c r="Q3198" s="13" t="s">
        <v>8315</v>
      </c>
      <c r="R3198" t="s">
        <v>8357</v>
      </c>
      <c r="S3198" s="18">
        <f>(((J3198/60)/60)/24)+DATE(1970,1,1)</f>
        <v>42157.598090277781</v>
      </c>
      <c r="T3198">
        <f>YEAR(S3198)</f>
        <v>2015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1800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6">
        <f>ROUND(E3199/D3199*100,0)</f>
        <v>64</v>
      </c>
      <c r="P3199" s="11">
        <f>IFERROR(ROUND(E3199/L3199,2),0)</f>
        <v>286.25</v>
      </c>
      <c r="Q3199" s="13" t="s">
        <v>8315</v>
      </c>
      <c r="R3199" t="s">
        <v>8357</v>
      </c>
      <c r="S3199" s="18">
        <f>(((J3199/60)/60)/24)+DATE(1970,1,1)</f>
        <v>42009.493263888886</v>
      </c>
      <c r="T3199">
        <f>YEAR(S3199)</f>
        <v>2015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1800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6">
        <f>ROUND(E3200/D3200*100,0)</f>
        <v>6</v>
      </c>
      <c r="P3200" s="11">
        <f>IFERROR(ROUND(E3200/L3200,2),0)</f>
        <v>36.67</v>
      </c>
      <c r="Q3200" s="13" t="s">
        <v>8315</v>
      </c>
      <c r="R3200" t="s">
        <v>8357</v>
      </c>
      <c r="S3200" s="18">
        <f>(((J3200/60)/60)/24)+DATE(1970,1,1)</f>
        <v>42013.424502314811</v>
      </c>
      <c r="T3200">
        <f>YEAR(S3200)</f>
        <v>2015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1800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6">
        <f>ROUND(E3201/D3201*100,0)</f>
        <v>145</v>
      </c>
      <c r="P3201" s="11">
        <f>IFERROR(ROUND(E3201/L3201,2),0)</f>
        <v>49.21</v>
      </c>
      <c r="Q3201" s="13" t="s">
        <v>8315</v>
      </c>
      <c r="R3201" t="s">
        <v>8357</v>
      </c>
      <c r="S3201" s="18">
        <f>(((J3201/60)/60)/24)+DATE(1970,1,1)</f>
        <v>41858.761782407404</v>
      </c>
      <c r="T3201">
        <f>YEAR(S3201)</f>
        <v>2014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1800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6">
        <f>ROUND(E3202/D3202*100,0)</f>
        <v>0</v>
      </c>
      <c r="P3202" s="11">
        <f>IFERROR(ROUND(E3202/L3202,2),0)</f>
        <v>1</v>
      </c>
      <c r="Q3202" s="13" t="s">
        <v>8315</v>
      </c>
      <c r="R3202" t="s">
        <v>8357</v>
      </c>
      <c r="S3202" s="18">
        <f>(((J3202/60)/60)/24)+DATE(1970,1,1)</f>
        <v>42460.320613425924</v>
      </c>
      <c r="T3202">
        <f>YEAR(S3202)</f>
        <v>2016</v>
      </c>
    </row>
    <row r="3203" spans="1:20" ht="43.2" hidden="1" x14ac:dyDescent="0.3">
      <c r="A3203">
        <v>3201</v>
      </c>
      <c r="B3203" s="9" t="s">
        <v>3201</v>
      </c>
      <c r="C3203" s="3" t="s">
        <v>7311</v>
      </c>
      <c r="D3203" s="5">
        <v>1800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6">
        <f>ROUND(E3203/D3203*100,0)</f>
        <v>1</v>
      </c>
      <c r="P3203" s="11">
        <f>IFERROR(ROUND(E3203/L3203,2),0)</f>
        <v>12.5</v>
      </c>
      <c r="Q3203" s="13" t="s">
        <v>8315</v>
      </c>
      <c r="R3203" t="s">
        <v>8357</v>
      </c>
      <c r="S3203" s="18">
        <f>(((J3203/60)/60)/24)+DATE(1970,1,1)</f>
        <v>41861.767094907409</v>
      </c>
      <c r="T3203">
        <f>YEAR(S3203)</f>
        <v>2014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1800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6">
        <f>ROUND(E3204/D3204*100,0)</f>
        <v>151</v>
      </c>
      <c r="P3204" s="11">
        <f>IFERROR(ROUND(E3204/L3204,2),0)</f>
        <v>109.04</v>
      </c>
      <c r="Q3204" s="13" t="s">
        <v>8315</v>
      </c>
      <c r="R3204" t="s">
        <v>8357</v>
      </c>
      <c r="S3204" s="18">
        <f>(((J3204/60)/60)/24)+DATE(1970,1,1)</f>
        <v>42293.853541666671</v>
      </c>
      <c r="T3204">
        <f>YEAR(S3204)</f>
        <v>2015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1800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6">
        <f>ROUND(E3205/D3205*100,0)</f>
        <v>14</v>
      </c>
      <c r="P3205" s="11">
        <f>IFERROR(ROUND(E3205/L3205,2),0)</f>
        <v>41.67</v>
      </c>
      <c r="Q3205" s="13" t="s">
        <v>8315</v>
      </c>
      <c r="R3205" t="s">
        <v>8357</v>
      </c>
      <c r="S3205" s="18">
        <f>(((J3205/60)/60)/24)+DATE(1970,1,1)</f>
        <v>42242.988680555558</v>
      </c>
      <c r="T3205">
        <f>YEAR(S3205)</f>
        <v>2015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1800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6">
        <f>ROUND(E3206/D3206*100,0)</f>
        <v>0</v>
      </c>
      <c r="P3206" s="11">
        <f>IFERROR(ROUND(E3206/L3206,2),0)</f>
        <v>0</v>
      </c>
      <c r="Q3206" s="13" t="s">
        <v>8315</v>
      </c>
      <c r="R3206" t="s">
        <v>8357</v>
      </c>
      <c r="S3206" s="18">
        <f>(((J3206/60)/60)/24)+DATE(1970,1,1)</f>
        <v>42172.686099537037</v>
      </c>
      <c r="T3206">
        <f>YEAR(S3206)</f>
        <v>2015</v>
      </c>
    </row>
    <row r="3207" spans="1:20" ht="43.2" hidden="1" x14ac:dyDescent="0.3">
      <c r="A3207">
        <v>3205</v>
      </c>
      <c r="B3207" s="9" t="s">
        <v>3205</v>
      </c>
      <c r="C3207" s="3" t="s">
        <v>7315</v>
      </c>
      <c r="D3207" s="5">
        <v>1800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6">
        <f>ROUND(E3207/D3207*100,0)</f>
        <v>15</v>
      </c>
      <c r="P3207" s="11">
        <f>IFERROR(ROUND(E3207/L3207,2),0)</f>
        <v>22.75</v>
      </c>
      <c r="Q3207" s="13" t="s">
        <v>8315</v>
      </c>
      <c r="R3207" t="s">
        <v>8357</v>
      </c>
      <c r="S3207" s="18">
        <f>(((J3207/60)/60)/24)+DATE(1970,1,1)</f>
        <v>42095.374675925923</v>
      </c>
      <c r="T3207">
        <f>YEAR(S3207)</f>
        <v>2015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1750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6">
        <f>ROUND(E3208/D3208*100,0)</f>
        <v>0</v>
      </c>
      <c r="P3208" s="11">
        <f>IFERROR(ROUND(E3208/L3208,2),0)</f>
        <v>0</v>
      </c>
      <c r="Q3208" s="13" t="s">
        <v>8315</v>
      </c>
      <c r="R3208" t="s">
        <v>8357</v>
      </c>
      <c r="S3208" s="18">
        <f>(((J3208/60)/60)/24)+DATE(1970,1,1)</f>
        <v>42236.276053240741</v>
      </c>
      <c r="T3208">
        <f>YEAR(S3208)</f>
        <v>2015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1750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6">
        <f>ROUND(E3209/D3209*100,0)</f>
        <v>146</v>
      </c>
      <c r="P3209" s="11">
        <f>IFERROR(ROUND(E3209/L3209,2),0)</f>
        <v>70.83</v>
      </c>
      <c r="Q3209" s="13" t="s">
        <v>8315</v>
      </c>
      <c r="R3209" t="s">
        <v>8357</v>
      </c>
      <c r="S3209" s="18">
        <f>(((J3209/60)/60)/24)+DATE(1970,1,1)</f>
        <v>42057.277858796297</v>
      </c>
      <c r="T3209">
        <f>YEAR(S3209)</f>
        <v>2015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1750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6">
        <f>ROUND(E3210/D3210*100,0)</f>
        <v>296</v>
      </c>
      <c r="P3210" s="11">
        <f>IFERROR(ROUND(E3210/L3210,2),0)</f>
        <v>63.11</v>
      </c>
      <c r="Q3210" s="13" t="s">
        <v>8315</v>
      </c>
      <c r="R3210" t="s">
        <v>8316</v>
      </c>
      <c r="S3210" s="18">
        <f>(((J3210/60)/60)/24)+DATE(1970,1,1)</f>
        <v>41827.605057870373</v>
      </c>
      <c r="T3210">
        <f>YEAR(S3210)</f>
        <v>2014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1750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6">
        <f>ROUND(E3211/D3211*100,0)</f>
        <v>648</v>
      </c>
      <c r="P3211" s="11">
        <f>IFERROR(ROUND(E3211/L3211,2),0)</f>
        <v>50.16</v>
      </c>
      <c r="Q3211" s="13" t="s">
        <v>8315</v>
      </c>
      <c r="R3211" t="s">
        <v>8316</v>
      </c>
      <c r="S3211" s="18">
        <f>(((J3211/60)/60)/24)+DATE(1970,1,1)</f>
        <v>41778.637245370373</v>
      </c>
      <c r="T3211">
        <f>YEAR(S3211)</f>
        <v>2014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1750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6">
        <f>ROUND(E3212/D3212*100,0)</f>
        <v>216</v>
      </c>
      <c r="P3212" s="11">
        <f>IFERROR(ROUND(E3212/L3212,2),0)</f>
        <v>62.88</v>
      </c>
      <c r="Q3212" s="13" t="s">
        <v>8315</v>
      </c>
      <c r="R3212" t="s">
        <v>8316</v>
      </c>
      <c r="S3212" s="18">
        <f>(((J3212/60)/60)/24)+DATE(1970,1,1)</f>
        <v>41013.936562499999</v>
      </c>
      <c r="T3212">
        <f>YEAR(S3212)</f>
        <v>2012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1750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6">
        <f>ROUND(E3213/D3213*100,0)</f>
        <v>1574</v>
      </c>
      <c r="P3213" s="11">
        <f>IFERROR(ROUND(E3213/L3213,2),0)</f>
        <v>85.53</v>
      </c>
      <c r="Q3213" s="13" t="s">
        <v>8315</v>
      </c>
      <c r="R3213" t="s">
        <v>8316</v>
      </c>
      <c r="S3213" s="18">
        <f>(((J3213/60)/60)/24)+DATE(1970,1,1)</f>
        <v>41834.586574074077</v>
      </c>
      <c r="T3213">
        <f>YEAR(S3213)</f>
        <v>2014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1750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6">
        <f>ROUND(E3214/D3214*100,0)</f>
        <v>289</v>
      </c>
      <c r="P3214" s="11">
        <f>IFERROR(ROUND(E3214/L3214,2),0)</f>
        <v>53.72</v>
      </c>
      <c r="Q3214" s="13" t="s">
        <v>8315</v>
      </c>
      <c r="R3214" t="s">
        <v>8316</v>
      </c>
      <c r="S3214" s="18">
        <f>(((J3214/60)/60)/24)+DATE(1970,1,1)</f>
        <v>41829.795729166668</v>
      </c>
      <c r="T3214">
        <f>YEAR(S3214)</f>
        <v>2014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1750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6">
        <f>ROUND(E3215/D3215*100,0)</f>
        <v>343</v>
      </c>
      <c r="P3215" s="11">
        <f>IFERROR(ROUND(E3215/L3215,2),0)</f>
        <v>127.81</v>
      </c>
      <c r="Q3215" s="13" t="s">
        <v>8315</v>
      </c>
      <c r="R3215" t="s">
        <v>8316</v>
      </c>
      <c r="S3215" s="18">
        <f>(((J3215/60)/60)/24)+DATE(1970,1,1)</f>
        <v>42171.763414351852</v>
      </c>
      <c r="T3215">
        <f>YEAR(S3215)</f>
        <v>2015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1700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6">
        <f>ROUND(E3216/D3216*100,0)</f>
        <v>721</v>
      </c>
      <c r="P3216" s="11">
        <f>IFERROR(ROUND(E3216/L3216,2),0)</f>
        <v>106.57</v>
      </c>
      <c r="Q3216" s="13" t="s">
        <v>8315</v>
      </c>
      <c r="R3216" t="s">
        <v>8316</v>
      </c>
      <c r="S3216" s="18">
        <f>(((J3216/60)/60)/24)+DATE(1970,1,1)</f>
        <v>42337.792511574073</v>
      </c>
      <c r="T3216">
        <f>YEAR(S3216)</f>
        <v>2015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1700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6">
        <f>ROUND(E3217/D3217*100,0)</f>
        <v>2066</v>
      </c>
      <c r="P3217" s="11">
        <f>IFERROR(ROUND(E3217/L3217,2),0)</f>
        <v>262.11</v>
      </c>
      <c r="Q3217" s="13" t="s">
        <v>8315</v>
      </c>
      <c r="R3217" t="s">
        <v>8316</v>
      </c>
      <c r="S3217" s="18">
        <f>(((J3217/60)/60)/24)+DATE(1970,1,1)</f>
        <v>42219.665173611109</v>
      </c>
      <c r="T3217">
        <f>YEAR(S3217)</f>
        <v>2015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1700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6">
        <f>ROUND(E3218/D3218*100,0)</f>
        <v>118</v>
      </c>
      <c r="P3218" s="11">
        <f>IFERROR(ROUND(E3218/L3218,2),0)</f>
        <v>57.17</v>
      </c>
      <c r="Q3218" s="13" t="s">
        <v>8315</v>
      </c>
      <c r="R3218" t="s">
        <v>8316</v>
      </c>
      <c r="S3218" s="18">
        <f>(((J3218/60)/60)/24)+DATE(1970,1,1)</f>
        <v>42165.462627314817</v>
      </c>
      <c r="T3218">
        <f>YEAR(S3218)</f>
        <v>2015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1700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6">
        <f>ROUND(E3219/D3219*100,0)</f>
        <v>307</v>
      </c>
      <c r="P3219" s="11">
        <f>IFERROR(ROUND(E3219/L3219,2),0)</f>
        <v>50.2</v>
      </c>
      <c r="Q3219" s="13" t="s">
        <v>8315</v>
      </c>
      <c r="R3219" t="s">
        <v>8316</v>
      </c>
      <c r="S3219" s="18">
        <f>(((J3219/60)/60)/24)+DATE(1970,1,1)</f>
        <v>42648.546111111107</v>
      </c>
      <c r="T3219">
        <f>YEAR(S3219)</f>
        <v>2016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1700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6">
        <f>ROUND(E3220/D3220*100,0)</f>
        <v>721</v>
      </c>
      <c r="P3220" s="11">
        <f>IFERROR(ROUND(E3220/L3220,2),0)</f>
        <v>66.59</v>
      </c>
      <c r="Q3220" s="13" t="s">
        <v>8315</v>
      </c>
      <c r="R3220" t="s">
        <v>8316</v>
      </c>
      <c r="S3220" s="18">
        <f>(((J3220/60)/60)/24)+DATE(1970,1,1)</f>
        <v>41971.002152777779</v>
      </c>
      <c r="T3220">
        <f>YEAR(S3220)</f>
        <v>2014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1680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6">
        <f>ROUND(E3221/D3221*100,0)</f>
        <v>1192</v>
      </c>
      <c r="P3221" s="11">
        <f>IFERROR(ROUND(E3221/L3221,2),0)</f>
        <v>168.25</v>
      </c>
      <c r="Q3221" s="13" t="s">
        <v>8315</v>
      </c>
      <c r="R3221" t="s">
        <v>8316</v>
      </c>
      <c r="S3221" s="18">
        <f>(((J3221/60)/60)/24)+DATE(1970,1,1)</f>
        <v>42050.983182870375</v>
      </c>
      <c r="T3221">
        <f>YEAR(S3221)</f>
        <v>2015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1650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6">
        <f>ROUND(E3222/D3222*100,0)</f>
        <v>917</v>
      </c>
      <c r="P3222" s="11">
        <f>IFERROR(ROUND(E3222/L3222,2),0)</f>
        <v>256.37</v>
      </c>
      <c r="Q3222" s="13" t="s">
        <v>8315</v>
      </c>
      <c r="R3222" t="s">
        <v>8316</v>
      </c>
      <c r="S3222" s="18">
        <f>(((J3222/60)/60)/24)+DATE(1970,1,1)</f>
        <v>42772.833379629628</v>
      </c>
      <c r="T3222">
        <f>YEAR(S3222)</f>
        <v>2017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1650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6">
        <f>ROUND(E3223/D3223*100,0)</f>
        <v>251</v>
      </c>
      <c r="P3223" s="11">
        <f>IFERROR(ROUND(E3223/L3223,2),0)</f>
        <v>36.61</v>
      </c>
      <c r="Q3223" s="13" t="s">
        <v>8315</v>
      </c>
      <c r="R3223" t="s">
        <v>8316</v>
      </c>
      <c r="S3223" s="18">
        <f>(((J3223/60)/60)/24)+DATE(1970,1,1)</f>
        <v>42155.696793981479</v>
      </c>
      <c r="T3223">
        <f>YEAR(S3223)</f>
        <v>2015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1650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6">
        <f>ROUND(E3224/D3224*100,0)</f>
        <v>189</v>
      </c>
      <c r="P3224" s="11">
        <f>IFERROR(ROUND(E3224/L3224,2),0)</f>
        <v>37.14</v>
      </c>
      <c r="Q3224" s="13" t="s">
        <v>8315</v>
      </c>
      <c r="R3224" t="s">
        <v>8316</v>
      </c>
      <c r="S3224" s="18">
        <f>(((J3224/60)/60)/24)+DATE(1970,1,1)</f>
        <v>42270.582141203704</v>
      </c>
      <c r="T3224">
        <f>YEAR(S3224)</f>
        <v>2015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1650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6">
        <f>ROUND(E3225/D3225*100,0)</f>
        <v>206</v>
      </c>
      <c r="P3225" s="11">
        <f>IFERROR(ROUND(E3225/L3225,2),0)</f>
        <v>45.88</v>
      </c>
      <c r="Q3225" s="13" t="s">
        <v>8315</v>
      </c>
      <c r="R3225" t="s">
        <v>8316</v>
      </c>
      <c r="S3225" s="18">
        <f>(((J3225/60)/60)/24)+DATE(1970,1,1)</f>
        <v>42206.835370370376</v>
      </c>
      <c r="T3225">
        <f>YEAR(S3225)</f>
        <v>2015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1600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6">
        <f>ROUND(E3226/D3226*100,0)</f>
        <v>1913</v>
      </c>
      <c r="P3226" s="11">
        <f>IFERROR(ROUND(E3226/L3226,2),0)</f>
        <v>141.71</v>
      </c>
      <c r="Q3226" s="13" t="s">
        <v>8315</v>
      </c>
      <c r="R3226" t="s">
        <v>8316</v>
      </c>
      <c r="S3226" s="18">
        <f>(((J3226/60)/60)/24)+DATE(1970,1,1)</f>
        <v>42697.850844907407</v>
      </c>
      <c r="T3226">
        <f>YEAR(S3226)</f>
        <v>2016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1600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6">
        <f>ROUND(E3227/D3227*100,0)</f>
        <v>128</v>
      </c>
      <c r="P3227" s="11">
        <f>IFERROR(ROUND(E3227/L3227,2),0)</f>
        <v>52.49</v>
      </c>
      <c r="Q3227" s="13" t="s">
        <v>8315</v>
      </c>
      <c r="R3227" t="s">
        <v>8316</v>
      </c>
      <c r="S3227" s="18">
        <f>(((J3227/60)/60)/24)+DATE(1970,1,1)</f>
        <v>42503.559467592597</v>
      </c>
      <c r="T3227">
        <f>YEAR(S3227)</f>
        <v>2016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1600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6">
        <f>ROUND(E3228/D3228*100,0)</f>
        <v>78</v>
      </c>
      <c r="P3228" s="11">
        <f>IFERROR(ROUND(E3228/L3228,2),0)</f>
        <v>59.52</v>
      </c>
      <c r="Q3228" s="13" t="s">
        <v>8315</v>
      </c>
      <c r="R3228" t="s">
        <v>8316</v>
      </c>
      <c r="S3228" s="18">
        <f>(((J3228/60)/60)/24)+DATE(1970,1,1)</f>
        <v>42277.583472222221</v>
      </c>
      <c r="T3228">
        <f>YEAR(S3228)</f>
        <v>2015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1600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6">
        <f>ROUND(E3229/D3229*100,0)</f>
        <v>94</v>
      </c>
      <c r="P3229" s="11">
        <f>IFERROR(ROUND(E3229/L3229,2),0)</f>
        <v>50</v>
      </c>
      <c r="Q3229" s="13" t="s">
        <v>8315</v>
      </c>
      <c r="R3229" t="s">
        <v>8316</v>
      </c>
      <c r="S3229" s="18">
        <f>(((J3229/60)/60)/24)+DATE(1970,1,1)</f>
        <v>42722.882361111115</v>
      </c>
      <c r="T3229">
        <f>YEAR(S3229)</f>
        <v>2016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1600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6">
        <f>ROUND(E3230/D3230*100,0)</f>
        <v>448</v>
      </c>
      <c r="P3230" s="11">
        <f>IFERROR(ROUND(E3230/L3230,2),0)</f>
        <v>193.62</v>
      </c>
      <c r="Q3230" s="13" t="s">
        <v>8315</v>
      </c>
      <c r="R3230" t="s">
        <v>8316</v>
      </c>
      <c r="S3230" s="18">
        <f>(((J3230/60)/60)/24)+DATE(1970,1,1)</f>
        <v>42323.70930555556</v>
      </c>
      <c r="T3230">
        <f>YEAR(S3230)</f>
        <v>2015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1600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6">
        <f>ROUND(E3231/D3231*100,0)</f>
        <v>1348</v>
      </c>
      <c r="P3231" s="11">
        <f>IFERROR(ROUND(E3231/L3231,2),0)</f>
        <v>106.8</v>
      </c>
      <c r="Q3231" s="13" t="s">
        <v>8315</v>
      </c>
      <c r="R3231" t="s">
        <v>8316</v>
      </c>
      <c r="S3231" s="18">
        <f>(((J3231/60)/60)/24)+DATE(1970,1,1)</f>
        <v>41933.291643518518</v>
      </c>
      <c r="T3231">
        <f>YEAR(S3231)</f>
        <v>2014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1600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6">
        <f>ROUND(E3232/D3232*100,0)</f>
        <v>179</v>
      </c>
      <c r="P3232" s="11">
        <f>IFERROR(ROUND(E3232/L3232,2),0)</f>
        <v>77.22</v>
      </c>
      <c r="Q3232" s="13" t="s">
        <v>8315</v>
      </c>
      <c r="R3232" t="s">
        <v>8316</v>
      </c>
      <c r="S3232" s="18">
        <f>(((J3232/60)/60)/24)+DATE(1970,1,1)</f>
        <v>41898.168125000004</v>
      </c>
      <c r="T3232">
        <f>YEAR(S3232)</f>
        <v>2014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1570.79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6">
        <f>ROUND(E3233/D3233*100,0)</f>
        <v>102</v>
      </c>
      <c r="P3233" s="11">
        <f>IFERROR(ROUND(E3233/L3233,2),0)</f>
        <v>57.5</v>
      </c>
      <c r="Q3233" s="13" t="s">
        <v>8315</v>
      </c>
      <c r="R3233" t="s">
        <v>8316</v>
      </c>
      <c r="S3233" s="18">
        <f>(((J3233/60)/60)/24)+DATE(1970,1,1)</f>
        <v>42446.943831018521</v>
      </c>
      <c r="T3233">
        <f>YEAR(S3233)</f>
        <v>2016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1570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6">
        <f>ROUND(E3234/D3234*100,0)</f>
        <v>84</v>
      </c>
      <c r="P3234" s="11">
        <f>IFERROR(ROUND(E3234/L3234,2),0)</f>
        <v>50.46</v>
      </c>
      <c r="Q3234" s="13" t="s">
        <v>8315</v>
      </c>
      <c r="R3234" t="s">
        <v>8316</v>
      </c>
      <c r="S3234" s="18">
        <f>(((J3234/60)/60)/24)+DATE(1970,1,1)</f>
        <v>42463.81385416667</v>
      </c>
      <c r="T3234">
        <f>YEAR(S3234)</f>
        <v>2016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1551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6">
        <f>ROUND(E3235/D3235*100,0)</f>
        <v>383</v>
      </c>
      <c r="P3235" s="11">
        <f>IFERROR(ROUND(E3235/L3235,2),0)</f>
        <v>97.38</v>
      </c>
      <c r="Q3235" s="13" t="s">
        <v>8315</v>
      </c>
      <c r="R3235" t="s">
        <v>8316</v>
      </c>
      <c r="S3235" s="18">
        <f>(((J3235/60)/60)/24)+DATE(1970,1,1)</f>
        <v>42766.805034722223</v>
      </c>
      <c r="T3235">
        <f>YEAR(S3235)</f>
        <v>2017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1550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6">
        <f>ROUND(E3236/D3236*100,0)</f>
        <v>259</v>
      </c>
      <c r="P3236" s="11">
        <f>IFERROR(ROUND(E3236/L3236,2),0)</f>
        <v>34.92</v>
      </c>
      <c r="Q3236" s="13" t="s">
        <v>8315</v>
      </c>
      <c r="R3236" t="s">
        <v>8316</v>
      </c>
      <c r="S3236" s="18">
        <f>(((J3236/60)/60)/24)+DATE(1970,1,1)</f>
        <v>42734.789444444439</v>
      </c>
      <c r="T3236">
        <f>YEAR(S3236)</f>
        <v>2016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6">
        <f>ROUND(E3237/D3237*100,0)</f>
        <v>1032</v>
      </c>
      <c r="P3237" s="11">
        <f>IFERROR(ROUND(E3237/L3237,2),0)</f>
        <v>85.53</v>
      </c>
      <c r="Q3237" s="13" t="s">
        <v>8315</v>
      </c>
      <c r="R3237" t="s">
        <v>8316</v>
      </c>
      <c r="S3237" s="18">
        <f>(((J3237/60)/60)/24)+DATE(1970,1,1)</f>
        <v>42522.347812499997</v>
      </c>
      <c r="T3237">
        <f>YEAR(S3237)</f>
        <v>2016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1500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6">
        <f>ROUND(E3238/D3238*100,0)</f>
        <v>1341</v>
      </c>
      <c r="P3238" s="11">
        <f>IFERROR(ROUND(E3238/L3238,2),0)</f>
        <v>182.91</v>
      </c>
      <c r="Q3238" s="13" t="s">
        <v>8315</v>
      </c>
      <c r="R3238" t="s">
        <v>8316</v>
      </c>
      <c r="S3238" s="18">
        <f>(((J3238/60)/60)/24)+DATE(1970,1,1)</f>
        <v>42702.917048611111</v>
      </c>
      <c r="T3238">
        <f>YEAR(S3238)</f>
        <v>2016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1500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6">
        <f>ROUND(E3239/D3239*100,0)</f>
        <v>2352</v>
      </c>
      <c r="P3239" s="11">
        <f>IFERROR(ROUND(E3239/L3239,2),0)</f>
        <v>131.13999999999999</v>
      </c>
      <c r="Q3239" s="13" t="s">
        <v>8315</v>
      </c>
      <c r="R3239" t="s">
        <v>8316</v>
      </c>
      <c r="S3239" s="18">
        <f>(((J3239/60)/60)/24)+DATE(1970,1,1)</f>
        <v>42252.474351851852</v>
      </c>
      <c r="T3239">
        <f>YEAR(S3239)</f>
        <v>2015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1500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6">
        <f>ROUND(E3240/D3240*100,0)</f>
        <v>210</v>
      </c>
      <c r="P3240" s="11">
        <f>IFERROR(ROUND(E3240/L3240,2),0)</f>
        <v>39.81</v>
      </c>
      <c r="Q3240" s="13" t="s">
        <v>8315</v>
      </c>
      <c r="R3240" t="s">
        <v>8316</v>
      </c>
      <c r="S3240" s="18">
        <f>(((J3240/60)/60)/24)+DATE(1970,1,1)</f>
        <v>42156.510393518518</v>
      </c>
      <c r="T3240">
        <f>YEAR(S3240)</f>
        <v>2015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1500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6">
        <f>ROUND(E3241/D3241*100,0)</f>
        <v>414</v>
      </c>
      <c r="P3241" s="11">
        <f>IFERROR(ROUND(E3241/L3241,2),0)</f>
        <v>59.7</v>
      </c>
      <c r="Q3241" s="13" t="s">
        <v>8315</v>
      </c>
      <c r="R3241" t="s">
        <v>8316</v>
      </c>
      <c r="S3241" s="18">
        <f>(((J3241/60)/60)/24)+DATE(1970,1,1)</f>
        <v>42278.089039351849</v>
      </c>
      <c r="T3241">
        <f>YEAR(S3241)</f>
        <v>2015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1500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6">
        <f>ROUND(E3242/D3242*100,0)</f>
        <v>201</v>
      </c>
      <c r="P3242" s="11">
        <f>IFERROR(ROUND(E3242/L3242,2),0)</f>
        <v>88.74</v>
      </c>
      <c r="Q3242" s="13" t="s">
        <v>8315</v>
      </c>
      <c r="R3242" t="s">
        <v>8316</v>
      </c>
      <c r="S3242" s="18">
        <f>(((J3242/60)/60)/24)+DATE(1970,1,1)</f>
        <v>42754.693842592591</v>
      </c>
      <c r="T3242">
        <f>YEAR(S3242)</f>
        <v>2017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1500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6">
        <f>ROUND(E3243/D3243*100,0)</f>
        <v>653</v>
      </c>
      <c r="P3243" s="11">
        <f>IFERROR(ROUND(E3243/L3243,2),0)</f>
        <v>58.69</v>
      </c>
      <c r="Q3243" s="13" t="s">
        <v>8315</v>
      </c>
      <c r="R3243" t="s">
        <v>8316</v>
      </c>
      <c r="S3243" s="18">
        <f>(((J3243/60)/60)/24)+DATE(1970,1,1)</f>
        <v>41893.324884259258</v>
      </c>
      <c r="T3243">
        <f>YEAR(S3243)</f>
        <v>2014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1500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6">
        <f>ROUND(E3244/D3244*100,0)</f>
        <v>849</v>
      </c>
      <c r="P3244" s="11">
        <f>IFERROR(ROUND(E3244/L3244,2),0)</f>
        <v>69.569999999999993</v>
      </c>
      <c r="Q3244" s="13" t="s">
        <v>8315</v>
      </c>
      <c r="R3244" t="s">
        <v>8316</v>
      </c>
      <c r="S3244" s="18">
        <f>(((J3244/60)/60)/24)+DATE(1970,1,1)</f>
        <v>41871.755694444444</v>
      </c>
      <c r="T3244">
        <f>YEAR(S3244)</f>
        <v>2014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1500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6">
        <f>ROUND(E3245/D3245*100,0)</f>
        <v>548</v>
      </c>
      <c r="P3245" s="11">
        <f>IFERROR(ROUND(E3245/L3245,2),0)</f>
        <v>115.87</v>
      </c>
      <c r="Q3245" s="13" t="s">
        <v>8315</v>
      </c>
      <c r="R3245" t="s">
        <v>8316</v>
      </c>
      <c r="S3245" s="18">
        <f>(((J3245/60)/60)/24)+DATE(1970,1,1)</f>
        <v>42262.096782407403</v>
      </c>
      <c r="T3245">
        <f>YEAR(S3245)</f>
        <v>2015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1500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6">
        <f>ROUND(E3246/D3246*100,0)</f>
        <v>110</v>
      </c>
      <c r="P3246" s="11">
        <f>IFERROR(ROUND(E3246/L3246,2),0)</f>
        <v>23.87</v>
      </c>
      <c r="Q3246" s="13" t="s">
        <v>8315</v>
      </c>
      <c r="R3246" t="s">
        <v>8316</v>
      </c>
      <c r="S3246" s="18">
        <f>(((J3246/60)/60)/24)+DATE(1970,1,1)</f>
        <v>42675.694236111114</v>
      </c>
      <c r="T3246">
        <f>YEAR(S3246)</f>
        <v>2016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1500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6">
        <f>ROUND(E3247/D3247*100,0)</f>
        <v>1460</v>
      </c>
      <c r="P3247" s="11">
        <f>IFERROR(ROUND(E3247/L3247,2),0)</f>
        <v>81.13</v>
      </c>
      <c r="Q3247" s="13" t="s">
        <v>8315</v>
      </c>
      <c r="R3247" t="s">
        <v>8316</v>
      </c>
      <c r="S3247" s="18">
        <f>(((J3247/60)/60)/24)+DATE(1970,1,1)</f>
        <v>42135.60020833333</v>
      </c>
      <c r="T3247">
        <f>YEAR(S3247)</f>
        <v>2015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1500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6">
        <f>ROUND(E3248/D3248*100,0)</f>
        <v>741</v>
      </c>
      <c r="P3248" s="11">
        <f>IFERROR(ROUND(E3248/L3248,2),0)</f>
        <v>57.63</v>
      </c>
      <c r="Q3248" s="13" t="s">
        <v>8315</v>
      </c>
      <c r="R3248" t="s">
        <v>8316</v>
      </c>
      <c r="S3248" s="18">
        <f>(((J3248/60)/60)/24)+DATE(1970,1,1)</f>
        <v>42230.472222222219</v>
      </c>
      <c r="T3248">
        <f>YEAR(S3248)</f>
        <v>2015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1500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6">
        <f>ROUND(E3249/D3249*100,0)</f>
        <v>176</v>
      </c>
      <c r="P3249" s="11">
        <f>IFERROR(ROUND(E3249/L3249,2),0)</f>
        <v>46.43</v>
      </c>
      <c r="Q3249" s="13" t="s">
        <v>8315</v>
      </c>
      <c r="R3249" t="s">
        <v>8316</v>
      </c>
      <c r="S3249" s="18">
        <f>(((J3249/60)/60)/24)+DATE(1970,1,1)</f>
        <v>42167.434166666666</v>
      </c>
      <c r="T3249">
        <f>YEAR(S3249)</f>
        <v>2015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1500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6">
        <f>ROUND(E3250/D3250*100,0)</f>
        <v>806</v>
      </c>
      <c r="P3250" s="11">
        <f>IFERROR(ROUND(E3250/L3250,2),0)</f>
        <v>60.48</v>
      </c>
      <c r="Q3250" s="13" t="s">
        <v>8315</v>
      </c>
      <c r="R3250" t="s">
        <v>8316</v>
      </c>
      <c r="S3250" s="18">
        <f>(((J3250/60)/60)/24)+DATE(1970,1,1)</f>
        <v>42068.888391203705</v>
      </c>
      <c r="T3250">
        <f>YEAR(S3250)</f>
        <v>2015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1500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6">
        <f>ROUND(E3251/D3251*100,0)</f>
        <v>385</v>
      </c>
      <c r="P3251" s="11">
        <f>IFERROR(ROUND(E3251/L3251,2),0)</f>
        <v>65.58</v>
      </c>
      <c r="Q3251" s="13" t="s">
        <v>8315</v>
      </c>
      <c r="R3251" t="s">
        <v>8316</v>
      </c>
      <c r="S3251" s="18">
        <f>(((J3251/60)/60)/24)+DATE(1970,1,1)</f>
        <v>42145.746689814812</v>
      </c>
      <c r="T3251">
        <f>YEAR(S3251)</f>
        <v>2015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1500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6">
        <f>ROUND(E3252/D3252*100,0)</f>
        <v>1693</v>
      </c>
      <c r="P3252" s="11">
        <f>IFERROR(ROUND(E3252/L3252,2),0)</f>
        <v>119.19</v>
      </c>
      <c r="Q3252" s="13" t="s">
        <v>8315</v>
      </c>
      <c r="R3252" t="s">
        <v>8316</v>
      </c>
      <c r="S3252" s="18">
        <f>(((J3252/60)/60)/24)+DATE(1970,1,1)</f>
        <v>41918.742175925923</v>
      </c>
      <c r="T3252">
        <f>YEAR(S3252)</f>
        <v>2014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6">
        <f>ROUND(E3253/D3253*100,0)</f>
        <v>111</v>
      </c>
      <c r="P3253" s="11">
        <f>IFERROR(ROUND(E3253/L3253,2),0)</f>
        <v>83.05</v>
      </c>
      <c r="Q3253" s="13" t="s">
        <v>8315</v>
      </c>
      <c r="R3253" t="s">
        <v>8316</v>
      </c>
      <c r="S3253" s="18">
        <f>(((J3253/60)/60)/24)+DATE(1970,1,1)</f>
        <v>42146.731087962966</v>
      </c>
      <c r="T3253">
        <f>YEAR(S3253)</f>
        <v>2015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1500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6">
        <f>ROUND(E3254/D3254*100,0)</f>
        <v>192</v>
      </c>
      <c r="P3254" s="11">
        <f>IFERROR(ROUND(E3254/L3254,2),0)</f>
        <v>57.52</v>
      </c>
      <c r="Q3254" s="13" t="s">
        <v>8315</v>
      </c>
      <c r="R3254" t="s">
        <v>8316</v>
      </c>
      <c r="S3254" s="18">
        <f>(((J3254/60)/60)/24)+DATE(1970,1,1)</f>
        <v>42590.472685185188</v>
      </c>
      <c r="T3254">
        <f>YEAR(S3254)</f>
        <v>2016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1500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6">
        <f>ROUND(E3255/D3255*100,0)</f>
        <v>1358</v>
      </c>
      <c r="P3255" s="11">
        <f>IFERROR(ROUND(E3255/L3255,2),0)</f>
        <v>177.09</v>
      </c>
      <c r="Q3255" s="13" t="s">
        <v>8315</v>
      </c>
      <c r="R3255" t="s">
        <v>8316</v>
      </c>
      <c r="S3255" s="18">
        <f>(((J3255/60)/60)/24)+DATE(1970,1,1)</f>
        <v>42602.576712962968</v>
      </c>
      <c r="T3255">
        <f>YEAR(S3255)</f>
        <v>2016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1500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6">
        <f>ROUND(E3256/D3256*100,0)</f>
        <v>878</v>
      </c>
      <c r="P3256" s="11">
        <f>IFERROR(ROUND(E3256/L3256,2),0)</f>
        <v>70.77</v>
      </c>
      <c r="Q3256" s="13" t="s">
        <v>8315</v>
      </c>
      <c r="R3256" t="s">
        <v>8316</v>
      </c>
      <c r="S3256" s="18">
        <f>(((J3256/60)/60)/24)+DATE(1970,1,1)</f>
        <v>42059.085752314815</v>
      </c>
      <c r="T3256">
        <f>YEAR(S3256)</f>
        <v>2015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1500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6">
        <f>ROUND(E3257/D3257*100,0)</f>
        <v>35</v>
      </c>
      <c r="P3257" s="11">
        <f>IFERROR(ROUND(E3257/L3257,2),0)</f>
        <v>29.17</v>
      </c>
      <c r="Q3257" s="13" t="s">
        <v>8315</v>
      </c>
      <c r="R3257" t="s">
        <v>8316</v>
      </c>
      <c r="S3257" s="18">
        <f>(((J3257/60)/60)/24)+DATE(1970,1,1)</f>
        <v>41889.768229166664</v>
      </c>
      <c r="T3257">
        <f>YEAR(S3257)</f>
        <v>2014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1500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6">
        <f>ROUND(E3258/D3258*100,0)</f>
        <v>854</v>
      </c>
      <c r="P3258" s="11">
        <f>IFERROR(ROUND(E3258/L3258,2),0)</f>
        <v>72.760000000000005</v>
      </c>
      <c r="Q3258" s="13" t="s">
        <v>8315</v>
      </c>
      <c r="R3258" t="s">
        <v>8316</v>
      </c>
      <c r="S3258" s="18">
        <f>(((J3258/60)/60)/24)+DATE(1970,1,1)</f>
        <v>42144.573807870373</v>
      </c>
      <c r="T3258">
        <f>YEAR(S3258)</f>
        <v>2015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1500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6">
        <f>ROUND(E3259/D3259*100,0)</f>
        <v>142</v>
      </c>
      <c r="P3259" s="11">
        <f>IFERROR(ROUND(E3259/L3259,2),0)</f>
        <v>51.85</v>
      </c>
      <c r="Q3259" s="13" t="s">
        <v>8315</v>
      </c>
      <c r="R3259" t="s">
        <v>8316</v>
      </c>
      <c r="S3259" s="18">
        <f>(((J3259/60)/60)/24)+DATE(1970,1,1)</f>
        <v>42758.559629629628</v>
      </c>
      <c r="T3259">
        <f>YEAR(S3259)</f>
        <v>2017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1500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6">
        <f>ROUND(E3260/D3260*100,0)</f>
        <v>491</v>
      </c>
      <c r="P3260" s="11">
        <f>IFERROR(ROUND(E3260/L3260,2),0)</f>
        <v>98.2</v>
      </c>
      <c r="Q3260" s="13" t="s">
        <v>8315</v>
      </c>
      <c r="R3260" t="s">
        <v>8316</v>
      </c>
      <c r="S3260" s="18">
        <f>(((J3260/60)/60)/24)+DATE(1970,1,1)</f>
        <v>41982.887280092589</v>
      </c>
      <c r="T3260">
        <f>YEAR(S3260)</f>
        <v>2014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1500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6">
        <f>ROUND(E3261/D3261*100,0)</f>
        <v>1628</v>
      </c>
      <c r="P3261" s="11">
        <f>IFERROR(ROUND(E3261/L3261,2),0)</f>
        <v>251.74</v>
      </c>
      <c r="Q3261" s="13" t="s">
        <v>8315</v>
      </c>
      <c r="R3261" t="s">
        <v>8316</v>
      </c>
      <c r="S3261" s="18">
        <f>(((J3261/60)/60)/24)+DATE(1970,1,1)</f>
        <v>42614.760937500003</v>
      </c>
      <c r="T3261">
        <f>YEAR(S3261)</f>
        <v>2016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1500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6">
        <f>ROUND(E3262/D3262*100,0)</f>
        <v>364</v>
      </c>
      <c r="P3262" s="11">
        <f>IFERROR(ROUND(E3262/L3262,2),0)</f>
        <v>74.819999999999993</v>
      </c>
      <c r="Q3262" s="13" t="s">
        <v>8315</v>
      </c>
      <c r="R3262" t="s">
        <v>8316</v>
      </c>
      <c r="S3262" s="18">
        <f>(((J3262/60)/60)/24)+DATE(1970,1,1)</f>
        <v>42303.672662037032</v>
      </c>
      <c r="T3262">
        <f>YEAR(S3262)</f>
        <v>2015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1500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6">
        <f>ROUND(E3263/D3263*100,0)</f>
        <v>221</v>
      </c>
      <c r="P3263" s="11">
        <f>IFERROR(ROUND(E3263/L3263,2),0)</f>
        <v>67.650000000000006</v>
      </c>
      <c r="Q3263" s="13" t="s">
        <v>8315</v>
      </c>
      <c r="R3263" t="s">
        <v>8316</v>
      </c>
      <c r="S3263" s="18">
        <f>(((J3263/60)/60)/24)+DATE(1970,1,1)</f>
        <v>42171.725416666668</v>
      </c>
      <c r="T3263">
        <f>YEAR(S3263)</f>
        <v>2015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1500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6">
        <f>ROUND(E3264/D3264*100,0)</f>
        <v>838</v>
      </c>
      <c r="P3264" s="11">
        <f>IFERROR(ROUND(E3264/L3264,2),0)</f>
        <v>93.81</v>
      </c>
      <c r="Q3264" s="13" t="s">
        <v>8315</v>
      </c>
      <c r="R3264" t="s">
        <v>8316</v>
      </c>
      <c r="S3264" s="18">
        <f>(((J3264/60)/60)/24)+DATE(1970,1,1)</f>
        <v>41964.315532407403</v>
      </c>
      <c r="T3264">
        <f>YEAR(S3264)</f>
        <v>2014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1500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6">
        <f>ROUND(E3265/D3265*100,0)</f>
        <v>187</v>
      </c>
      <c r="P3265" s="11">
        <f>IFERROR(ROUND(E3265/L3265,2),0)</f>
        <v>41.24</v>
      </c>
      <c r="Q3265" s="13" t="s">
        <v>8315</v>
      </c>
      <c r="R3265" t="s">
        <v>8316</v>
      </c>
      <c r="S3265" s="18">
        <f>(((J3265/60)/60)/24)+DATE(1970,1,1)</f>
        <v>42284.516064814816</v>
      </c>
      <c r="T3265">
        <f>YEAR(S3265)</f>
        <v>2015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1500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6">
        <f>ROUND(E3266/D3266*100,0)</f>
        <v>172</v>
      </c>
      <c r="P3266" s="11">
        <f>IFERROR(ROUND(E3266/L3266,2),0)</f>
        <v>52.55</v>
      </c>
      <c r="Q3266" s="13" t="s">
        <v>8315</v>
      </c>
      <c r="R3266" t="s">
        <v>8316</v>
      </c>
      <c r="S3266" s="18">
        <f>(((J3266/60)/60)/24)+DATE(1970,1,1)</f>
        <v>42016.800208333334</v>
      </c>
      <c r="T3266">
        <f>YEAR(S3266)</f>
        <v>2015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1500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6">
        <f>ROUND(E3267/D3267*100,0)</f>
        <v>295</v>
      </c>
      <c r="P3267" s="11">
        <f>IFERROR(ROUND(E3267/L3267,2),0)</f>
        <v>70.290000000000006</v>
      </c>
      <c r="Q3267" s="13" t="s">
        <v>8315</v>
      </c>
      <c r="R3267" t="s">
        <v>8316</v>
      </c>
      <c r="S3267" s="18">
        <f>(((J3267/60)/60)/24)+DATE(1970,1,1)</f>
        <v>42311.711979166663</v>
      </c>
      <c r="T3267">
        <f>YEAR(S3267)</f>
        <v>2015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1500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6">
        <f>ROUND(E3268/D3268*100,0)</f>
        <v>525</v>
      </c>
      <c r="P3268" s="11">
        <f>IFERROR(ROUND(E3268/L3268,2),0)</f>
        <v>48.33</v>
      </c>
      <c r="Q3268" s="13" t="s">
        <v>8315</v>
      </c>
      <c r="R3268" t="s">
        <v>8316</v>
      </c>
      <c r="S3268" s="18">
        <f>(((J3268/60)/60)/24)+DATE(1970,1,1)</f>
        <v>42136.536134259266</v>
      </c>
      <c r="T3268">
        <f>YEAR(S3268)</f>
        <v>2015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6">
        <f>ROUND(E3269/D3269*100,0)</f>
        <v>1021</v>
      </c>
      <c r="P3269" s="11">
        <f>IFERROR(ROUND(E3269/L3269,2),0)</f>
        <v>53.18</v>
      </c>
      <c r="Q3269" s="13" t="s">
        <v>8315</v>
      </c>
      <c r="R3269" t="s">
        <v>8316</v>
      </c>
      <c r="S3269" s="18">
        <f>(((J3269/60)/60)/24)+DATE(1970,1,1)</f>
        <v>42172.757638888885</v>
      </c>
      <c r="T3269">
        <f>YEAR(S3269)</f>
        <v>2015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1500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6">
        <f>ROUND(E3270/D3270*100,0)</f>
        <v>171</v>
      </c>
      <c r="P3270" s="11">
        <f>IFERROR(ROUND(E3270/L3270,2),0)</f>
        <v>60.95</v>
      </c>
      <c r="Q3270" s="13" t="s">
        <v>8315</v>
      </c>
      <c r="R3270" t="s">
        <v>8316</v>
      </c>
      <c r="S3270" s="18">
        <f>(((J3270/60)/60)/24)+DATE(1970,1,1)</f>
        <v>42590.90425925926</v>
      </c>
      <c r="T3270">
        <f>YEAR(S3270)</f>
        <v>2016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1500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6">
        <f>ROUND(E3271/D3271*100,0)</f>
        <v>541</v>
      </c>
      <c r="P3271" s="11">
        <f>IFERROR(ROUND(E3271/L3271,2),0)</f>
        <v>116</v>
      </c>
      <c r="Q3271" s="13" t="s">
        <v>8315</v>
      </c>
      <c r="R3271" t="s">
        <v>8316</v>
      </c>
      <c r="S3271" s="18">
        <f>(((J3271/60)/60)/24)+DATE(1970,1,1)</f>
        <v>42137.395798611105</v>
      </c>
      <c r="T3271">
        <f>YEAR(S3271)</f>
        <v>2015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1500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6">
        <f>ROUND(E3272/D3272*100,0)</f>
        <v>122</v>
      </c>
      <c r="P3272" s="11">
        <f>IFERROR(ROUND(E3272/L3272,2),0)</f>
        <v>61</v>
      </c>
      <c r="Q3272" s="13" t="s">
        <v>8315</v>
      </c>
      <c r="R3272" t="s">
        <v>8316</v>
      </c>
      <c r="S3272" s="18">
        <f>(((J3272/60)/60)/24)+DATE(1970,1,1)</f>
        <v>42167.533159722225</v>
      </c>
      <c r="T3272">
        <f>YEAR(S3272)</f>
        <v>2015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6">
        <f>ROUND(E3273/D3273*100,0)</f>
        <v>130</v>
      </c>
      <c r="P3273" s="11">
        <f>IFERROR(ROUND(E3273/L3273,2),0)</f>
        <v>38.24</v>
      </c>
      <c r="Q3273" s="13" t="s">
        <v>8315</v>
      </c>
      <c r="R3273" t="s">
        <v>8316</v>
      </c>
      <c r="S3273" s="18">
        <f>(((J3273/60)/60)/24)+DATE(1970,1,1)</f>
        <v>41915.437210648146</v>
      </c>
      <c r="T3273">
        <f>YEAR(S3273)</f>
        <v>2014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1500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6">
        <f>ROUND(E3274/D3274*100,0)</f>
        <v>1030</v>
      </c>
      <c r="P3274" s="11">
        <f>IFERROR(ROUND(E3274/L3274,2),0)</f>
        <v>106.5</v>
      </c>
      <c r="Q3274" s="13" t="s">
        <v>8315</v>
      </c>
      <c r="R3274" t="s">
        <v>8316</v>
      </c>
      <c r="S3274" s="18">
        <f>(((J3274/60)/60)/24)+DATE(1970,1,1)</f>
        <v>42284.500104166669</v>
      </c>
      <c r="T3274">
        <f>YEAR(S3274)</f>
        <v>2015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1500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6">
        <f>ROUND(E3275/D3275*100,0)</f>
        <v>286</v>
      </c>
      <c r="P3275" s="11">
        <f>IFERROR(ROUND(E3275/L3275,2),0)</f>
        <v>204.57</v>
      </c>
      <c r="Q3275" s="13" t="s">
        <v>8315</v>
      </c>
      <c r="R3275" t="s">
        <v>8316</v>
      </c>
      <c r="S3275" s="18">
        <f>(((J3275/60)/60)/24)+DATE(1970,1,1)</f>
        <v>42611.801412037035</v>
      </c>
      <c r="T3275">
        <f>YEAR(S3275)</f>
        <v>2016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6">
        <f>ROUND(E3276/D3276*100,0)</f>
        <v>1047</v>
      </c>
      <c r="P3276" s="11">
        <f>IFERROR(ROUND(E3276/L3276,2),0)</f>
        <v>54.91</v>
      </c>
      <c r="Q3276" s="13" t="s">
        <v>8315</v>
      </c>
      <c r="R3276" t="s">
        <v>8316</v>
      </c>
      <c r="S3276" s="18">
        <f>(((J3276/60)/60)/24)+DATE(1970,1,1)</f>
        <v>42400.704537037032</v>
      </c>
      <c r="T3276">
        <f>YEAR(S3276)</f>
        <v>2016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1500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6">
        <f>ROUND(E3277/D3277*100,0)</f>
        <v>120</v>
      </c>
      <c r="P3277" s="11">
        <f>IFERROR(ROUND(E3277/L3277,2),0)</f>
        <v>150.41999999999999</v>
      </c>
      <c r="Q3277" s="13" t="s">
        <v>8315</v>
      </c>
      <c r="R3277" t="s">
        <v>8316</v>
      </c>
      <c r="S3277" s="18">
        <f>(((J3277/60)/60)/24)+DATE(1970,1,1)</f>
        <v>42017.88045138889</v>
      </c>
      <c r="T3277">
        <f>YEAR(S3277)</f>
        <v>2015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1500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6">
        <f>ROUND(E3278/D3278*100,0)</f>
        <v>351</v>
      </c>
      <c r="P3278" s="11">
        <f>IFERROR(ROUND(E3278/L3278,2),0)</f>
        <v>52.58</v>
      </c>
      <c r="Q3278" s="13" t="s">
        <v>8315</v>
      </c>
      <c r="R3278" t="s">
        <v>8316</v>
      </c>
      <c r="S3278" s="18">
        <f>(((J3278/60)/60)/24)+DATE(1970,1,1)</f>
        <v>42426.949988425928</v>
      </c>
      <c r="T3278">
        <f>YEAR(S3278)</f>
        <v>2016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1500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6">
        <f>ROUND(E3279/D3279*100,0)</f>
        <v>362</v>
      </c>
      <c r="P3279" s="11">
        <f>IFERROR(ROUND(E3279/L3279,2),0)</f>
        <v>54.3</v>
      </c>
      <c r="Q3279" s="13" t="s">
        <v>8315</v>
      </c>
      <c r="R3279" t="s">
        <v>8316</v>
      </c>
      <c r="S3279" s="18">
        <f>(((J3279/60)/60)/24)+DATE(1970,1,1)</f>
        <v>41931.682939814818</v>
      </c>
      <c r="T3279">
        <f>YEAR(S3279)</f>
        <v>2014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1500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6">
        <f>ROUND(E3280/D3280*100,0)</f>
        <v>172</v>
      </c>
      <c r="P3280" s="11">
        <f>IFERROR(ROUND(E3280/L3280,2),0)</f>
        <v>76.03</v>
      </c>
      <c r="Q3280" s="13" t="s">
        <v>8315</v>
      </c>
      <c r="R3280" t="s">
        <v>8316</v>
      </c>
      <c r="S3280" s="18">
        <f>(((J3280/60)/60)/24)+DATE(1970,1,1)</f>
        <v>42124.848414351851</v>
      </c>
      <c r="T3280">
        <f>YEAR(S3280)</f>
        <v>2015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1500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6">
        <f>ROUND(E3281/D3281*100,0)</f>
        <v>442</v>
      </c>
      <c r="P3281" s="11">
        <f>IFERROR(ROUND(E3281/L3281,2),0)</f>
        <v>105.21</v>
      </c>
      <c r="Q3281" s="13" t="s">
        <v>8315</v>
      </c>
      <c r="R3281" t="s">
        <v>8316</v>
      </c>
      <c r="S3281" s="18">
        <f>(((J3281/60)/60)/24)+DATE(1970,1,1)</f>
        <v>42431.102534722217</v>
      </c>
      <c r="T3281">
        <f>YEAR(S3281)</f>
        <v>2016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1500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6">
        <f>ROUND(E3282/D3282*100,0)</f>
        <v>137</v>
      </c>
      <c r="P3282" s="11">
        <f>IFERROR(ROUND(E3282/L3282,2),0)</f>
        <v>68.67</v>
      </c>
      <c r="Q3282" s="13" t="s">
        <v>8315</v>
      </c>
      <c r="R3282" t="s">
        <v>8316</v>
      </c>
      <c r="S3282" s="18">
        <f>(((J3282/60)/60)/24)+DATE(1970,1,1)</f>
        <v>42121.756921296299</v>
      </c>
      <c r="T3282">
        <f>YEAR(S3282)</f>
        <v>2015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1500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6">
        <f>ROUND(E3283/D3283*100,0)</f>
        <v>405</v>
      </c>
      <c r="P3283" s="11">
        <f>IFERROR(ROUND(E3283/L3283,2),0)</f>
        <v>129.36000000000001</v>
      </c>
      <c r="Q3283" s="13" t="s">
        <v>8315</v>
      </c>
      <c r="R3283" t="s">
        <v>8316</v>
      </c>
      <c r="S3283" s="18">
        <f>(((J3283/60)/60)/24)+DATE(1970,1,1)</f>
        <v>42219.019733796296</v>
      </c>
      <c r="T3283">
        <f>YEAR(S3283)</f>
        <v>2015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1500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6">
        <f>ROUND(E3284/D3284*100,0)</f>
        <v>2121</v>
      </c>
      <c r="P3284" s="11">
        <f>IFERROR(ROUND(E3284/L3284,2),0)</f>
        <v>134.26</v>
      </c>
      <c r="Q3284" s="13" t="s">
        <v>8315</v>
      </c>
      <c r="R3284" t="s">
        <v>8316</v>
      </c>
      <c r="S3284" s="18">
        <f>(((J3284/60)/60)/24)+DATE(1970,1,1)</f>
        <v>42445.19430555556</v>
      </c>
      <c r="T3284">
        <f>YEAR(S3284)</f>
        <v>2016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1500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6">
        <f>ROUND(E3285/D3285*100,0)</f>
        <v>56</v>
      </c>
      <c r="P3285" s="11">
        <f>IFERROR(ROUND(E3285/L3285,2),0)</f>
        <v>17.829999999999998</v>
      </c>
      <c r="Q3285" s="13" t="s">
        <v>8315</v>
      </c>
      <c r="R3285" t="s">
        <v>8316</v>
      </c>
      <c r="S3285" s="18">
        <f>(((J3285/60)/60)/24)+DATE(1970,1,1)</f>
        <v>42379.74418981481</v>
      </c>
      <c r="T3285">
        <f>YEAR(S3285)</f>
        <v>2016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1500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6">
        <f>ROUND(E3286/D3286*100,0)</f>
        <v>203</v>
      </c>
      <c r="P3286" s="11">
        <f>IFERROR(ROUND(E3286/L3286,2),0)</f>
        <v>203.2</v>
      </c>
      <c r="Q3286" s="13" t="s">
        <v>8315</v>
      </c>
      <c r="R3286" t="s">
        <v>8316</v>
      </c>
      <c r="S3286" s="18">
        <f>(((J3286/60)/60)/24)+DATE(1970,1,1)</f>
        <v>42380.884872685187</v>
      </c>
      <c r="T3286">
        <f>YEAR(S3286)</f>
        <v>2016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1500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6">
        <f>ROUND(E3287/D3287*100,0)</f>
        <v>374</v>
      </c>
      <c r="P3287" s="11">
        <f>IFERROR(ROUND(E3287/L3287,2),0)</f>
        <v>69.19</v>
      </c>
      <c r="Q3287" s="13" t="s">
        <v>8315</v>
      </c>
      <c r="R3287" t="s">
        <v>8316</v>
      </c>
      <c r="S3287" s="18">
        <f>(((J3287/60)/60)/24)+DATE(1970,1,1)</f>
        <v>42762.942430555559</v>
      </c>
      <c r="T3287">
        <f>YEAR(S3287)</f>
        <v>2017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6">
        <f>ROUND(E3288/D3288*100,0)</f>
        <v>1018</v>
      </c>
      <c r="P3288" s="11">
        <f>IFERROR(ROUND(E3288/L3288,2),0)</f>
        <v>125.12</v>
      </c>
      <c r="Q3288" s="13" t="s">
        <v>8315</v>
      </c>
      <c r="R3288" t="s">
        <v>8316</v>
      </c>
      <c r="S3288" s="18">
        <f>(((J3288/60)/60)/24)+DATE(1970,1,1)</f>
        <v>42567.840069444443</v>
      </c>
      <c r="T3288">
        <f>YEAR(S3288)</f>
        <v>2016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1500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6">
        <f>ROUND(E3289/D3289*100,0)</f>
        <v>167</v>
      </c>
      <c r="P3289" s="11">
        <f>IFERROR(ROUND(E3289/L3289,2),0)</f>
        <v>73.53</v>
      </c>
      <c r="Q3289" s="13" t="s">
        <v>8315</v>
      </c>
      <c r="R3289" t="s">
        <v>8316</v>
      </c>
      <c r="S3289" s="18">
        <f>(((J3289/60)/60)/24)+DATE(1970,1,1)</f>
        <v>42311.750324074077</v>
      </c>
      <c r="T3289">
        <f>YEAR(S3289)</f>
        <v>2015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1500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6">
        <f>ROUND(E3290/D3290*100,0)</f>
        <v>668</v>
      </c>
      <c r="P3290" s="11">
        <f>IFERROR(ROUND(E3290/L3290,2),0)</f>
        <v>48.44</v>
      </c>
      <c r="Q3290" s="13" t="s">
        <v>8315</v>
      </c>
      <c r="R3290" t="s">
        <v>8316</v>
      </c>
      <c r="S3290" s="18">
        <f>(((J3290/60)/60)/24)+DATE(1970,1,1)</f>
        <v>42505.774479166663</v>
      </c>
      <c r="T3290">
        <f>YEAR(S3290)</f>
        <v>2016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1500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6">
        <f>ROUND(E3291/D3291*100,0)</f>
        <v>44</v>
      </c>
      <c r="P3291" s="11">
        <f>IFERROR(ROUND(E3291/L3291,2),0)</f>
        <v>26.61</v>
      </c>
      <c r="Q3291" s="13" t="s">
        <v>8315</v>
      </c>
      <c r="R3291" t="s">
        <v>8316</v>
      </c>
      <c r="S3291" s="18">
        <f>(((J3291/60)/60)/24)+DATE(1970,1,1)</f>
        <v>42758.368078703701</v>
      </c>
      <c r="T3291">
        <f>YEAR(S3291)</f>
        <v>2017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1500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6">
        <f>ROUND(E3292/D3292*100,0)</f>
        <v>162</v>
      </c>
      <c r="P3292" s="11">
        <f>IFERROR(ROUND(E3292/L3292,2),0)</f>
        <v>33.67</v>
      </c>
      <c r="Q3292" s="13" t="s">
        <v>8315</v>
      </c>
      <c r="R3292" t="s">
        <v>8316</v>
      </c>
      <c r="S3292" s="18">
        <f>(((J3292/60)/60)/24)+DATE(1970,1,1)</f>
        <v>42775.51494212963</v>
      </c>
      <c r="T3292">
        <f>YEAR(S3292)</f>
        <v>2017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1500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6">
        <f>ROUND(E3293/D3293*100,0)</f>
        <v>38</v>
      </c>
      <c r="P3293" s="11">
        <f>IFERROR(ROUND(E3293/L3293,2),0)</f>
        <v>40.71</v>
      </c>
      <c r="Q3293" s="13" t="s">
        <v>8315</v>
      </c>
      <c r="R3293" t="s">
        <v>8316</v>
      </c>
      <c r="S3293" s="18">
        <f>(((J3293/60)/60)/24)+DATE(1970,1,1)</f>
        <v>42232.702546296292</v>
      </c>
      <c r="T3293">
        <f>YEAR(S3293)</f>
        <v>2015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1500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6">
        <f>ROUND(E3294/D3294*100,0)</f>
        <v>19</v>
      </c>
      <c r="P3294" s="11">
        <f>IFERROR(ROUND(E3294/L3294,2),0)</f>
        <v>19.27</v>
      </c>
      <c r="Q3294" s="13" t="s">
        <v>8315</v>
      </c>
      <c r="R3294" t="s">
        <v>8316</v>
      </c>
      <c r="S3294" s="18">
        <f>(((J3294/60)/60)/24)+DATE(1970,1,1)</f>
        <v>42282.770231481481</v>
      </c>
      <c r="T3294">
        <f>YEAR(S3294)</f>
        <v>2015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1500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6">
        <f>ROUND(E3295/D3295*100,0)</f>
        <v>511</v>
      </c>
      <c r="P3295" s="11">
        <f>IFERROR(ROUND(E3295/L3295,2),0)</f>
        <v>84.29</v>
      </c>
      <c r="Q3295" s="13" t="s">
        <v>8315</v>
      </c>
      <c r="R3295" t="s">
        <v>8316</v>
      </c>
      <c r="S3295" s="18">
        <f>(((J3295/60)/60)/24)+DATE(1970,1,1)</f>
        <v>42768.425370370373</v>
      </c>
      <c r="T3295">
        <f>YEAR(S3295)</f>
        <v>2017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1500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6">
        <f>ROUND(E3296/D3296*100,0)</f>
        <v>47</v>
      </c>
      <c r="P3296" s="11">
        <f>IFERROR(ROUND(E3296/L3296,2),0)</f>
        <v>29.58</v>
      </c>
      <c r="Q3296" s="13" t="s">
        <v>8315</v>
      </c>
      <c r="R3296" t="s">
        <v>8316</v>
      </c>
      <c r="S3296" s="18">
        <f>(((J3296/60)/60)/24)+DATE(1970,1,1)</f>
        <v>42141.541134259256</v>
      </c>
      <c r="T3296">
        <f>YEAR(S3296)</f>
        <v>2015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1500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6">
        <f>ROUND(E3297/D3297*100,0)</f>
        <v>48</v>
      </c>
      <c r="P3297" s="11">
        <f>IFERROR(ROUND(E3297/L3297,2),0)</f>
        <v>26.67</v>
      </c>
      <c r="Q3297" s="13" t="s">
        <v>8315</v>
      </c>
      <c r="R3297" t="s">
        <v>8316</v>
      </c>
      <c r="S3297" s="18">
        <f>(((J3297/60)/60)/24)+DATE(1970,1,1)</f>
        <v>42609.442465277782</v>
      </c>
      <c r="T3297">
        <f>YEAR(S3297)</f>
        <v>2016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6">
        <f>ROUND(E3298/D3298*100,0)</f>
        <v>144</v>
      </c>
      <c r="P3298" s="11">
        <f>IFERROR(ROUND(E3298/L3298,2),0)</f>
        <v>45.98</v>
      </c>
      <c r="Q3298" s="13" t="s">
        <v>8315</v>
      </c>
      <c r="R3298" t="s">
        <v>8316</v>
      </c>
      <c r="S3298" s="18">
        <f>(((J3298/60)/60)/24)+DATE(1970,1,1)</f>
        <v>42309.756620370375</v>
      </c>
      <c r="T3298">
        <f>YEAR(S3298)</f>
        <v>2015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1500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6">
        <f>ROUND(E3299/D3299*100,0)</f>
        <v>367</v>
      </c>
      <c r="P3299" s="11">
        <f>IFERROR(ROUND(E3299/L3299,2),0)</f>
        <v>125.09</v>
      </c>
      <c r="Q3299" s="13" t="s">
        <v>8315</v>
      </c>
      <c r="R3299" t="s">
        <v>8316</v>
      </c>
      <c r="S3299" s="18">
        <f>(((J3299/60)/60)/24)+DATE(1970,1,1)</f>
        <v>42193.771481481483</v>
      </c>
      <c r="T3299">
        <f>YEAR(S3299)</f>
        <v>2015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1500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6">
        <f>ROUND(E3300/D3300*100,0)</f>
        <v>678</v>
      </c>
      <c r="P3300" s="11">
        <f>IFERROR(ROUND(E3300/L3300,2),0)</f>
        <v>141.29</v>
      </c>
      <c r="Q3300" s="13" t="s">
        <v>8315</v>
      </c>
      <c r="R3300" t="s">
        <v>8316</v>
      </c>
      <c r="S3300" s="18">
        <f>(((J3300/60)/60)/24)+DATE(1970,1,1)</f>
        <v>42239.957962962959</v>
      </c>
      <c r="T3300">
        <f>YEAR(S3300)</f>
        <v>2015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1500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6">
        <f>ROUND(E3301/D3301*100,0)</f>
        <v>232</v>
      </c>
      <c r="P3301" s="11">
        <f>IFERROR(ROUND(E3301/L3301,2),0)</f>
        <v>55.33</v>
      </c>
      <c r="Q3301" s="13" t="s">
        <v>8315</v>
      </c>
      <c r="R3301" t="s">
        <v>8316</v>
      </c>
      <c r="S3301" s="18">
        <f>(((J3301/60)/60)/24)+DATE(1970,1,1)</f>
        <v>42261.917395833334</v>
      </c>
      <c r="T3301">
        <f>YEAR(S3301)</f>
        <v>2015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1500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6">
        <f>ROUND(E3302/D3302*100,0)</f>
        <v>272</v>
      </c>
      <c r="P3302" s="11">
        <f>IFERROR(ROUND(E3302/L3302,2),0)</f>
        <v>46.42</v>
      </c>
      <c r="Q3302" s="13" t="s">
        <v>8315</v>
      </c>
      <c r="R3302" t="s">
        <v>8316</v>
      </c>
      <c r="S3302" s="18">
        <f>(((J3302/60)/60)/24)+DATE(1970,1,1)</f>
        <v>42102.743773148148</v>
      </c>
      <c r="T3302">
        <f>YEAR(S3302)</f>
        <v>2015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1500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6">
        <f>ROUND(E3303/D3303*100,0)</f>
        <v>267</v>
      </c>
      <c r="P3303" s="11">
        <f>IFERROR(ROUND(E3303/L3303,2),0)</f>
        <v>57.2</v>
      </c>
      <c r="Q3303" s="13" t="s">
        <v>8315</v>
      </c>
      <c r="R3303" t="s">
        <v>8316</v>
      </c>
      <c r="S3303" s="18">
        <f>(((J3303/60)/60)/24)+DATE(1970,1,1)</f>
        <v>42538.73583333334</v>
      </c>
      <c r="T3303">
        <f>YEAR(S3303)</f>
        <v>2016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1500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6">
        <f>ROUND(E3304/D3304*100,0)</f>
        <v>579</v>
      </c>
      <c r="P3304" s="11">
        <f>IFERROR(ROUND(E3304/L3304,2),0)</f>
        <v>173.7</v>
      </c>
      <c r="Q3304" s="13" t="s">
        <v>8315</v>
      </c>
      <c r="R3304" t="s">
        <v>8316</v>
      </c>
      <c r="S3304" s="18">
        <f>(((J3304/60)/60)/24)+DATE(1970,1,1)</f>
        <v>42681.35157407407</v>
      </c>
      <c r="T3304">
        <f>YEAR(S3304)</f>
        <v>2016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1500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6">
        <f>ROUND(E3305/D3305*100,0)</f>
        <v>139</v>
      </c>
      <c r="P3305" s="11">
        <f>IFERROR(ROUND(E3305/L3305,2),0)</f>
        <v>59.6</v>
      </c>
      <c r="Q3305" s="13" t="s">
        <v>8315</v>
      </c>
      <c r="R3305" t="s">
        <v>8316</v>
      </c>
      <c r="S3305" s="18">
        <f>(((J3305/60)/60)/24)+DATE(1970,1,1)</f>
        <v>42056.65143518518</v>
      </c>
      <c r="T3305">
        <f>YEAR(S3305)</f>
        <v>2015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6">
        <f>ROUND(E3306/D3306*100,0)</f>
        <v>1045</v>
      </c>
      <c r="P3306" s="11">
        <f>IFERROR(ROUND(E3306/L3306,2),0)</f>
        <v>89.59</v>
      </c>
      <c r="Q3306" s="13" t="s">
        <v>8315</v>
      </c>
      <c r="R3306" t="s">
        <v>8316</v>
      </c>
      <c r="S3306" s="18">
        <f>(((J3306/60)/60)/24)+DATE(1970,1,1)</f>
        <v>42696.624444444446</v>
      </c>
      <c r="T3306">
        <f>YEAR(S3306)</f>
        <v>2016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1500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6">
        <f>ROUND(E3307/D3307*100,0)</f>
        <v>272</v>
      </c>
      <c r="P3307" s="11">
        <f>IFERROR(ROUND(E3307/L3307,2),0)</f>
        <v>204.05</v>
      </c>
      <c r="Q3307" s="13" t="s">
        <v>8315</v>
      </c>
      <c r="R3307" t="s">
        <v>8316</v>
      </c>
      <c r="S3307" s="18">
        <f>(((J3307/60)/60)/24)+DATE(1970,1,1)</f>
        <v>42186.855879629627</v>
      </c>
      <c r="T3307">
        <f>YEAR(S3307)</f>
        <v>2015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6">
        <f>ROUND(E3308/D3308*100,0)</f>
        <v>175</v>
      </c>
      <c r="P3308" s="11">
        <f>IFERROR(ROUND(E3308/L3308,2),0)</f>
        <v>48.7</v>
      </c>
      <c r="Q3308" s="13" t="s">
        <v>8315</v>
      </c>
      <c r="R3308" t="s">
        <v>8316</v>
      </c>
      <c r="S3308" s="18">
        <f>(((J3308/60)/60)/24)+DATE(1970,1,1)</f>
        <v>42493.219236111108</v>
      </c>
      <c r="T3308">
        <f>YEAR(S3308)</f>
        <v>2016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1500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6">
        <f>ROUND(E3309/D3309*100,0)</f>
        <v>71</v>
      </c>
      <c r="P3309" s="11">
        <f>IFERROR(ROUND(E3309/L3309,2),0)</f>
        <v>53.34</v>
      </c>
      <c r="Q3309" s="13" t="s">
        <v>8315</v>
      </c>
      <c r="R3309" t="s">
        <v>8316</v>
      </c>
      <c r="S3309" s="18">
        <f>(((J3309/60)/60)/24)+DATE(1970,1,1)</f>
        <v>42475.057164351849</v>
      </c>
      <c r="T3309">
        <f>YEAR(S3309)</f>
        <v>2016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1500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6">
        <f>ROUND(E3310/D3310*100,0)</f>
        <v>285</v>
      </c>
      <c r="P3310" s="11">
        <f>IFERROR(ROUND(E3310/L3310,2),0)</f>
        <v>75.09</v>
      </c>
      <c r="Q3310" s="13" t="s">
        <v>8315</v>
      </c>
      <c r="R3310" t="s">
        <v>8316</v>
      </c>
      <c r="S3310" s="18">
        <f>(((J3310/60)/60)/24)+DATE(1970,1,1)</f>
        <v>42452.876909722225</v>
      </c>
      <c r="T3310">
        <f>YEAR(S3310)</f>
        <v>2016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1500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6">
        <f>ROUND(E3311/D3311*100,0)</f>
        <v>37</v>
      </c>
      <c r="P3311" s="11">
        <f>IFERROR(ROUND(E3311/L3311,2),0)</f>
        <v>18</v>
      </c>
      <c r="Q3311" s="13" t="s">
        <v>8315</v>
      </c>
      <c r="R3311" t="s">
        <v>8316</v>
      </c>
      <c r="S3311" s="18">
        <f>(((J3311/60)/60)/24)+DATE(1970,1,1)</f>
        <v>42628.650208333333</v>
      </c>
      <c r="T3311">
        <f>YEAR(S3311)</f>
        <v>2016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1500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6">
        <f>ROUND(E3312/D3312*100,0)</f>
        <v>434</v>
      </c>
      <c r="P3312" s="11">
        <f>IFERROR(ROUND(E3312/L3312,2),0)</f>
        <v>209.84</v>
      </c>
      <c r="Q3312" s="13" t="s">
        <v>8315</v>
      </c>
      <c r="R3312" t="s">
        <v>8316</v>
      </c>
      <c r="S3312" s="18">
        <f>(((J3312/60)/60)/24)+DATE(1970,1,1)</f>
        <v>42253.928530092591</v>
      </c>
      <c r="T3312">
        <f>YEAR(S3312)</f>
        <v>2015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1500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6">
        <f>ROUND(E3313/D3313*100,0)</f>
        <v>183</v>
      </c>
      <c r="P3313" s="11">
        <f>IFERROR(ROUND(E3313/L3313,2),0)</f>
        <v>61.02</v>
      </c>
      <c r="Q3313" s="13" t="s">
        <v>8315</v>
      </c>
      <c r="R3313" t="s">
        <v>8316</v>
      </c>
      <c r="S3313" s="18">
        <f>(((J3313/60)/60)/24)+DATE(1970,1,1)</f>
        <v>42264.29178240741</v>
      </c>
      <c r="T3313">
        <f>YEAR(S3313)</f>
        <v>2015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1500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6">
        <f>ROUND(E3314/D3314*100,0)</f>
        <v>167</v>
      </c>
      <c r="P3314" s="11">
        <f>IFERROR(ROUND(E3314/L3314,2),0)</f>
        <v>61</v>
      </c>
      <c r="Q3314" s="13" t="s">
        <v>8315</v>
      </c>
      <c r="R3314" t="s">
        <v>8316</v>
      </c>
      <c r="S3314" s="18">
        <f>(((J3314/60)/60)/24)+DATE(1970,1,1)</f>
        <v>42664.809560185182</v>
      </c>
      <c r="T3314">
        <f>YEAR(S3314)</f>
        <v>2016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1500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6">
        <f>ROUND(E3315/D3315*100,0)</f>
        <v>155</v>
      </c>
      <c r="P3315" s="11">
        <f>IFERROR(ROUND(E3315/L3315,2),0)</f>
        <v>80.03</v>
      </c>
      <c r="Q3315" s="13" t="s">
        <v>8315</v>
      </c>
      <c r="R3315" t="s">
        <v>8316</v>
      </c>
      <c r="S3315" s="18">
        <f>(((J3315/60)/60)/24)+DATE(1970,1,1)</f>
        <v>42382.244409722218</v>
      </c>
      <c r="T3315">
        <f>YEAR(S3315)</f>
        <v>2016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1500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6">
        <f>ROUND(E3316/D3316*100,0)</f>
        <v>112</v>
      </c>
      <c r="P3316" s="11">
        <f>IFERROR(ROUND(E3316/L3316,2),0)</f>
        <v>29.07</v>
      </c>
      <c r="Q3316" s="13" t="s">
        <v>8315</v>
      </c>
      <c r="R3316" t="s">
        <v>8316</v>
      </c>
      <c r="S3316" s="18">
        <f>(((J3316/60)/60)/24)+DATE(1970,1,1)</f>
        <v>42105.267488425925</v>
      </c>
      <c r="T3316">
        <f>YEAR(S3316)</f>
        <v>2015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1500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6">
        <f>ROUND(E3317/D3317*100,0)</f>
        <v>293</v>
      </c>
      <c r="P3317" s="11">
        <f>IFERROR(ROUND(E3317/L3317,2),0)</f>
        <v>49.44</v>
      </c>
      <c r="Q3317" s="13" t="s">
        <v>8315</v>
      </c>
      <c r="R3317" t="s">
        <v>8316</v>
      </c>
      <c r="S3317" s="18">
        <f>(((J3317/60)/60)/24)+DATE(1970,1,1)</f>
        <v>42466.303715277783</v>
      </c>
      <c r="T3317">
        <f>YEAR(S3317)</f>
        <v>2016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1500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6">
        <f>ROUND(E3318/D3318*100,0)</f>
        <v>783</v>
      </c>
      <c r="P3318" s="11">
        <f>IFERROR(ROUND(E3318/L3318,2),0)</f>
        <v>93.98</v>
      </c>
      <c r="Q3318" s="13" t="s">
        <v>8315</v>
      </c>
      <c r="R3318" t="s">
        <v>8316</v>
      </c>
      <c r="S3318" s="18">
        <f>(((J3318/60)/60)/24)+DATE(1970,1,1)</f>
        <v>41826.871238425927</v>
      </c>
      <c r="T3318">
        <f>YEAR(S3318)</f>
        <v>2014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1500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6">
        <f>ROUND(E3319/D3319*100,0)</f>
        <v>74</v>
      </c>
      <c r="P3319" s="11">
        <f>IFERROR(ROUND(E3319/L3319,2),0)</f>
        <v>61.94</v>
      </c>
      <c r="Q3319" s="13" t="s">
        <v>8315</v>
      </c>
      <c r="R3319" t="s">
        <v>8316</v>
      </c>
      <c r="S3319" s="18">
        <f>(((J3319/60)/60)/24)+DATE(1970,1,1)</f>
        <v>42499.039629629624</v>
      </c>
      <c r="T3319">
        <f>YEAR(S3319)</f>
        <v>2016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1500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6">
        <f>ROUND(E3320/D3320*100,0)</f>
        <v>167</v>
      </c>
      <c r="P3320" s="11">
        <f>IFERROR(ROUND(E3320/L3320,2),0)</f>
        <v>78.5</v>
      </c>
      <c r="Q3320" s="13" t="s">
        <v>8315</v>
      </c>
      <c r="R3320" t="s">
        <v>8316</v>
      </c>
      <c r="S3320" s="18">
        <f>(((J3320/60)/60)/24)+DATE(1970,1,1)</f>
        <v>42431.302002314813</v>
      </c>
      <c r="T3320">
        <f>YEAR(S3320)</f>
        <v>2016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1500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6">
        <f>ROUND(E3321/D3321*100,0)</f>
        <v>36</v>
      </c>
      <c r="P3321" s="11">
        <f>IFERROR(ROUND(E3321/L3321,2),0)</f>
        <v>33.75</v>
      </c>
      <c r="Q3321" s="13" t="s">
        <v>8315</v>
      </c>
      <c r="R3321" t="s">
        <v>8316</v>
      </c>
      <c r="S3321" s="18">
        <f>(((J3321/60)/60)/24)+DATE(1970,1,1)</f>
        <v>41990.585486111115</v>
      </c>
      <c r="T3321">
        <f>YEAR(S3321)</f>
        <v>2014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1500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6">
        <f>ROUND(E3322/D3322*100,0)</f>
        <v>168</v>
      </c>
      <c r="P3322" s="11">
        <f>IFERROR(ROUND(E3322/L3322,2),0)</f>
        <v>66.45</v>
      </c>
      <c r="Q3322" s="13" t="s">
        <v>8315</v>
      </c>
      <c r="R3322" t="s">
        <v>8316</v>
      </c>
      <c r="S3322" s="18">
        <f>(((J3322/60)/60)/24)+DATE(1970,1,1)</f>
        <v>42513.045798611114</v>
      </c>
      <c r="T3322">
        <f>YEAR(S3322)</f>
        <v>2016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1500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6">
        <f>ROUND(E3323/D3323*100,0)</f>
        <v>36</v>
      </c>
      <c r="P3323" s="11">
        <f>IFERROR(ROUND(E3323/L3323,2),0)</f>
        <v>35.799999999999997</v>
      </c>
      <c r="Q3323" s="13" t="s">
        <v>8315</v>
      </c>
      <c r="R3323" t="s">
        <v>8316</v>
      </c>
      <c r="S3323" s="18">
        <f>(((J3323/60)/60)/24)+DATE(1970,1,1)</f>
        <v>41914.100289351853</v>
      </c>
      <c r="T3323">
        <f>YEAR(S3323)</f>
        <v>2014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1500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6">
        <f>ROUND(E3324/D3324*100,0)</f>
        <v>223</v>
      </c>
      <c r="P3324" s="11">
        <f>IFERROR(ROUND(E3324/L3324,2),0)</f>
        <v>145.65</v>
      </c>
      <c r="Q3324" s="13" t="s">
        <v>8315</v>
      </c>
      <c r="R3324" t="s">
        <v>8316</v>
      </c>
      <c r="S3324" s="18">
        <f>(((J3324/60)/60)/24)+DATE(1970,1,1)</f>
        <v>42521.010370370372</v>
      </c>
      <c r="T3324">
        <f>YEAR(S3324)</f>
        <v>2016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1500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6">
        <f>ROUND(E3325/D3325*100,0)</f>
        <v>84</v>
      </c>
      <c r="P3325" s="11">
        <f>IFERROR(ROUND(E3325/L3325,2),0)</f>
        <v>25.69</v>
      </c>
      <c r="Q3325" s="13" t="s">
        <v>8315</v>
      </c>
      <c r="R3325" t="s">
        <v>8316</v>
      </c>
      <c r="S3325" s="18">
        <f>(((J3325/60)/60)/24)+DATE(1970,1,1)</f>
        <v>42608.36583333333</v>
      </c>
      <c r="T3325">
        <f>YEAR(S3325)</f>
        <v>2016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6">
        <f>ROUND(E3326/D3326*100,0)</f>
        <v>102</v>
      </c>
      <c r="P3326" s="11">
        <f>IFERROR(ROUND(E3326/L3326,2),0)</f>
        <v>152.5</v>
      </c>
      <c r="Q3326" s="13" t="s">
        <v>8315</v>
      </c>
      <c r="R3326" t="s">
        <v>8316</v>
      </c>
      <c r="S3326" s="18">
        <f>(((J3326/60)/60)/24)+DATE(1970,1,1)</f>
        <v>42512.58321759259</v>
      </c>
      <c r="T3326">
        <f>YEAR(S3326)</f>
        <v>2016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1500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6">
        <f>ROUND(E3327/D3327*100,0)</f>
        <v>30</v>
      </c>
      <c r="P3327" s="11">
        <f>IFERROR(ROUND(E3327/L3327,2),0)</f>
        <v>30</v>
      </c>
      <c r="Q3327" s="13" t="s">
        <v>8315</v>
      </c>
      <c r="R3327" t="s">
        <v>8316</v>
      </c>
      <c r="S3327" s="18">
        <f>(((J3327/60)/60)/24)+DATE(1970,1,1)</f>
        <v>42064.785613425927</v>
      </c>
      <c r="T3327">
        <f>YEAR(S3327)</f>
        <v>2015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1500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6">
        <f>ROUND(E3328/D3328*100,0)</f>
        <v>541</v>
      </c>
      <c r="P3328" s="11">
        <f>IFERROR(ROUND(E3328/L3328,2),0)</f>
        <v>142.28</v>
      </c>
      <c r="Q3328" s="13" t="s">
        <v>8315</v>
      </c>
      <c r="R3328" t="s">
        <v>8316</v>
      </c>
      <c r="S3328" s="18">
        <f>(((J3328/60)/60)/24)+DATE(1970,1,1)</f>
        <v>42041.714178240742</v>
      </c>
      <c r="T3328">
        <f>YEAR(S3328)</f>
        <v>2015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1500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6">
        <f>ROUND(E3329/D3329*100,0)</f>
        <v>54</v>
      </c>
      <c r="P3329" s="11">
        <f>IFERROR(ROUND(E3329/L3329,2),0)</f>
        <v>24.55</v>
      </c>
      <c r="Q3329" s="13" t="s">
        <v>8315</v>
      </c>
      <c r="R3329" t="s">
        <v>8316</v>
      </c>
      <c r="S3329" s="18">
        <f>(((J3329/60)/60)/24)+DATE(1970,1,1)</f>
        <v>42468.374606481477</v>
      </c>
      <c r="T3329">
        <f>YEAR(S3329)</f>
        <v>2016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1500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6">
        <f>ROUND(E3330/D3330*100,0)</f>
        <v>176</v>
      </c>
      <c r="P3330" s="11">
        <f>IFERROR(ROUND(E3330/L3330,2),0)</f>
        <v>292.77999999999997</v>
      </c>
      <c r="Q3330" s="13" t="s">
        <v>8315</v>
      </c>
      <c r="R3330" t="s">
        <v>8316</v>
      </c>
      <c r="S3330" s="18">
        <f>(((J3330/60)/60)/24)+DATE(1970,1,1)</f>
        <v>41822.57503472222</v>
      </c>
      <c r="T3330">
        <f>YEAR(S3330)</f>
        <v>2014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1500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6">
        <f>ROUND(E3331/D3331*100,0)</f>
        <v>78</v>
      </c>
      <c r="P3331" s="11">
        <f>IFERROR(ROUND(E3331/L3331,2),0)</f>
        <v>44.92</v>
      </c>
      <c r="Q3331" s="13" t="s">
        <v>8315</v>
      </c>
      <c r="R3331" t="s">
        <v>8316</v>
      </c>
      <c r="S3331" s="18">
        <f>(((J3331/60)/60)/24)+DATE(1970,1,1)</f>
        <v>41837.323009259257</v>
      </c>
      <c r="T3331">
        <f>YEAR(S3331)</f>
        <v>2014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6">
        <f>ROUND(E3332/D3332*100,0)</f>
        <v>106</v>
      </c>
      <c r="P3332" s="11">
        <f>IFERROR(ROUND(E3332/L3332,2),0)</f>
        <v>23.1</v>
      </c>
      <c r="Q3332" s="13" t="s">
        <v>8315</v>
      </c>
      <c r="R3332" t="s">
        <v>8316</v>
      </c>
      <c r="S3332" s="18">
        <f>(((J3332/60)/60)/24)+DATE(1970,1,1)</f>
        <v>42065.887361111112</v>
      </c>
      <c r="T3332">
        <f>YEAR(S3332)</f>
        <v>2015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1500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6">
        <f>ROUND(E3333/D3333*100,0)</f>
        <v>348</v>
      </c>
      <c r="P3333" s="11">
        <f>IFERROR(ROUND(E3333/L3333,2),0)</f>
        <v>80.400000000000006</v>
      </c>
      <c r="Q3333" s="13" t="s">
        <v>8315</v>
      </c>
      <c r="R3333" t="s">
        <v>8316</v>
      </c>
      <c r="S3333" s="18">
        <f>(((J3333/60)/60)/24)+DATE(1970,1,1)</f>
        <v>42248.697754629626</v>
      </c>
      <c r="T3333">
        <f>YEAR(S3333)</f>
        <v>2015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1500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6">
        <f>ROUND(E3334/D3334*100,0)</f>
        <v>400</v>
      </c>
      <c r="P3334" s="11">
        <f>IFERROR(ROUND(E3334/L3334,2),0)</f>
        <v>72.290000000000006</v>
      </c>
      <c r="Q3334" s="13" t="s">
        <v>8315</v>
      </c>
      <c r="R3334" t="s">
        <v>8316</v>
      </c>
      <c r="S3334" s="18">
        <f>(((J3334/60)/60)/24)+DATE(1970,1,1)</f>
        <v>41809.860300925924</v>
      </c>
      <c r="T3334">
        <f>YEAR(S3334)</f>
        <v>2014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1500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6">
        <f>ROUND(E3335/D3335*100,0)</f>
        <v>244</v>
      </c>
      <c r="P3335" s="11">
        <f>IFERROR(ROUND(E3335/L3335,2),0)</f>
        <v>32.97</v>
      </c>
      <c r="Q3335" s="13" t="s">
        <v>8315</v>
      </c>
      <c r="R3335" t="s">
        <v>8316</v>
      </c>
      <c r="S3335" s="18">
        <f>(((J3335/60)/60)/24)+DATE(1970,1,1)</f>
        <v>42148.676851851851</v>
      </c>
      <c r="T3335">
        <f>YEAR(S3335)</f>
        <v>2015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1500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6">
        <f>ROUND(E3336/D3336*100,0)</f>
        <v>358</v>
      </c>
      <c r="P3336" s="11">
        <f>IFERROR(ROUND(E3336/L3336,2),0)</f>
        <v>116.65</v>
      </c>
      <c r="Q3336" s="13" t="s">
        <v>8315</v>
      </c>
      <c r="R3336" t="s">
        <v>8316</v>
      </c>
      <c r="S3336" s="18">
        <f>(((J3336/60)/60)/24)+DATE(1970,1,1)</f>
        <v>42185.521087962959</v>
      </c>
      <c r="T3336">
        <f>YEAR(S3336)</f>
        <v>2015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1500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6">
        <f>ROUND(E3337/D3337*100,0)</f>
        <v>334</v>
      </c>
      <c r="P3337" s="11">
        <f>IFERROR(ROUND(E3337/L3337,2),0)</f>
        <v>79.62</v>
      </c>
      <c r="Q3337" s="13" t="s">
        <v>8315</v>
      </c>
      <c r="R3337" t="s">
        <v>8316</v>
      </c>
      <c r="S3337" s="18">
        <f>(((J3337/60)/60)/24)+DATE(1970,1,1)</f>
        <v>41827.674143518518</v>
      </c>
      <c r="T3337">
        <f>YEAR(S3337)</f>
        <v>2014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1500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6">
        <f>ROUND(E3338/D3338*100,0)</f>
        <v>17</v>
      </c>
      <c r="P3338" s="11">
        <f>IFERROR(ROUND(E3338/L3338,2),0)</f>
        <v>27.78</v>
      </c>
      <c r="Q3338" s="13" t="s">
        <v>8315</v>
      </c>
      <c r="R3338" t="s">
        <v>8316</v>
      </c>
      <c r="S3338" s="18">
        <f>(((J3338/60)/60)/24)+DATE(1970,1,1)</f>
        <v>42437.398680555561</v>
      </c>
      <c r="T3338">
        <f>YEAR(S3338)</f>
        <v>2016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1500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6">
        <f>ROUND(E3339/D3339*100,0)</f>
        <v>184</v>
      </c>
      <c r="P3339" s="11">
        <f>IFERROR(ROUND(E3339/L3339,2),0)</f>
        <v>81.03</v>
      </c>
      <c r="Q3339" s="13" t="s">
        <v>8315</v>
      </c>
      <c r="R3339" t="s">
        <v>8316</v>
      </c>
      <c r="S3339" s="18">
        <f>(((J3339/60)/60)/24)+DATE(1970,1,1)</f>
        <v>41901.282025462962</v>
      </c>
      <c r="T3339">
        <f>YEAR(S3339)</f>
        <v>2014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6">
        <f>ROUND(E3340/D3340*100,0)</f>
        <v>1022</v>
      </c>
      <c r="P3340" s="11">
        <f>IFERROR(ROUND(E3340/L3340,2),0)</f>
        <v>136.85</v>
      </c>
      <c r="Q3340" s="13" t="s">
        <v>8315</v>
      </c>
      <c r="R3340" t="s">
        <v>8316</v>
      </c>
      <c r="S3340" s="18">
        <f>(((J3340/60)/60)/24)+DATE(1970,1,1)</f>
        <v>42769.574999999997</v>
      </c>
      <c r="T3340">
        <f>YEAR(S3340)</f>
        <v>2017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1500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6">
        <f>ROUND(E3341/D3341*100,0)</f>
        <v>557</v>
      </c>
      <c r="P3341" s="11">
        <f>IFERROR(ROUND(E3341/L3341,2),0)</f>
        <v>177.62</v>
      </c>
      <c r="Q3341" s="13" t="s">
        <v>8315</v>
      </c>
      <c r="R3341" t="s">
        <v>8316</v>
      </c>
      <c r="S3341" s="18">
        <f>(((J3341/60)/60)/24)+DATE(1970,1,1)</f>
        <v>42549.665717592594</v>
      </c>
      <c r="T3341">
        <f>YEAR(S3341)</f>
        <v>2016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1500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6">
        <f>ROUND(E3342/D3342*100,0)</f>
        <v>276</v>
      </c>
      <c r="P3342" s="11">
        <f>IFERROR(ROUND(E3342/L3342,2),0)</f>
        <v>109.08</v>
      </c>
      <c r="Q3342" s="13" t="s">
        <v>8315</v>
      </c>
      <c r="R3342" t="s">
        <v>8316</v>
      </c>
      <c r="S3342" s="18">
        <f>(((J3342/60)/60)/24)+DATE(1970,1,1)</f>
        <v>42685.974004629628</v>
      </c>
      <c r="T3342">
        <f>YEAR(S3342)</f>
        <v>2016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1500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6">
        <f>ROUND(E3343/D3343*100,0)</f>
        <v>223</v>
      </c>
      <c r="P3343" s="11">
        <f>IFERROR(ROUND(E3343/L3343,2),0)</f>
        <v>119.64</v>
      </c>
      <c r="Q3343" s="13" t="s">
        <v>8315</v>
      </c>
      <c r="R3343" t="s">
        <v>8316</v>
      </c>
      <c r="S3343" s="18">
        <f>(((J3343/60)/60)/24)+DATE(1970,1,1)</f>
        <v>42510.798854166671</v>
      </c>
      <c r="T3343">
        <f>YEAR(S3343)</f>
        <v>2016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1500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6">
        <f>ROUND(E3344/D3344*100,0)</f>
        <v>407</v>
      </c>
      <c r="P3344" s="11">
        <f>IFERROR(ROUND(E3344/L3344,2),0)</f>
        <v>78.209999999999994</v>
      </c>
      <c r="Q3344" s="13" t="s">
        <v>8315</v>
      </c>
      <c r="R3344" t="s">
        <v>8316</v>
      </c>
      <c r="S3344" s="18">
        <f>(((J3344/60)/60)/24)+DATE(1970,1,1)</f>
        <v>42062.296412037031</v>
      </c>
      <c r="T3344">
        <f>YEAR(S3344)</f>
        <v>2015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1500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6">
        <f>ROUND(E3345/D3345*100,0)</f>
        <v>80</v>
      </c>
      <c r="P3345" s="11">
        <f>IFERROR(ROUND(E3345/L3345,2),0)</f>
        <v>52.17</v>
      </c>
      <c r="Q3345" s="13" t="s">
        <v>8315</v>
      </c>
      <c r="R3345" t="s">
        <v>8316</v>
      </c>
      <c r="S3345" s="18">
        <f>(((J3345/60)/60)/24)+DATE(1970,1,1)</f>
        <v>42452.916481481487</v>
      </c>
      <c r="T3345">
        <f>YEAR(S3345)</f>
        <v>2016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1500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6">
        <f>ROUND(E3346/D3346*100,0)</f>
        <v>304</v>
      </c>
      <c r="P3346" s="11">
        <f>IFERROR(ROUND(E3346/L3346,2),0)</f>
        <v>114.13</v>
      </c>
      <c r="Q3346" s="13" t="s">
        <v>8315</v>
      </c>
      <c r="R3346" t="s">
        <v>8316</v>
      </c>
      <c r="S3346" s="18">
        <f>(((J3346/60)/60)/24)+DATE(1970,1,1)</f>
        <v>41851.200150462959</v>
      </c>
      <c r="T3346">
        <f>YEAR(S3346)</f>
        <v>2014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1500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6">
        <f>ROUND(E3347/D3347*100,0)</f>
        <v>43</v>
      </c>
      <c r="P3347" s="11">
        <f>IFERROR(ROUND(E3347/L3347,2),0)</f>
        <v>50</v>
      </c>
      <c r="Q3347" s="13" t="s">
        <v>8315</v>
      </c>
      <c r="R3347" t="s">
        <v>8316</v>
      </c>
      <c r="S3347" s="18">
        <f>(((J3347/60)/60)/24)+DATE(1970,1,1)</f>
        <v>42053.106111111112</v>
      </c>
      <c r="T3347">
        <f>YEAR(S3347)</f>
        <v>2015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6">
        <f>ROUND(E3348/D3348*100,0)</f>
        <v>110</v>
      </c>
      <c r="P3348" s="11">
        <f>IFERROR(ROUND(E3348/L3348,2),0)</f>
        <v>91.67</v>
      </c>
      <c r="Q3348" s="13" t="s">
        <v>8315</v>
      </c>
      <c r="R3348" t="s">
        <v>8316</v>
      </c>
      <c r="S3348" s="18">
        <f>(((J3348/60)/60)/24)+DATE(1970,1,1)</f>
        <v>42054.024421296301</v>
      </c>
      <c r="T3348">
        <f>YEAR(S3348)</f>
        <v>2015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1500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6">
        <f>ROUND(E3349/D3349*100,0)</f>
        <v>159</v>
      </c>
      <c r="P3349" s="11">
        <f>IFERROR(ROUND(E3349/L3349,2),0)</f>
        <v>108.59</v>
      </c>
      <c r="Q3349" s="13" t="s">
        <v>8315</v>
      </c>
      <c r="R3349" t="s">
        <v>8316</v>
      </c>
      <c r="S3349" s="18">
        <f>(((J3349/60)/60)/24)+DATE(1970,1,1)</f>
        <v>42484.551550925928</v>
      </c>
      <c r="T3349">
        <f>YEAR(S3349)</f>
        <v>2016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1500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6">
        <f>ROUND(E3350/D3350*100,0)</f>
        <v>368</v>
      </c>
      <c r="P3350" s="11">
        <f>IFERROR(ROUND(E3350/L3350,2),0)</f>
        <v>69.819999999999993</v>
      </c>
      <c r="Q3350" s="13" t="s">
        <v>8315</v>
      </c>
      <c r="R3350" t="s">
        <v>8316</v>
      </c>
      <c r="S3350" s="18">
        <f>(((J3350/60)/60)/24)+DATE(1970,1,1)</f>
        <v>42466.558796296296</v>
      </c>
      <c r="T3350">
        <f>YEAR(S3350)</f>
        <v>2016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1500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6">
        <f>ROUND(E3351/D3351*100,0)</f>
        <v>102</v>
      </c>
      <c r="P3351" s="11">
        <f>IFERROR(ROUND(E3351/L3351,2),0)</f>
        <v>109.57</v>
      </c>
      <c r="Q3351" s="13" t="s">
        <v>8315</v>
      </c>
      <c r="R3351" t="s">
        <v>8316</v>
      </c>
      <c r="S3351" s="18">
        <f>(((J3351/60)/60)/24)+DATE(1970,1,1)</f>
        <v>42513.110787037032</v>
      </c>
      <c r="T3351">
        <f>YEAR(S3351)</f>
        <v>2016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1500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6">
        <f>ROUND(E3352/D3352*100,0)</f>
        <v>244</v>
      </c>
      <c r="P3352" s="11">
        <f>IFERROR(ROUND(E3352/L3352,2),0)</f>
        <v>71.67</v>
      </c>
      <c r="Q3352" s="13" t="s">
        <v>8315</v>
      </c>
      <c r="R3352" t="s">
        <v>8316</v>
      </c>
      <c r="S3352" s="18">
        <f>(((J3352/60)/60)/24)+DATE(1970,1,1)</f>
        <v>42302.701516203699</v>
      </c>
      <c r="T3352">
        <f>YEAR(S3352)</f>
        <v>2015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1500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6">
        <f>ROUND(E3353/D3353*100,0)</f>
        <v>337</v>
      </c>
      <c r="P3353" s="11">
        <f>IFERROR(ROUND(E3353/L3353,2),0)</f>
        <v>93.61</v>
      </c>
      <c r="Q3353" s="13" t="s">
        <v>8315</v>
      </c>
      <c r="R3353" t="s">
        <v>8316</v>
      </c>
      <c r="S3353" s="18">
        <f>(((J3353/60)/60)/24)+DATE(1970,1,1)</f>
        <v>41806.395428240743</v>
      </c>
      <c r="T3353">
        <f>YEAR(S3353)</f>
        <v>2014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1500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6">
        <f>ROUND(E3354/D3354*100,0)</f>
        <v>358</v>
      </c>
      <c r="P3354" s="11">
        <f>IFERROR(ROUND(E3354/L3354,2),0)</f>
        <v>76.8</v>
      </c>
      <c r="Q3354" s="13" t="s">
        <v>8315</v>
      </c>
      <c r="R3354" t="s">
        <v>8316</v>
      </c>
      <c r="S3354" s="18">
        <f>(((J3354/60)/60)/24)+DATE(1970,1,1)</f>
        <v>42495.992800925931</v>
      </c>
      <c r="T3354">
        <f>YEAR(S3354)</f>
        <v>2016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1500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6">
        <f>ROUND(E3355/D3355*100,0)</f>
        <v>105</v>
      </c>
      <c r="P3355" s="11">
        <f>IFERROR(ROUND(E3355/L3355,2),0)</f>
        <v>35.799999999999997</v>
      </c>
      <c r="Q3355" s="13" t="s">
        <v>8315</v>
      </c>
      <c r="R3355" t="s">
        <v>8316</v>
      </c>
      <c r="S3355" s="18">
        <f>(((J3355/60)/60)/24)+DATE(1970,1,1)</f>
        <v>42479.432291666672</v>
      </c>
      <c r="T3355">
        <f>YEAR(S3355)</f>
        <v>2016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1500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6">
        <f>ROUND(E3356/D3356*100,0)</f>
        <v>204</v>
      </c>
      <c r="P3356" s="11">
        <f>IFERROR(ROUND(E3356/L3356,2),0)</f>
        <v>55.6</v>
      </c>
      <c r="Q3356" s="13" t="s">
        <v>8315</v>
      </c>
      <c r="R3356" t="s">
        <v>8316</v>
      </c>
      <c r="S3356" s="18">
        <f>(((J3356/60)/60)/24)+DATE(1970,1,1)</f>
        <v>42270.7269212963</v>
      </c>
      <c r="T3356">
        <f>YEAR(S3356)</f>
        <v>2015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1500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6">
        <f>ROUND(E3357/D3357*100,0)</f>
        <v>147</v>
      </c>
      <c r="P3357" s="11">
        <f>IFERROR(ROUND(E3357/L3357,2),0)</f>
        <v>147.33000000000001</v>
      </c>
      <c r="Q3357" s="13" t="s">
        <v>8315</v>
      </c>
      <c r="R3357" t="s">
        <v>8316</v>
      </c>
      <c r="S3357" s="18">
        <f>(((J3357/60)/60)/24)+DATE(1970,1,1)</f>
        <v>42489.619525462964</v>
      </c>
      <c r="T3357">
        <f>YEAR(S3357)</f>
        <v>2016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6">
        <f>ROUND(E3358/D3358*100,0)</f>
        <v>101</v>
      </c>
      <c r="P3358" s="11">
        <f>IFERROR(ROUND(E3358/L3358,2),0)</f>
        <v>56.33</v>
      </c>
      <c r="Q3358" s="13" t="s">
        <v>8315</v>
      </c>
      <c r="R3358" t="s">
        <v>8316</v>
      </c>
      <c r="S3358" s="18">
        <f>(((J3358/60)/60)/24)+DATE(1970,1,1)</f>
        <v>42536.815648148149</v>
      </c>
      <c r="T3358">
        <f>YEAR(S3358)</f>
        <v>2016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1500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6">
        <f>ROUND(E3359/D3359*100,0)</f>
        <v>135</v>
      </c>
      <c r="P3359" s="11">
        <f>IFERROR(ROUND(E3359/L3359,2),0)</f>
        <v>96.19</v>
      </c>
      <c r="Q3359" s="13" t="s">
        <v>8315</v>
      </c>
      <c r="R3359" t="s">
        <v>8316</v>
      </c>
      <c r="S3359" s="18">
        <f>(((J3359/60)/60)/24)+DATE(1970,1,1)</f>
        <v>41822.417939814812</v>
      </c>
      <c r="T3359">
        <f>YEAR(S3359)</f>
        <v>2014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1500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6">
        <f>ROUND(E3360/D3360*100,0)</f>
        <v>687</v>
      </c>
      <c r="P3360" s="11">
        <f>IFERROR(ROUND(E3360/L3360,2),0)</f>
        <v>63.57</v>
      </c>
      <c r="Q3360" s="13" t="s">
        <v>8315</v>
      </c>
      <c r="R3360" t="s">
        <v>8316</v>
      </c>
      <c r="S3360" s="18">
        <f>(((J3360/60)/60)/24)+DATE(1970,1,1)</f>
        <v>41932.311099537037</v>
      </c>
      <c r="T3360">
        <f>YEAR(S3360)</f>
        <v>2014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1500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6">
        <f>ROUND(E3361/D3361*100,0)</f>
        <v>283</v>
      </c>
      <c r="P3361" s="11">
        <f>IFERROR(ROUND(E3361/L3361,2),0)</f>
        <v>184.78</v>
      </c>
      <c r="Q3361" s="13" t="s">
        <v>8315</v>
      </c>
      <c r="R3361" t="s">
        <v>8316</v>
      </c>
      <c r="S3361" s="18">
        <f>(((J3361/60)/60)/24)+DATE(1970,1,1)</f>
        <v>42746.057106481487</v>
      </c>
      <c r="T3361">
        <f>YEAR(S3361)</f>
        <v>2017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1500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6">
        <f>ROUND(E3362/D3362*100,0)</f>
        <v>608</v>
      </c>
      <c r="P3362" s="11">
        <f>IFERROR(ROUND(E3362/L3362,2),0)</f>
        <v>126.72</v>
      </c>
      <c r="Q3362" s="13" t="s">
        <v>8315</v>
      </c>
      <c r="R3362" t="s">
        <v>8316</v>
      </c>
      <c r="S3362" s="18">
        <f>(((J3362/60)/60)/24)+DATE(1970,1,1)</f>
        <v>42697.082673611112</v>
      </c>
      <c r="T3362">
        <f>YEAR(S3362)</f>
        <v>2016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1500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6">
        <f>ROUND(E3363/D3363*100,0)</f>
        <v>378</v>
      </c>
      <c r="P3363" s="11">
        <f>IFERROR(ROUND(E3363/L3363,2),0)</f>
        <v>83.43</v>
      </c>
      <c r="Q3363" s="13" t="s">
        <v>8315</v>
      </c>
      <c r="R3363" t="s">
        <v>8316</v>
      </c>
      <c r="S3363" s="18">
        <f>(((J3363/60)/60)/24)+DATE(1970,1,1)</f>
        <v>41866.025347222225</v>
      </c>
      <c r="T3363">
        <f>YEAR(S3363)</f>
        <v>2014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1500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6">
        <f>ROUND(E3364/D3364*100,0)</f>
        <v>73</v>
      </c>
      <c r="P3364" s="11">
        <f>IFERROR(ROUND(E3364/L3364,2),0)</f>
        <v>54.5</v>
      </c>
      <c r="Q3364" s="13" t="s">
        <v>8315</v>
      </c>
      <c r="R3364" t="s">
        <v>8316</v>
      </c>
      <c r="S3364" s="18">
        <f>(((J3364/60)/60)/24)+DATE(1970,1,1)</f>
        <v>42056.091631944444</v>
      </c>
      <c r="T3364">
        <f>YEAR(S3364)</f>
        <v>2015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1500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6">
        <f>ROUND(E3365/D3365*100,0)</f>
        <v>524</v>
      </c>
      <c r="P3365" s="11">
        <f>IFERROR(ROUND(E3365/L3365,2),0)</f>
        <v>302.31</v>
      </c>
      <c r="Q3365" s="13" t="s">
        <v>8315</v>
      </c>
      <c r="R3365" t="s">
        <v>8316</v>
      </c>
      <c r="S3365" s="18">
        <f>(((J3365/60)/60)/24)+DATE(1970,1,1)</f>
        <v>41851.771354166667</v>
      </c>
      <c r="T3365">
        <f>YEAR(S3365)</f>
        <v>2014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1500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6">
        <f>ROUND(E3366/D3366*100,0)</f>
        <v>212</v>
      </c>
      <c r="P3366" s="11">
        <f>IFERROR(ROUND(E3366/L3366,2),0)</f>
        <v>44.14</v>
      </c>
      <c r="Q3366" s="13" t="s">
        <v>8315</v>
      </c>
      <c r="R3366" t="s">
        <v>8316</v>
      </c>
      <c r="S3366" s="18">
        <f>(((J3366/60)/60)/24)+DATE(1970,1,1)</f>
        <v>42422.977418981478</v>
      </c>
      <c r="T3366">
        <f>YEAR(S3366)</f>
        <v>2016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1500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6">
        <f>ROUND(E3367/D3367*100,0)</f>
        <v>173</v>
      </c>
      <c r="P3367" s="11">
        <f>IFERROR(ROUND(E3367/L3367,2),0)</f>
        <v>866.67</v>
      </c>
      <c r="Q3367" s="13" t="s">
        <v>8315</v>
      </c>
      <c r="R3367" t="s">
        <v>8316</v>
      </c>
      <c r="S3367" s="18">
        <f>(((J3367/60)/60)/24)+DATE(1970,1,1)</f>
        <v>42321.101759259262</v>
      </c>
      <c r="T3367">
        <f>YEAR(S3367)</f>
        <v>2015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1500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6">
        <f>ROUND(E3368/D3368*100,0)</f>
        <v>74</v>
      </c>
      <c r="P3368" s="11">
        <f>IFERROR(ROUND(E3368/L3368,2),0)</f>
        <v>61.39</v>
      </c>
      <c r="Q3368" s="13" t="s">
        <v>8315</v>
      </c>
      <c r="R3368" t="s">
        <v>8316</v>
      </c>
      <c r="S3368" s="18">
        <f>(((J3368/60)/60)/24)+DATE(1970,1,1)</f>
        <v>42107.067557870367</v>
      </c>
      <c r="T3368">
        <f>YEAR(S3368)</f>
        <v>2015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1500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6">
        <f>ROUND(E3369/D3369*100,0)</f>
        <v>59</v>
      </c>
      <c r="P3369" s="11">
        <f>IFERROR(ROUND(E3369/L3369,2),0)</f>
        <v>29.67</v>
      </c>
      <c r="Q3369" s="13" t="s">
        <v>8315</v>
      </c>
      <c r="R3369" t="s">
        <v>8316</v>
      </c>
      <c r="S3369" s="18">
        <f>(((J3369/60)/60)/24)+DATE(1970,1,1)</f>
        <v>42192.933958333335</v>
      </c>
      <c r="T3369">
        <f>YEAR(S3369)</f>
        <v>2015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1500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6">
        <f>ROUND(E3370/D3370*100,0)</f>
        <v>70</v>
      </c>
      <c r="P3370" s="11">
        <f>IFERROR(ROUND(E3370/L3370,2),0)</f>
        <v>45.48</v>
      </c>
      <c r="Q3370" s="13" t="s">
        <v>8315</v>
      </c>
      <c r="R3370" t="s">
        <v>8316</v>
      </c>
      <c r="S3370" s="18">
        <f>(((J3370/60)/60)/24)+DATE(1970,1,1)</f>
        <v>41969.199756944443</v>
      </c>
      <c r="T3370">
        <f>YEAR(S3370)</f>
        <v>2014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1500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6">
        <f>ROUND(E3371/D3371*100,0)</f>
        <v>346</v>
      </c>
      <c r="P3371" s="11">
        <f>IFERROR(ROUND(E3371/L3371,2),0)</f>
        <v>96.2</v>
      </c>
      <c r="Q3371" s="13" t="s">
        <v>8315</v>
      </c>
      <c r="R3371" t="s">
        <v>8316</v>
      </c>
      <c r="S3371" s="18">
        <f>(((J3371/60)/60)/24)+DATE(1970,1,1)</f>
        <v>42690.041435185187</v>
      </c>
      <c r="T3371">
        <f>YEAR(S3371)</f>
        <v>2016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6">
        <f>ROUND(E3372/D3372*100,0)</f>
        <v>118</v>
      </c>
      <c r="P3372" s="11">
        <f>IFERROR(ROUND(E3372/L3372,2),0)</f>
        <v>67.92</v>
      </c>
      <c r="Q3372" s="13" t="s">
        <v>8315</v>
      </c>
      <c r="R3372" t="s">
        <v>8316</v>
      </c>
      <c r="S3372" s="18">
        <f>(((J3372/60)/60)/24)+DATE(1970,1,1)</f>
        <v>42690.334317129629</v>
      </c>
      <c r="T3372">
        <f>YEAR(S3372)</f>
        <v>2016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1500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6">
        <f>ROUND(E3373/D3373*100,0)</f>
        <v>18</v>
      </c>
      <c r="P3373" s="11">
        <f>IFERROR(ROUND(E3373/L3373,2),0)</f>
        <v>30.78</v>
      </c>
      <c r="Q3373" s="13" t="s">
        <v>8315</v>
      </c>
      <c r="R3373" t="s">
        <v>8316</v>
      </c>
      <c r="S3373" s="18">
        <f>(((J3373/60)/60)/24)+DATE(1970,1,1)</f>
        <v>42312.874594907407</v>
      </c>
      <c r="T3373">
        <f>YEAR(S3373)</f>
        <v>2015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1500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6">
        <f>ROUND(E3374/D3374*100,0)</f>
        <v>69</v>
      </c>
      <c r="P3374" s="11">
        <f>IFERROR(ROUND(E3374/L3374,2),0)</f>
        <v>38.33</v>
      </c>
      <c r="Q3374" s="13" t="s">
        <v>8315</v>
      </c>
      <c r="R3374" t="s">
        <v>8316</v>
      </c>
      <c r="S3374" s="18">
        <f>(((J3374/60)/60)/24)+DATE(1970,1,1)</f>
        <v>41855.548101851848</v>
      </c>
      <c r="T3374">
        <f>YEAR(S3374)</f>
        <v>2014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1500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6">
        <f>ROUND(E3375/D3375*100,0)</f>
        <v>134</v>
      </c>
      <c r="P3375" s="11">
        <f>IFERROR(ROUND(E3375/L3375,2),0)</f>
        <v>66.83</v>
      </c>
      <c r="Q3375" s="13" t="s">
        <v>8315</v>
      </c>
      <c r="R3375" t="s">
        <v>8316</v>
      </c>
      <c r="S3375" s="18">
        <f>(((J3375/60)/60)/24)+DATE(1970,1,1)</f>
        <v>42179.854629629626</v>
      </c>
      <c r="T3375">
        <f>YEAR(S3375)</f>
        <v>2015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1500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6">
        <f>ROUND(E3376/D3376*100,0)</f>
        <v>249</v>
      </c>
      <c r="P3376" s="11">
        <f>IFERROR(ROUND(E3376/L3376,2),0)</f>
        <v>71.73</v>
      </c>
      <c r="Q3376" s="13" t="s">
        <v>8315</v>
      </c>
      <c r="R3376" t="s">
        <v>8316</v>
      </c>
      <c r="S3376" s="18">
        <f>(((J3376/60)/60)/24)+DATE(1970,1,1)</f>
        <v>42275.731666666667</v>
      </c>
      <c r="T3376">
        <f>YEAR(S3376)</f>
        <v>2015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1500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6">
        <f>ROUND(E3377/D3377*100,0)</f>
        <v>200</v>
      </c>
      <c r="P3377" s="11">
        <f>IFERROR(ROUND(E3377/L3377,2),0)</f>
        <v>176.47</v>
      </c>
      <c r="Q3377" s="13" t="s">
        <v>8315</v>
      </c>
      <c r="R3377" t="s">
        <v>8316</v>
      </c>
      <c r="S3377" s="18">
        <f>(((J3377/60)/60)/24)+DATE(1970,1,1)</f>
        <v>41765.610798611109</v>
      </c>
      <c r="T3377">
        <f>YEAR(S3377)</f>
        <v>2014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1450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6">
        <f>ROUND(E3378/D3378*100,0)</f>
        <v>552</v>
      </c>
      <c r="P3378" s="11">
        <f>IFERROR(ROUND(E3378/L3378,2),0)</f>
        <v>421.11</v>
      </c>
      <c r="Q3378" s="13" t="s">
        <v>8315</v>
      </c>
      <c r="R3378" t="s">
        <v>8316</v>
      </c>
      <c r="S3378" s="18">
        <f>(((J3378/60)/60)/24)+DATE(1970,1,1)</f>
        <v>42059.701319444444</v>
      </c>
      <c r="T3378">
        <f>YEAR(S3378)</f>
        <v>2015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1400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6">
        <f>ROUND(E3379/D3379*100,0)</f>
        <v>577</v>
      </c>
      <c r="P3379" s="11">
        <f>IFERROR(ROUND(E3379/L3379,2),0)</f>
        <v>104.99</v>
      </c>
      <c r="Q3379" s="13" t="s">
        <v>8315</v>
      </c>
      <c r="R3379" t="s">
        <v>8316</v>
      </c>
      <c r="S3379" s="18">
        <f>(((J3379/60)/60)/24)+DATE(1970,1,1)</f>
        <v>42053.732627314821</v>
      </c>
      <c r="T3379">
        <f>YEAR(S3379)</f>
        <v>2015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1400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6">
        <f>ROUND(E3380/D3380*100,0)</f>
        <v>42</v>
      </c>
      <c r="P3380" s="11">
        <f>IFERROR(ROUND(E3380/L3380,2),0)</f>
        <v>28.19</v>
      </c>
      <c r="Q3380" s="13" t="s">
        <v>8315</v>
      </c>
      <c r="R3380" t="s">
        <v>8316</v>
      </c>
      <c r="S3380" s="18">
        <f>(((J3380/60)/60)/24)+DATE(1970,1,1)</f>
        <v>41858.355393518519</v>
      </c>
      <c r="T3380">
        <f>YEAR(S3380)</f>
        <v>2014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1400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6">
        <f>ROUND(E3381/D3381*100,0)</f>
        <v>148</v>
      </c>
      <c r="P3381" s="11">
        <f>IFERROR(ROUND(E3381/L3381,2),0)</f>
        <v>54.55</v>
      </c>
      <c r="Q3381" s="13" t="s">
        <v>8315</v>
      </c>
      <c r="R3381" t="s">
        <v>8316</v>
      </c>
      <c r="S3381" s="18">
        <f>(((J3381/60)/60)/24)+DATE(1970,1,1)</f>
        <v>42225.513888888891</v>
      </c>
      <c r="T3381">
        <f>YEAR(S3381)</f>
        <v>2015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1400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6">
        <f>ROUND(E3382/D3382*100,0)</f>
        <v>224</v>
      </c>
      <c r="P3382" s="11">
        <f>IFERROR(ROUND(E3382/L3382,2),0)</f>
        <v>111.89</v>
      </c>
      <c r="Q3382" s="13" t="s">
        <v>8315</v>
      </c>
      <c r="R3382" t="s">
        <v>8316</v>
      </c>
      <c r="S3382" s="18">
        <f>(((J3382/60)/60)/24)+DATE(1970,1,1)</f>
        <v>41937.95344907407</v>
      </c>
      <c r="T3382">
        <f>YEAR(S3382)</f>
        <v>2014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1395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6">
        <f>ROUND(E3383/D3383*100,0)</f>
        <v>293</v>
      </c>
      <c r="P3383" s="11">
        <f>IFERROR(ROUND(E3383/L3383,2),0)</f>
        <v>85.21</v>
      </c>
      <c r="Q3383" s="13" t="s">
        <v>8315</v>
      </c>
      <c r="R3383" t="s">
        <v>8316</v>
      </c>
      <c r="S3383" s="18">
        <f>(((J3383/60)/60)/24)+DATE(1970,1,1)</f>
        <v>42044.184988425928</v>
      </c>
      <c r="T3383">
        <f>YEAR(S3383)</f>
        <v>2015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1385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6">
        <f>ROUND(E3384/D3384*100,0)</f>
        <v>255</v>
      </c>
      <c r="P3384" s="11">
        <f>IFERROR(ROUND(E3384/L3384,2),0)</f>
        <v>76.650000000000006</v>
      </c>
      <c r="Q3384" s="13" t="s">
        <v>8315</v>
      </c>
      <c r="R3384" t="s">
        <v>8316</v>
      </c>
      <c r="S3384" s="18">
        <f>(((J3384/60)/60)/24)+DATE(1970,1,1)</f>
        <v>42559.431203703702</v>
      </c>
      <c r="T3384">
        <f>YEAR(S3384)</f>
        <v>2016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1350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6">
        <f>ROUND(E3385/D3385*100,0)</f>
        <v>145</v>
      </c>
      <c r="P3385" s="11">
        <f>IFERROR(ROUND(E3385/L3385,2),0)</f>
        <v>65.17</v>
      </c>
      <c r="Q3385" s="13" t="s">
        <v>8315</v>
      </c>
      <c r="R3385" t="s">
        <v>8316</v>
      </c>
      <c r="S3385" s="18">
        <f>(((J3385/60)/60)/24)+DATE(1970,1,1)</f>
        <v>42524.782638888893</v>
      </c>
      <c r="T3385">
        <f>YEAR(S3385)</f>
        <v>2016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1328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6">
        <f>ROUND(E3386/D3386*100,0)</f>
        <v>452</v>
      </c>
      <c r="P3386" s="11">
        <f>IFERROR(ROUND(E3386/L3386,2),0)</f>
        <v>93.76</v>
      </c>
      <c r="Q3386" s="13" t="s">
        <v>8315</v>
      </c>
      <c r="R3386" t="s">
        <v>8316</v>
      </c>
      <c r="S3386" s="18">
        <f>(((J3386/60)/60)/24)+DATE(1970,1,1)</f>
        <v>42292.087592592594</v>
      </c>
      <c r="T3386">
        <f>YEAR(S3386)</f>
        <v>2015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1300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6">
        <f>ROUND(E3387/D3387*100,0)</f>
        <v>154</v>
      </c>
      <c r="P3387" s="11">
        <f>IFERROR(ROUND(E3387/L3387,2),0)</f>
        <v>133.33000000000001</v>
      </c>
      <c r="Q3387" s="13" t="s">
        <v>8315</v>
      </c>
      <c r="R3387" t="s">
        <v>8316</v>
      </c>
      <c r="S3387" s="18">
        <f>(((J3387/60)/60)/24)+DATE(1970,1,1)</f>
        <v>41953.8675</v>
      </c>
      <c r="T3387">
        <f>YEAR(S3387)</f>
        <v>2014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1300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6">
        <f>ROUND(E3388/D3388*100,0)</f>
        <v>162</v>
      </c>
      <c r="P3388" s="11">
        <f>IFERROR(ROUND(E3388/L3388,2),0)</f>
        <v>51.22</v>
      </c>
      <c r="Q3388" s="13" t="s">
        <v>8315</v>
      </c>
      <c r="R3388" t="s">
        <v>8316</v>
      </c>
      <c r="S3388" s="18">
        <f>(((J3388/60)/60)/24)+DATE(1970,1,1)</f>
        <v>41946.644745370373</v>
      </c>
      <c r="T3388">
        <f>YEAR(S3388)</f>
        <v>2014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1300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6">
        <f>ROUND(E3389/D3389*100,0)</f>
        <v>270</v>
      </c>
      <c r="P3389" s="11">
        <f>IFERROR(ROUND(E3389/L3389,2),0)</f>
        <v>100.17</v>
      </c>
      <c r="Q3389" s="13" t="s">
        <v>8315</v>
      </c>
      <c r="R3389" t="s">
        <v>8316</v>
      </c>
      <c r="S3389" s="18">
        <f>(((J3389/60)/60)/24)+DATE(1970,1,1)</f>
        <v>41947.762592592589</v>
      </c>
      <c r="T3389">
        <f>YEAR(S3389)</f>
        <v>2014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1300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6">
        <f>ROUND(E3390/D3390*100,0)</f>
        <v>120</v>
      </c>
      <c r="P3390" s="11">
        <f>IFERROR(ROUND(E3390/L3390,2),0)</f>
        <v>34.6</v>
      </c>
      <c r="Q3390" s="13" t="s">
        <v>8315</v>
      </c>
      <c r="R3390" t="s">
        <v>8316</v>
      </c>
      <c r="S3390" s="18">
        <f>(((J3390/60)/60)/24)+DATE(1970,1,1)</f>
        <v>42143.461122685185</v>
      </c>
      <c r="T3390">
        <f>YEAR(S3390)</f>
        <v>2015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1300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6">
        <f>ROUND(E3391/D3391*100,0)</f>
        <v>881</v>
      </c>
      <c r="P3391" s="11">
        <f>IFERROR(ROUND(E3391/L3391,2),0)</f>
        <v>184.68</v>
      </c>
      <c r="Q3391" s="13" t="s">
        <v>8315</v>
      </c>
      <c r="R3391" t="s">
        <v>8316</v>
      </c>
      <c r="S3391" s="18">
        <f>(((J3391/60)/60)/24)+DATE(1970,1,1)</f>
        <v>42494.563449074078</v>
      </c>
      <c r="T3391">
        <f>YEAR(S3391)</f>
        <v>2016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1300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6">
        <f>ROUND(E3392/D3392*100,0)</f>
        <v>118</v>
      </c>
      <c r="P3392" s="11">
        <f>IFERROR(ROUND(E3392/L3392,2),0)</f>
        <v>69.819999999999993</v>
      </c>
      <c r="Q3392" s="13" t="s">
        <v>8315</v>
      </c>
      <c r="R3392" t="s">
        <v>8316</v>
      </c>
      <c r="S3392" s="18">
        <f>(((J3392/60)/60)/24)+DATE(1970,1,1)</f>
        <v>41815.774826388886</v>
      </c>
      <c r="T3392">
        <f>YEAR(S3392)</f>
        <v>2014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1300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6">
        <f>ROUND(E3393/D3393*100,0)</f>
        <v>86</v>
      </c>
      <c r="P3393" s="11">
        <f>IFERROR(ROUND(E3393/L3393,2),0)</f>
        <v>61.94</v>
      </c>
      <c r="Q3393" s="13" t="s">
        <v>8315</v>
      </c>
      <c r="R3393" t="s">
        <v>8316</v>
      </c>
      <c r="S3393" s="18">
        <f>(((J3393/60)/60)/24)+DATE(1970,1,1)</f>
        <v>41830.545694444445</v>
      </c>
      <c r="T3393">
        <f>YEAR(S3393)</f>
        <v>2014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1300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6">
        <f>ROUND(E3394/D3394*100,0)</f>
        <v>38</v>
      </c>
      <c r="P3394" s="11">
        <f>IFERROR(ROUND(E3394/L3394,2),0)</f>
        <v>41.67</v>
      </c>
      <c r="Q3394" s="13" t="s">
        <v>8315</v>
      </c>
      <c r="R3394" t="s">
        <v>8316</v>
      </c>
      <c r="S3394" s="18">
        <f>(((J3394/60)/60)/24)+DATE(1970,1,1)</f>
        <v>42446.845543981486</v>
      </c>
      <c r="T3394">
        <f>YEAR(S3394)</f>
        <v>2016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1250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6">
        <f>ROUND(E3395/D3395*100,0)</f>
        <v>127</v>
      </c>
      <c r="P3395" s="11">
        <f>IFERROR(ROUND(E3395/L3395,2),0)</f>
        <v>36.07</v>
      </c>
      <c r="Q3395" s="13" t="s">
        <v>8315</v>
      </c>
      <c r="R3395" t="s">
        <v>8316</v>
      </c>
      <c r="S3395" s="18">
        <f>(((J3395/60)/60)/24)+DATE(1970,1,1)</f>
        <v>41923.921643518523</v>
      </c>
      <c r="T3395">
        <f>YEAR(S3395)</f>
        <v>2014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1250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6">
        <f>ROUND(E3396/D3396*100,0)</f>
        <v>63</v>
      </c>
      <c r="P3396" s="11">
        <f>IFERROR(ROUND(E3396/L3396,2),0)</f>
        <v>29</v>
      </c>
      <c r="Q3396" s="13" t="s">
        <v>8315</v>
      </c>
      <c r="R3396" t="s">
        <v>8316</v>
      </c>
      <c r="S3396" s="18">
        <f>(((J3396/60)/60)/24)+DATE(1970,1,1)</f>
        <v>41817.59542824074</v>
      </c>
      <c r="T3396">
        <f>YEAR(S3396)</f>
        <v>2014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1250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6">
        <f>ROUND(E3397/D3397*100,0)</f>
        <v>74</v>
      </c>
      <c r="P3397" s="11">
        <f>IFERROR(ROUND(E3397/L3397,2),0)</f>
        <v>24.21</v>
      </c>
      <c r="Q3397" s="13" t="s">
        <v>8315</v>
      </c>
      <c r="R3397" t="s">
        <v>8316</v>
      </c>
      <c r="S3397" s="18">
        <f>(((J3397/60)/60)/24)+DATE(1970,1,1)</f>
        <v>42140.712314814817</v>
      </c>
      <c r="T3397">
        <f>YEAR(S3397)</f>
        <v>2015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1250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6">
        <f>ROUND(E3398/D3398*100,0)</f>
        <v>125</v>
      </c>
      <c r="P3398" s="11">
        <f>IFERROR(ROUND(E3398/L3398,2),0)</f>
        <v>55.89</v>
      </c>
      <c r="Q3398" s="13" t="s">
        <v>8315</v>
      </c>
      <c r="R3398" t="s">
        <v>8316</v>
      </c>
      <c r="S3398" s="18">
        <f>(((J3398/60)/60)/24)+DATE(1970,1,1)</f>
        <v>41764.44663194444</v>
      </c>
      <c r="T3398">
        <f>YEAR(S3398)</f>
        <v>2014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1250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6">
        <f>ROUND(E3399/D3399*100,0)</f>
        <v>22</v>
      </c>
      <c r="P3399" s="11">
        <f>IFERROR(ROUND(E3399/L3399,2),0)</f>
        <v>11.67</v>
      </c>
      <c r="Q3399" s="13" t="s">
        <v>8315</v>
      </c>
      <c r="R3399" t="s">
        <v>8316</v>
      </c>
      <c r="S3399" s="18">
        <f>(((J3399/60)/60)/24)+DATE(1970,1,1)</f>
        <v>42378.478344907402</v>
      </c>
      <c r="T3399">
        <f>YEAR(S3399)</f>
        <v>2016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1250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6">
        <f>ROUND(E3400/D3400*100,0)</f>
        <v>355</v>
      </c>
      <c r="P3400" s="11">
        <f>IFERROR(ROUND(E3400/L3400,2),0)</f>
        <v>68.349999999999994</v>
      </c>
      <c r="Q3400" s="13" t="s">
        <v>8315</v>
      </c>
      <c r="R3400" t="s">
        <v>8316</v>
      </c>
      <c r="S3400" s="18">
        <f>(((J3400/60)/60)/24)+DATE(1970,1,1)</f>
        <v>41941.75203703704</v>
      </c>
      <c r="T3400">
        <f>YEAR(S3400)</f>
        <v>2014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1250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6">
        <f>ROUND(E3401/D3401*100,0)</f>
        <v>100</v>
      </c>
      <c r="P3401" s="11">
        <f>IFERROR(ROUND(E3401/L3401,2),0)</f>
        <v>27.07</v>
      </c>
      <c r="Q3401" s="13" t="s">
        <v>8315</v>
      </c>
      <c r="R3401" t="s">
        <v>8316</v>
      </c>
      <c r="S3401" s="18">
        <f>(((J3401/60)/60)/24)+DATE(1970,1,1)</f>
        <v>42026.920428240745</v>
      </c>
      <c r="T3401">
        <f>YEAR(S3401)</f>
        <v>2015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1250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6">
        <f>ROUND(E3402/D3402*100,0)</f>
        <v>803</v>
      </c>
      <c r="P3402" s="11">
        <f>IFERROR(ROUND(E3402/L3402,2),0)</f>
        <v>118.13</v>
      </c>
      <c r="Q3402" s="13" t="s">
        <v>8315</v>
      </c>
      <c r="R3402" t="s">
        <v>8316</v>
      </c>
      <c r="S3402" s="18">
        <f>(((J3402/60)/60)/24)+DATE(1970,1,1)</f>
        <v>41834.953865740739</v>
      </c>
      <c r="T3402">
        <f>YEAR(S3402)</f>
        <v>2014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1250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6">
        <f>ROUND(E3403/D3403*100,0)</f>
        <v>236</v>
      </c>
      <c r="P3403" s="11">
        <f>IFERROR(ROUND(E3403/L3403,2),0)</f>
        <v>44.76</v>
      </c>
      <c r="Q3403" s="13" t="s">
        <v>8315</v>
      </c>
      <c r="R3403" t="s">
        <v>8316</v>
      </c>
      <c r="S3403" s="18">
        <f>(((J3403/60)/60)/24)+DATE(1970,1,1)</f>
        <v>42193.723912037036</v>
      </c>
      <c r="T3403">
        <f>YEAR(S3403)</f>
        <v>2015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1250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6">
        <f>ROUND(E3404/D3404*100,0)</f>
        <v>1317</v>
      </c>
      <c r="P3404" s="11">
        <f>IFERROR(ROUND(E3404/L3404,2),0)</f>
        <v>99.79</v>
      </c>
      <c r="Q3404" s="13" t="s">
        <v>8315</v>
      </c>
      <c r="R3404" t="s">
        <v>8316</v>
      </c>
      <c r="S3404" s="18">
        <f>(((J3404/60)/60)/24)+DATE(1970,1,1)</f>
        <v>42290.61855324074</v>
      </c>
      <c r="T3404">
        <f>YEAR(S3404)</f>
        <v>2015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1250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6">
        <f>ROUND(E3405/D3405*100,0)</f>
        <v>160</v>
      </c>
      <c r="P3405" s="11">
        <f>IFERROR(ROUND(E3405/L3405,2),0)</f>
        <v>117.65</v>
      </c>
      <c r="Q3405" s="13" t="s">
        <v>8315</v>
      </c>
      <c r="R3405" t="s">
        <v>8316</v>
      </c>
      <c r="S3405" s="18">
        <f>(((J3405/60)/60)/24)+DATE(1970,1,1)</f>
        <v>42150.462083333332</v>
      </c>
      <c r="T3405">
        <f>YEAR(S3405)</f>
        <v>2015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1200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6">
        <f>ROUND(E3406/D3406*100,0)</f>
        <v>51</v>
      </c>
      <c r="P3406" s="11">
        <f>IFERROR(ROUND(E3406/L3406,2),0)</f>
        <v>203.33</v>
      </c>
      <c r="Q3406" s="13" t="s">
        <v>8315</v>
      </c>
      <c r="R3406" t="s">
        <v>8316</v>
      </c>
      <c r="S3406" s="18">
        <f>(((J3406/60)/60)/24)+DATE(1970,1,1)</f>
        <v>42152.503495370373</v>
      </c>
      <c r="T3406">
        <f>YEAR(S3406)</f>
        <v>2015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1200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6">
        <f>ROUND(E3407/D3407*100,0)</f>
        <v>40</v>
      </c>
      <c r="P3407" s="11">
        <f>IFERROR(ROUND(E3407/L3407,2),0)</f>
        <v>28.32</v>
      </c>
      <c r="Q3407" s="13" t="s">
        <v>8315</v>
      </c>
      <c r="R3407" t="s">
        <v>8316</v>
      </c>
      <c r="S3407" s="18">
        <f>(((J3407/60)/60)/24)+DATE(1970,1,1)</f>
        <v>42410.017199074078</v>
      </c>
      <c r="T3407">
        <f>YEAR(S3407)</f>
        <v>2016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1200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6">
        <f>ROUND(E3408/D3408*100,0)</f>
        <v>836</v>
      </c>
      <c r="P3408" s="11">
        <f>IFERROR(ROUND(E3408/L3408,2),0)</f>
        <v>110.23</v>
      </c>
      <c r="Q3408" s="13" t="s">
        <v>8315</v>
      </c>
      <c r="R3408" t="s">
        <v>8316</v>
      </c>
      <c r="S3408" s="18">
        <f>(((J3408/60)/60)/24)+DATE(1970,1,1)</f>
        <v>41791.492777777778</v>
      </c>
      <c r="T3408">
        <f>YEAR(S3408)</f>
        <v>2014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1200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6">
        <f>ROUND(E3409/D3409*100,0)</f>
        <v>179</v>
      </c>
      <c r="P3409" s="11">
        <f>IFERROR(ROUND(E3409/L3409,2),0)</f>
        <v>31.97</v>
      </c>
      <c r="Q3409" s="13" t="s">
        <v>8315</v>
      </c>
      <c r="R3409" t="s">
        <v>8316</v>
      </c>
      <c r="S3409" s="18">
        <f>(((J3409/60)/60)/24)+DATE(1970,1,1)</f>
        <v>41796.422326388885</v>
      </c>
      <c r="T3409">
        <f>YEAR(S3409)</f>
        <v>2014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1200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6">
        <f>ROUND(E3410/D3410*100,0)</f>
        <v>88</v>
      </c>
      <c r="P3410" s="11">
        <f>IFERROR(ROUND(E3410/L3410,2),0)</f>
        <v>58.61</v>
      </c>
      <c r="Q3410" s="13" t="s">
        <v>8315</v>
      </c>
      <c r="R3410" t="s">
        <v>8316</v>
      </c>
      <c r="S3410" s="18">
        <f>(((J3410/60)/60)/24)+DATE(1970,1,1)</f>
        <v>41808.991944444446</v>
      </c>
      <c r="T3410">
        <f>YEAR(S3410)</f>
        <v>2014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1200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6">
        <f>ROUND(E3411/D3411*100,0)</f>
        <v>52</v>
      </c>
      <c r="P3411" s="11">
        <f>IFERROR(ROUND(E3411/L3411,2),0)</f>
        <v>29.43</v>
      </c>
      <c r="Q3411" s="13" t="s">
        <v>8315</v>
      </c>
      <c r="R3411" t="s">
        <v>8316</v>
      </c>
      <c r="S3411" s="18">
        <f>(((J3411/60)/60)/24)+DATE(1970,1,1)</f>
        <v>42544.814328703709</v>
      </c>
      <c r="T3411">
        <f>YEAR(S3411)</f>
        <v>2016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1200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6">
        <f>ROUND(E3412/D3412*100,0)</f>
        <v>271</v>
      </c>
      <c r="P3412" s="11">
        <f>IFERROR(ROUND(E3412/L3412,2),0)</f>
        <v>81.38</v>
      </c>
      <c r="Q3412" s="13" t="s">
        <v>8315</v>
      </c>
      <c r="R3412" t="s">
        <v>8316</v>
      </c>
      <c r="S3412" s="18">
        <f>(((J3412/60)/60)/24)+DATE(1970,1,1)</f>
        <v>42500.041550925926</v>
      </c>
      <c r="T3412">
        <f>YEAR(S3412)</f>
        <v>2016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1200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6">
        <f>ROUND(E3413/D3413*100,0)</f>
        <v>1295</v>
      </c>
      <c r="P3413" s="11">
        <f>IFERROR(ROUND(E3413/L3413,2),0)</f>
        <v>199.17</v>
      </c>
      <c r="Q3413" s="13" t="s">
        <v>8315</v>
      </c>
      <c r="R3413" t="s">
        <v>8316</v>
      </c>
      <c r="S3413" s="18">
        <f>(((J3413/60)/60)/24)+DATE(1970,1,1)</f>
        <v>42265.022824074069</v>
      </c>
      <c r="T3413">
        <f>YEAR(S3413)</f>
        <v>2015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1200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6">
        <f>ROUND(E3414/D3414*100,0)</f>
        <v>250</v>
      </c>
      <c r="P3414" s="11">
        <f>IFERROR(ROUND(E3414/L3414,2),0)</f>
        <v>115.38</v>
      </c>
      <c r="Q3414" s="13" t="s">
        <v>8315</v>
      </c>
      <c r="R3414" t="s">
        <v>8316</v>
      </c>
      <c r="S3414" s="18">
        <f>(((J3414/60)/60)/24)+DATE(1970,1,1)</f>
        <v>41879.959050925929</v>
      </c>
      <c r="T3414">
        <f>YEAR(S3414)</f>
        <v>2014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1200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6">
        <f>ROUND(E3415/D3415*100,0)</f>
        <v>54</v>
      </c>
      <c r="P3415" s="11">
        <f>IFERROR(ROUND(E3415/L3415,2),0)</f>
        <v>46.43</v>
      </c>
      <c r="Q3415" s="13" t="s">
        <v>8315</v>
      </c>
      <c r="R3415" t="s">
        <v>8316</v>
      </c>
      <c r="S3415" s="18">
        <f>(((J3415/60)/60)/24)+DATE(1970,1,1)</f>
        <v>42053.733078703706</v>
      </c>
      <c r="T3415">
        <f>YEAR(S3415)</f>
        <v>2015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1200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6">
        <f>ROUND(E3416/D3416*100,0)</f>
        <v>259</v>
      </c>
      <c r="P3416" s="11">
        <f>IFERROR(ROUND(E3416/L3416,2),0)</f>
        <v>70.569999999999993</v>
      </c>
      <c r="Q3416" s="13" t="s">
        <v>8315</v>
      </c>
      <c r="R3416" t="s">
        <v>8316</v>
      </c>
      <c r="S3416" s="18">
        <f>(((J3416/60)/60)/24)+DATE(1970,1,1)</f>
        <v>42675.832465277781</v>
      </c>
      <c r="T3416">
        <f>YEAR(S3416)</f>
        <v>2016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1200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6">
        <f>ROUND(E3417/D3417*100,0)</f>
        <v>17</v>
      </c>
      <c r="P3417" s="11">
        <f>IFERROR(ROUND(E3417/L3417,2),0)</f>
        <v>22.22</v>
      </c>
      <c r="Q3417" s="13" t="s">
        <v>8315</v>
      </c>
      <c r="R3417" t="s">
        <v>8316</v>
      </c>
      <c r="S3417" s="18">
        <f>(((J3417/60)/60)/24)+DATE(1970,1,1)</f>
        <v>42467.144166666665</v>
      </c>
      <c r="T3417">
        <f>YEAR(S3417)</f>
        <v>2016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1200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6">
        <f>ROUND(E3418/D3418*100,0)</f>
        <v>399</v>
      </c>
      <c r="P3418" s="11">
        <f>IFERROR(ROUND(E3418/L3418,2),0)</f>
        <v>159.47</v>
      </c>
      <c r="Q3418" s="13" t="s">
        <v>8315</v>
      </c>
      <c r="R3418" t="s">
        <v>8316</v>
      </c>
      <c r="S3418" s="18">
        <f>(((J3418/60)/60)/24)+DATE(1970,1,1)</f>
        <v>42089.412557870368</v>
      </c>
      <c r="T3418">
        <f>YEAR(S3418)</f>
        <v>2015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1200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6">
        <f>ROUND(E3419/D3419*100,0)</f>
        <v>142</v>
      </c>
      <c r="P3419" s="11">
        <f>IFERROR(ROUND(E3419/L3419,2),0)</f>
        <v>37.78</v>
      </c>
      <c r="Q3419" s="13" t="s">
        <v>8315</v>
      </c>
      <c r="R3419" t="s">
        <v>8316</v>
      </c>
      <c r="S3419" s="18">
        <f>(((J3419/60)/60)/24)+DATE(1970,1,1)</f>
        <v>41894.91375</v>
      </c>
      <c r="T3419">
        <f>YEAR(S3419)</f>
        <v>2014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1200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6">
        <f>ROUND(E3420/D3420*100,0)</f>
        <v>336</v>
      </c>
      <c r="P3420" s="11">
        <f>IFERROR(ROUND(E3420/L3420,2),0)</f>
        <v>72.05</v>
      </c>
      <c r="Q3420" s="13" t="s">
        <v>8315</v>
      </c>
      <c r="R3420" t="s">
        <v>8316</v>
      </c>
      <c r="S3420" s="18">
        <f>(((J3420/60)/60)/24)+DATE(1970,1,1)</f>
        <v>41752.83457175926</v>
      </c>
      <c r="T3420">
        <f>YEAR(S3420)</f>
        <v>2014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1200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6">
        <f>ROUND(E3421/D3421*100,0)</f>
        <v>244</v>
      </c>
      <c r="P3421" s="11">
        <f>IFERROR(ROUND(E3421/L3421,2),0)</f>
        <v>63.7</v>
      </c>
      <c r="Q3421" s="13" t="s">
        <v>8315</v>
      </c>
      <c r="R3421" t="s">
        <v>8316</v>
      </c>
      <c r="S3421" s="18">
        <f>(((J3421/60)/60)/24)+DATE(1970,1,1)</f>
        <v>42448.821585648147</v>
      </c>
      <c r="T3421">
        <f>YEAR(S3421)</f>
        <v>2016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1200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6">
        <f>ROUND(E3422/D3422*100,0)</f>
        <v>81</v>
      </c>
      <c r="P3422" s="11">
        <f>IFERROR(ROUND(E3422/L3422,2),0)</f>
        <v>28.41</v>
      </c>
      <c r="Q3422" s="13" t="s">
        <v>8315</v>
      </c>
      <c r="R3422" t="s">
        <v>8316</v>
      </c>
      <c r="S3422" s="18">
        <f>(((J3422/60)/60)/24)+DATE(1970,1,1)</f>
        <v>42405.090300925927</v>
      </c>
      <c r="T3422">
        <f>YEAR(S3422)</f>
        <v>2016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1200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6">
        <f>ROUND(E3423/D3423*100,0)</f>
        <v>843</v>
      </c>
      <c r="P3423" s="11">
        <f>IFERROR(ROUND(E3423/L3423,2),0)</f>
        <v>103.21</v>
      </c>
      <c r="Q3423" s="13" t="s">
        <v>8315</v>
      </c>
      <c r="R3423" t="s">
        <v>8316</v>
      </c>
      <c r="S3423" s="18">
        <f>(((J3423/60)/60)/24)+DATE(1970,1,1)</f>
        <v>42037.791238425925</v>
      </c>
      <c r="T3423">
        <f>YEAR(S3423)</f>
        <v>2015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1200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6">
        <f>ROUND(E3424/D3424*100,0)</f>
        <v>273</v>
      </c>
      <c r="P3424" s="11">
        <f>IFERROR(ROUND(E3424/L3424,2),0)</f>
        <v>71.150000000000006</v>
      </c>
      <c r="Q3424" s="13" t="s">
        <v>8315</v>
      </c>
      <c r="R3424" t="s">
        <v>8316</v>
      </c>
      <c r="S3424" s="18">
        <f>(((J3424/60)/60)/24)+DATE(1970,1,1)</f>
        <v>42323.562222222223</v>
      </c>
      <c r="T3424">
        <f>YEAR(S3424)</f>
        <v>2015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1200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6">
        <f>ROUND(E3425/D3425*100,0)</f>
        <v>29</v>
      </c>
      <c r="P3425" s="11">
        <f>IFERROR(ROUND(E3425/L3425,2),0)</f>
        <v>35</v>
      </c>
      <c r="Q3425" s="13" t="s">
        <v>8315</v>
      </c>
      <c r="R3425" t="s">
        <v>8316</v>
      </c>
      <c r="S3425" s="18">
        <f>(((J3425/60)/60)/24)+DATE(1970,1,1)</f>
        <v>42088.911354166667</v>
      </c>
      <c r="T3425">
        <f>YEAR(S3425)</f>
        <v>2015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1200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6">
        <f>ROUND(E3426/D3426*100,0)</f>
        <v>518</v>
      </c>
      <c r="P3426" s="11">
        <f>IFERROR(ROUND(E3426/L3426,2),0)</f>
        <v>81.78</v>
      </c>
      <c r="Q3426" s="13" t="s">
        <v>8315</v>
      </c>
      <c r="R3426" t="s">
        <v>8316</v>
      </c>
      <c r="S3426" s="18">
        <f>(((J3426/60)/60)/24)+DATE(1970,1,1)</f>
        <v>42018.676898148144</v>
      </c>
      <c r="T3426">
        <f>YEAR(S3426)</f>
        <v>2015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1200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6">
        <f>ROUND(E3427/D3427*100,0)</f>
        <v>2574</v>
      </c>
      <c r="P3427" s="11">
        <f>IFERROR(ROUND(E3427/L3427,2),0)</f>
        <v>297.02999999999997</v>
      </c>
      <c r="Q3427" s="13" t="s">
        <v>8315</v>
      </c>
      <c r="R3427" t="s">
        <v>8316</v>
      </c>
      <c r="S3427" s="18">
        <f>(((J3427/60)/60)/24)+DATE(1970,1,1)</f>
        <v>41884.617314814815</v>
      </c>
      <c r="T3427">
        <f>YEAR(S3427)</f>
        <v>2014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1200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6">
        <f>ROUND(E3428/D3428*100,0)</f>
        <v>338</v>
      </c>
      <c r="P3428" s="11">
        <f>IFERROR(ROUND(E3428/L3428,2),0)</f>
        <v>46.61</v>
      </c>
      <c r="Q3428" s="13" t="s">
        <v>8315</v>
      </c>
      <c r="R3428" t="s">
        <v>8316</v>
      </c>
      <c r="S3428" s="18">
        <f>(((J3428/60)/60)/24)+DATE(1970,1,1)</f>
        <v>41884.056747685187</v>
      </c>
      <c r="T3428">
        <f>YEAR(S3428)</f>
        <v>2014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1200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6">
        <f>ROUND(E3429/D3429*100,0)</f>
        <v>125</v>
      </c>
      <c r="P3429" s="11">
        <f>IFERROR(ROUND(E3429/L3429,2),0)</f>
        <v>51.72</v>
      </c>
      <c r="Q3429" s="13" t="s">
        <v>8315</v>
      </c>
      <c r="R3429" t="s">
        <v>8316</v>
      </c>
      <c r="S3429" s="18">
        <f>(((J3429/60)/60)/24)+DATE(1970,1,1)</f>
        <v>41792.645277777774</v>
      </c>
      <c r="T3429">
        <f>YEAR(S3429)</f>
        <v>2014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1200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6">
        <f>ROUND(E3430/D3430*100,0)</f>
        <v>171</v>
      </c>
      <c r="P3430" s="11">
        <f>IFERROR(ROUND(E3430/L3430,2),0)</f>
        <v>40.29</v>
      </c>
      <c r="Q3430" s="13" t="s">
        <v>8315</v>
      </c>
      <c r="R3430" t="s">
        <v>8316</v>
      </c>
      <c r="S3430" s="18">
        <f>(((J3430/60)/60)/24)+DATE(1970,1,1)</f>
        <v>42038.720451388886</v>
      </c>
      <c r="T3430">
        <f>YEAR(S3430)</f>
        <v>2015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1200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6">
        <f>ROUND(E3431/D3431*100,0)</f>
        <v>16</v>
      </c>
      <c r="P3431" s="11">
        <f>IFERROR(ROUND(E3431/L3431,2),0)</f>
        <v>16.25</v>
      </c>
      <c r="Q3431" s="13" t="s">
        <v>8315</v>
      </c>
      <c r="R3431" t="s">
        <v>8316</v>
      </c>
      <c r="S3431" s="18">
        <f>(((J3431/60)/60)/24)+DATE(1970,1,1)</f>
        <v>42662.021539351852</v>
      </c>
      <c r="T3431">
        <f>YEAR(S3431)</f>
        <v>2016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1200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6">
        <f>ROUND(E3432/D3432*100,0)</f>
        <v>181</v>
      </c>
      <c r="P3432" s="11">
        <f>IFERROR(ROUND(E3432/L3432,2),0)</f>
        <v>30.15</v>
      </c>
      <c r="Q3432" s="13" t="s">
        <v>8315</v>
      </c>
      <c r="R3432" t="s">
        <v>8316</v>
      </c>
      <c r="S3432" s="18">
        <f>(((J3432/60)/60)/24)+DATE(1970,1,1)</f>
        <v>41820.945613425924</v>
      </c>
      <c r="T3432">
        <f>YEAR(S3432)</f>
        <v>2014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1200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6">
        <f>ROUND(E3433/D3433*100,0)</f>
        <v>167</v>
      </c>
      <c r="P3433" s="11">
        <f>IFERROR(ROUND(E3433/L3433,2),0)</f>
        <v>95.24</v>
      </c>
      <c r="Q3433" s="13" t="s">
        <v>8315</v>
      </c>
      <c r="R3433" t="s">
        <v>8316</v>
      </c>
      <c r="S3433" s="18">
        <f>(((J3433/60)/60)/24)+DATE(1970,1,1)</f>
        <v>41839.730937500004</v>
      </c>
      <c r="T3433">
        <f>YEAR(S3433)</f>
        <v>2014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1200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6">
        <f>ROUND(E3434/D3434*100,0)</f>
        <v>183</v>
      </c>
      <c r="P3434" s="11">
        <f>IFERROR(ROUND(E3434/L3434,2),0)</f>
        <v>52.21</v>
      </c>
      <c r="Q3434" s="13" t="s">
        <v>8315</v>
      </c>
      <c r="R3434" t="s">
        <v>8316</v>
      </c>
      <c r="S3434" s="18">
        <f>(((J3434/60)/60)/24)+DATE(1970,1,1)</f>
        <v>42380.581180555557</v>
      </c>
      <c r="T3434">
        <f>YEAR(S3434)</f>
        <v>2016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1200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6">
        <f>ROUND(E3435/D3435*100,0)</f>
        <v>794</v>
      </c>
      <c r="P3435" s="11">
        <f>IFERROR(ROUND(E3435/L3435,2),0)</f>
        <v>134.15</v>
      </c>
      <c r="Q3435" s="13" t="s">
        <v>8315</v>
      </c>
      <c r="R3435" t="s">
        <v>8316</v>
      </c>
      <c r="S3435" s="18">
        <f>(((J3435/60)/60)/24)+DATE(1970,1,1)</f>
        <v>41776.063136574077</v>
      </c>
      <c r="T3435">
        <f>YEAR(S3435)</f>
        <v>2014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1200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6">
        <f>ROUND(E3436/D3436*100,0)</f>
        <v>880</v>
      </c>
      <c r="P3436" s="11">
        <f>IFERROR(ROUND(E3436/L3436,2),0)</f>
        <v>62.83</v>
      </c>
      <c r="Q3436" s="13" t="s">
        <v>8315</v>
      </c>
      <c r="R3436" t="s">
        <v>8316</v>
      </c>
      <c r="S3436" s="18">
        <f>(((J3436/60)/60)/24)+DATE(1970,1,1)</f>
        <v>41800.380428240744</v>
      </c>
      <c r="T3436">
        <f>YEAR(S3436)</f>
        <v>2014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1200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6">
        <f>ROUND(E3437/D3437*100,0)</f>
        <v>93</v>
      </c>
      <c r="P3437" s="11">
        <f>IFERROR(ROUND(E3437/L3437,2),0)</f>
        <v>58.95</v>
      </c>
      <c r="Q3437" s="13" t="s">
        <v>8315</v>
      </c>
      <c r="R3437" t="s">
        <v>8316</v>
      </c>
      <c r="S3437" s="18">
        <f>(((J3437/60)/60)/24)+DATE(1970,1,1)</f>
        <v>42572.61681712963</v>
      </c>
      <c r="T3437">
        <f>YEAR(S3437)</f>
        <v>2016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1200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6">
        <f>ROUND(E3438/D3438*100,0)</f>
        <v>441</v>
      </c>
      <c r="P3438" s="11">
        <f>IFERROR(ROUND(E3438/L3438,2),0)</f>
        <v>143.11000000000001</v>
      </c>
      <c r="Q3438" s="13" t="s">
        <v>8315</v>
      </c>
      <c r="R3438" t="s">
        <v>8316</v>
      </c>
      <c r="S3438" s="18">
        <f>(((J3438/60)/60)/24)+DATE(1970,1,1)</f>
        <v>41851.541585648149</v>
      </c>
      <c r="T3438">
        <f>YEAR(S3438)</f>
        <v>2014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1200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6">
        <f>ROUND(E3439/D3439*100,0)</f>
        <v>253</v>
      </c>
      <c r="P3439" s="11">
        <f>IFERROR(ROUND(E3439/L3439,2),0)</f>
        <v>84.17</v>
      </c>
      <c r="Q3439" s="13" t="s">
        <v>8315</v>
      </c>
      <c r="R3439" t="s">
        <v>8316</v>
      </c>
      <c r="S3439" s="18">
        <f>(((J3439/60)/60)/24)+DATE(1970,1,1)</f>
        <v>42205.710879629631</v>
      </c>
      <c r="T3439">
        <f>YEAR(S3439)</f>
        <v>2015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1200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6">
        <f>ROUND(E3440/D3440*100,0)</f>
        <v>217</v>
      </c>
      <c r="P3440" s="11">
        <f>IFERROR(ROUND(E3440/L3440,2),0)</f>
        <v>186.07</v>
      </c>
      <c r="Q3440" s="13" t="s">
        <v>8315</v>
      </c>
      <c r="R3440" t="s">
        <v>8316</v>
      </c>
      <c r="S3440" s="18">
        <f>(((J3440/60)/60)/24)+DATE(1970,1,1)</f>
        <v>42100.927858796291</v>
      </c>
      <c r="T3440">
        <f>YEAR(S3440)</f>
        <v>2015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6">
        <f>ROUND(E3441/D3441*100,0)</f>
        <v>135</v>
      </c>
      <c r="P3441" s="11">
        <f>IFERROR(ROUND(E3441/L3441,2),0)</f>
        <v>89.79</v>
      </c>
      <c r="Q3441" s="13" t="s">
        <v>8315</v>
      </c>
      <c r="R3441" t="s">
        <v>8316</v>
      </c>
      <c r="S3441" s="18">
        <f>(((J3441/60)/60)/24)+DATE(1970,1,1)</f>
        <v>42374.911226851851</v>
      </c>
      <c r="T3441">
        <f>YEAR(S3441)</f>
        <v>2016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1200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6">
        <f>ROUND(E3442/D3442*100,0)</f>
        <v>438</v>
      </c>
      <c r="P3442" s="11">
        <f>IFERROR(ROUND(E3442/L3442,2),0)</f>
        <v>64.16</v>
      </c>
      <c r="Q3442" s="13" t="s">
        <v>8315</v>
      </c>
      <c r="R3442" t="s">
        <v>8316</v>
      </c>
      <c r="S3442" s="18">
        <f>(((J3442/60)/60)/24)+DATE(1970,1,1)</f>
        <v>41809.12300925926</v>
      </c>
      <c r="T3442">
        <f>YEAR(S3442)</f>
        <v>2014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1200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6">
        <f>ROUND(E3443/D3443*100,0)</f>
        <v>214</v>
      </c>
      <c r="P3443" s="11">
        <f>IFERROR(ROUND(E3443/L3443,2),0)</f>
        <v>59.65</v>
      </c>
      <c r="Q3443" s="13" t="s">
        <v>8315</v>
      </c>
      <c r="R3443" t="s">
        <v>8316</v>
      </c>
      <c r="S3443" s="18">
        <f>(((J3443/60)/60)/24)+DATE(1970,1,1)</f>
        <v>42294.429641203707</v>
      </c>
      <c r="T3443">
        <f>YEAR(S3443)</f>
        <v>2015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1200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6">
        <f>ROUND(E3444/D3444*100,0)</f>
        <v>21</v>
      </c>
      <c r="P3444" s="11">
        <f>IFERROR(ROUND(E3444/L3444,2),0)</f>
        <v>31.25</v>
      </c>
      <c r="Q3444" s="13" t="s">
        <v>8315</v>
      </c>
      <c r="R3444" t="s">
        <v>8316</v>
      </c>
      <c r="S3444" s="18">
        <f>(((J3444/60)/60)/24)+DATE(1970,1,1)</f>
        <v>42124.841111111105</v>
      </c>
      <c r="T3444">
        <f>YEAR(S3444)</f>
        <v>2015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1200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6">
        <f>ROUND(E3445/D3445*100,0)</f>
        <v>155</v>
      </c>
      <c r="P3445" s="11">
        <f>IFERROR(ROUND(E3445/L3445,2),0)</f>
        <v>41.22</v>
      </c>
      <c r="Q3445" s="13" t="s">
        <v>8315</v>
      </c>
      <c r="R3445" t="s">
        <v>8316</v>
      </c>
      <c r="S3445" s="18">
        <f>(((J3445/60)/60)/24)+DATE(1970,1,1)</f>
        <v>41861.524837962963</v>
      </c>
      <c r="T3445">
        <f>YEAR(S3445)</f>
        <v>2014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1200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6">
        <f>ROUND(E3446/D3446*100,0)</f>
        <v>72</v>
      </c>
      <c r="P3446" s="11">
        <f>IFERROR(ROUND(E3446/L3446,2),0)</f>
        <v>43.35</v>
      </c>
      <c r="Q3446" s="13" t="s">
        <v>8315</v>
      </c>
      <c r="R3446" t="s">
        <v>8316</v>
      </c>
      <c r="S3446" s="18">
        <f>(((J3446/60)/60)/24)+DATE(1970,1,1)</f>
        <v>42521.291504629626</v>
      </c>
      <c r="T3446">
        <f>YEAR(S3446)</f>
        <v>2016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1200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6">
        <f>ROUND(E3447/D3447*100,0)</f>
        <v>167</v>
      </c>
      <c r="P3447" s="11">
        <f>IFERROR(ROUND(E3447/L3447,2),0)</f>
        <v>64.52</v>
      </c>
      <c r="Q3447" s="13" t="s">
        <v>8315</v>
      </c>
      <c r="R3447" t="s">
        <v>8316</v>
      </c>
      <c r="S3447" s="18">
        <f>(((J3447/60)/60)/24)+DATE(1970,1,1)</f>
        <v>42272.530509259261</v>
      </c>
      <c r="T3447">
        <f>YEAR(S3447)</f>
        <v>2015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1150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6">
        <f>ROUND(E3448/D3448*100,0)</f>
        <v>94</v>
      </c>
      <c r="P3448" s="11">
        <f>IFERROR(ROUND(E3448/L3448,2),0)</f>
        <v>43.28</v>
      </c>
      <c r="Q3448" s="13" t="s">
        <v>8315</v>
      </c>
      <c r="R3448" t="s">
        <v>8316</v>
      </c>
      <c r="S3448" s="18">
        <f>(((J3448/60)/60)/24)+DATE(1970,1,1)</f>
        <v>42016.832465277781</v>
      </c>
      <c r="T3448">
        <f>YEAR(S3448)</f>
        <v>2015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1150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6">
        <f>ROUND(E3449/D3449*100,0)</f>
        <v>94</v>
      </c>
      <c r="P3449" s="11">
        <f>IFERROR(ROUND(E3449/L3449,2),0)</f>
        <v>77</v>
      </c>
      <c r="Q3449" s="13" t="s">
        <v>8315</v>
      </c>
      <c r="R3449" t="s">
        <v>8316</v>
      </c>
      <c r="S3449" s="18">
        <f>(((J3449/60)/60)/24)+DATE(1970,1,1)</f>
        <v>42402.889027777783</v>
      </c>
      <c r="T3449">
        <f>YEAR(S3449)</f>
        <v>2016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1110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6">
        <f>ROUND(E3450/D3450*100,0)</f>
        <v>208</v>
      </c>
      <c r="P3450" s="11">
        <f>IFERROR(ROUND(E3450/L3450,2),0)</f>
        <v>51.22</v>
      </c>
      <c r="Q3450" s="13" t="s">
        <v>8315</v>
      </c>
      <c r="R3450" t="s">
        <v>8316</v>
      </c>
      <c r="S3450" s="18">
        <f>(((J3450/60)/60)/24)+DATE(1970,1,1)</f>
        <v>41960.119085648148</v>
      </c>
      <c r="T3450">
        <f>YEAR(S3450)</f>
        <v>2014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1100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6">
        <f>ROUND(E3451/D3451*100,0)</f>
        <v>124</v>
      </c>
      <c r="P3451" s="11">
        <f>IFERROR(ROUND(E3451/L3451,2),0)</f>
        <v>68.25</v>
      </c>
      <c r="Q3451" s="13" t="s">
        <v>8315</v>
      </c>
      <c r="R3451" t="s">
        <v>8316</v>
      </c>
      <c r="S3451" s="18">
        <f>(((J3451/60)/60)/24)+DATE(1970,1,1)</f>
        <v>42532.052523148144</v>
      </c>
      <c r="T3451">
        <f>YEAR(S3451)</f>
        <v>2016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1100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6">
        <f>ROUND(E3452/D3452*100,0)</f>
        <v>69</v>
      </c>
      <c r="P3452" s="11">
        <f>IFERROR(ROUND(E3452/L3452,2),0)</f>
        <v>19.489999999999998</v>
      </c>
      <c r="Q3452" s="13" t="s">
        <v>8315</v>
      </c>
      <c r="R3452" t="s">
        <v>8316</v>
      </c>
      <c r="S3452" s="18">
        <f>(((J3452/60)/60)/24)+DATE(1970,1,1)</f>
        <v>42036.704525462963</v>
      </c>
      <c r="T3452">
        <f>YEAR(S3452)</f>
        <v>2015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1100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6">
        <f>ROUND(E3453/D3453*100,0)</f>
        <v>60</v>
      </c>
      <c r="P3453" s="11">
        <f>IFERROR(ROUND(E3453/L3453,2),0)</f>
        <v>41.13</v>
      </c>
      <c r="Q3453" s="13" t="s">
        <v>8315</v>
      </c>
      <c r="R3453" t="s">
        <v>8316</v>
      </c>
      <c r="S3453" s="18">
        <f>(((J3453/60)/60)/24)+DATE(1970,1,1)</f>
        <v>42088.723692129628</v>
      </c>
      <c r="T3453">
        <f>YEAR(S3453)</f>
        <v>2015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1100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6">
        <f>ROUND(E3454/D3454*100,0)</f>
        <v>139</v>
      </c>
      <c r="P3454" s="11">
        <f>IFERROR(ROUND(E3454/L3454,2),0)</f>
        <v>41.41</v>
      </c>
      <c r="Q3454" s="13" t="s">
        <v>8315</v>
      </c>
      <c r="R3454" t="s">
        <v>8316</v>
      </c>
      <c r="S3454" s="18">
        <f>(((J3454/60)/60)/24)+DATE(1970,1,1)</f>
        <v>41820.639189814814</v>
      </c>
      <c r="T3454">
        <f>YEAR(S3454)</f>
        <v>2014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1100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6">
        <f>ROUND(E3455/D3455*100,0)</f>
        <v>35</v>
      </c>
      <c r="P3455" s="11">
        <f>IFERROR(ROUND(E3455/L3455,2),0)</f>
        <v>27.5</v>
      </c>
      <c r="Q3455" s="13" t="s">
        <v>8315</v>
      </c>
      <c r="R3455" t="s">
        <v>8316</v>
      </c>
      <c r="S3455" s="18">
        <f>(((J3455/60)/60)/24)+DATE(1970,1,1)</f>
        <v>42535.97865740741</v>
      </c>
      <c r="T3455">
        <f>YEAR(S3455)</f>
        <v>2016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1100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6">
        <f>ROUND(E3456/D3456*100,0)</f>
        <v>64</v>
      </c>
      <c r="P3456" s="11">
        <f>IFERROR(ROUND(E3456/L3456,2),0)</f>
        <v>33.57</v>
      </c>
      <c r="Q3456" s="13" t="s">
        <v>8315</v>
      </c>
      <c r="R3456" t="s">
        <v>8316</v>
      </c>
      <c r="S3456" s="18">
        <f>(((J3456/60)/60)/24)+DATE(1970,1,1)</f>
        <v>41821.698599537034</v>
      </c>
      <c r="T3456">
        <f>YEAR(S3456)</f>
        <v>2014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1100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6">
        <f>ROUND(E3457/D3457*100,0)</f>
        <v>915</v>
      </c>
      <c r="P3457" s="11">
        <f>IFERROR(ROUND(E3457/L3457,2),0)</f>
        <v>145.87</v>
      </c>
      <c r="Q3457" s="13" t="s">
        <v>8315</v>
      </c>
      <c r="R3457" t="s">
        <v>8316</v>
      </c>
      <c r="S3457" s="18">
        <f>(((J3457/60)/60)/24)+DATE(1970,1,1)</f>
        <v>42626.7503125</v>
      </c>
      <c r="T3457">
        <f>YEAR(S3457)</f>
        <v>2016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1100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6">
        <f>ROUND(E3458/D3458*100,0)</f>
        <v>522</v>
      </c>
      <c r="P3458" s="11">
        <f>IFERROR(ROUND(E3458/L3458,2),0)</f>
        <v>358.69</v>
      </c>
      <c r="Q3458" s="13" t="s">
        <v>8315</v>
      </c>
      <c r="R3458" t="s">
        <v>8316</v>
      </c>
      <c r="S3458" s="18">
        <f>(((J3458/60)/60)/24)+DATE(1970,1,1)</f>
        <v>41821.205636574072</v>
      </c>
      <c r="T3458">
        <f>YEAR(S3458)</f>
        <v>2014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1100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6">
        <f>ROUND(E3459/D3459*100,0)</f>
        <v>255</v>
      </c>
      <c r="P3459" s="11">
        <f>IFERROR(ROUND(E3459/L3459,2),0)</f>
        <v>50.98</v>
      </c>
      <c r="Q3459" s="13" t="s">
        <v>8315</v>
      </c>
      <c r="R3459" t="s">
        <v>8316</v>
      </c>
      <c r="S3459" s="18">
        <f>(((J3459/60)/60)/24)+DATE(1970,1,1)</f>
        <v>42016.706678240742</v>
      </c>
      <c r="T3459">
        <f>YEAR(S3459)</f>
        <v>2015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1100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6">
        <f>ROUND(E3460/D3460*100,0)</f>
        <v>111</v>
      </c>
      <c r="P3460" s="11">
        <f>IFERROR(ROUND(E3460/L3460,2),0)</f>
        <v>45.04</v>
      </c>
      <c r="Q3460" s="13" t="s">
        <v>8315</v>
      </c>
      <c r="R3460" t="s">
        <v>8316</v>
      </c>
      <c r="S3460" s="18">
        <f>(((J3460/60)/60)/24)+DATE(1970,1,1)</f>
        <v>42011.202581018515</v>
      </c>
      <c r="T3460">
        <f>YEAR(S3460)</f>
        <v>2015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1100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6">
        <f>ROUND(E3461/D3461*100,0)</f>
        <v>57</v>
      </c>
      <c r="P3461" s="11">
        <f>IFERROR(ROUND(E3461/L3461,2),0)</f>
        <v>17.53</v>
      </c>
      <c r="Q3461" s="13" t="s">
        <v>8315</v>
      </c>
      <c r="R3461" t="s">
        <v>8316</v>
      </c>
      <c r="S3461" s="18">
        <f>(((J3461/60)/60)/24)+DATE(1970,1,1)</f>
        <v>42480.479861111111</v>
      </c>
      <c r="T3461">
        <f>YEAR(S3461)</f>
        <v>2016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1070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6">
        <f>ROUND(E3462/D3462*100,0)</f>
        <v>89</v>
      </c>
      <c r="P3462" s="11">
        <f>IFERROR(ROUND(E3462/L3462,2),0)</f>
        <v>50</v>
      </c>
      <c r="Q3462" s="13" t="s">
        <v>8315</v>
      </c>
      <c r="R3462" t="s">
        <v>8316</v>
      </c>
      <c r="S3462" s="18">
        <f>(((J3462/60)/60)/24)+DATE(1970,1,1)</f>
        <v>41852.527222222219</v>
      </c>
      <c r="T3462">
        <f>YEAR(S3462)</f>
        <v>2014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1050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6">
        <f>ROUND(E3463/D3463*100,0)</f>
        <v>66</v>
      </c>
      <c r="P3463" s="11">
        <f>IFERROR(ROUND(E3463/L3463,2),0)</f>
        <v>57.92</v>
      </c>
      <c r="Q3463" s="13" t="s">
        <v>8315</v>
      </c>
      <c r="R3463" t="s">
        <v>8316</v>
      </c>
      <c r="S3463" s="18">
        <f>(((J3463/60)/60)/24)+DATE(1970,1,1)</f>
        <v>42643.632858796293</v>
      </c>
      <c r="T3463">
        <f>YEAR(S3463)</f>
        <v>2016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1050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6">
        <f>ROUND(E3464/D3464*100,0)</f>
        <v>48</v>
      </c>
      <c r="P3464" s="11">
        <f>IFERROR(ROUND(E3464/L3464,2),0)</f>
        <v>29.71</v>
      </c>
      <c r="Q3464" s="13" t="s">
        <v>8315</v>
      </c>
      <c r="R3464" t="s">
        <v>8316</v>
      </c>
      <c r="S3464" s="18">
        <f>(((J3464/60)/60)/24)+DATE(1970,1,1)</f>
        <v>42179.898472222223</v>
      </c>
      <c r="T3464">
        <f>YEAR(S3464)</f>
        <v>2015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1010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6">
        <f>ROUND(E3465/D3465*100,0)</f>
        <v>1024</v>
      </c>
      <c r="P3465" s="11">
        <f>IFERROR(ROUND(E3465/L3465,2),0)</f>
        <v>90.68</v>
      </c>
      <c r="Q3465" s="13" t="s">
        <v>8315</v>
      </c>
      <c r="R3465" t="s">
        <v>8316</v>
      </c>
      <c r="S3465" s="18">
        <f>(((J3465/60)/60)/24)+DATE(1970,1,1)</f>
        <v>42612.918807870374</v>
      </c>
      <c r="T3465">
        <f>YEAR(S3465)</f>
        <v>2016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1000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6">
        <f>ROUND(E3466/D3466*100,0)</f>
        <v>512</v>
      </c>
      <c r="P3466" s="11">
        <f>IFERROR(ROUND(E3466/L3466,2),0)</f>
        <v>55.01</v>
      </c>
      <c r="Q3466" s="13" t="s">
        <v>8315</v>
      </c>
      <c r="R3466" t="s">
        <v>8316</v>
      </c>
      <c r="S3466" s="18">
        <f>(((J3466/60)/60)/24)+DATE(1970,1,1)</f>
        <v>42575.130057870367</v>
      </c>
      <c r="T3466">
        <f>YEAR(S3466)</f>
        <v>2016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1000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6">
        <f>ROUND(E3467/D3467*100,0)</f>
        <v>206</v>
      </c>
      <c r="P3467" s="11">
        <f>IFERROR(ROUND(E3467/L3467,2),0)</f>
        <v>57.22</v>
      </c>
      <c r="Q3467" s="13" t="s">
        <v>8315</v>
      </c>
      <c r="R3467" t="s">
        <v>8316</v>
      </c>
      <c r="S3467" s="18">
        <f>(((J3467/60)/60)/24)+DATE(1970,1,1)</f>
        <v>42200.625833333332</v>
      </c>
      <c r="T3467">
        <f>YEAR(S3467)</f>
        <v>2015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1000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6">
        <f>ROUND(E3468/D3468*100,0)</f>
        <v>445</v>
      </c>
      <c r="P3468" s="11">
        <f>IFERROR(ROUND(E3468/L3468,2),0)</f>
        <v>72.95</v>
      </c>
      <c r="Q3468" s="13" t="s">
        <v>8315</v>
      </c>
      <c r="R3468" t="s">
        <v>8316</v>
      </c>
      <c r="S3468" s="18">
        <f>(((J3468/60)/60)/24)+DATE(1970,1,1)</f>
        <v>42420.019097222219</v>
      </c>
      <c r="T3468">
        <f>YEAR(S3468)</f>
        <v>2016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1000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6">
        <f>ROUND(E3469/D3469*100,0)</f>
        <v>303</v>
      </c>
      <c r="P3469" s="11">
        <f>IFERROR(ROUND(E3469/L3469,2),0)</f>
        <v>64.47</v>
      </c>
      <c r="Q3469" s="13" t="s">
        <v>8315</v>
      </c>
      <c r="R3469" t="s">
        <v>8316</v>
      </c>
      <c r="S3469" s="18">
        <f>(((J3469/60)/60)/24)+DATE(1970,1,1)</f>
        <v>42053.671666666662</v>
      </c>
      <c r="T3469">
        <f>YEAR(S3469)</f>
        <v>2015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6">
        <f>ROUND(E3470/D3470*100,0)</f>
        <v>1218</v>
      </c>
      <c r="P3470" s="11">
        <f>IFERROR(ROUND(E3470/L3470,2),0)</f>
        <v>716.35</v>
      </c>
      <c r="Q3470" s="13" t="s">
        <v>8315</v>
      </c>
      <c r="R3470" t="s">
        <v>8316</v>
      </c>
      <c r="S3470" s="18">
        <f>(((J3470/60)/60)/24)+DATE(1970,1,1)</f>
        <v>42605.765381944439</v>
      </c>
      <c r="T3470">
        <f>YEAR(S3470)</f>
        <v>2016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1000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6">
        <f>ROUND(E3471/D3471*100,0)</f>
        <v>318</v>
      </c>
      <c r="P3471" s="11">
        <f>IFERROR(ROUND(E3471/L3471,2),0)</f>
        <v>50.4</v>
      </c>
      <c r="Q3471" s="13" t="s">
        <v>8315</v>
      </c>
      <c r="R3471" t="s">
        <v>8316</v>
      </c>
      <c r="S3471" s="18">
        <f>(((J3471/60)/60)/24)+DATE(1970,1,1)</f>
        <v>42458.641724537039</v>
      </c>
      <c r="T3471">
        <f>YEAR(S3471)</f>
        <v>2016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1000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6">
        <f>ROUND(E3472/D3472*100,0)</f>
        <v>38</v>
      </c>
      <c r="P3472" s="11">
        <f>IFERROR(ROUND(E3472/L3472,2),0)</f>
        <v>41.67</v>
      </c>
      <c r="Q3472" s="13" t="s">
        <v>8315</v>
      </c>
      <c r="R3472" t="s">
        <v>8316</v>
      </c>
      <c r="S3472" s="18">
        <f>(((J3472/60)/60)/24)+DATE(1970,1,1)</f>
        <v>42529.022013888884</v>
      </c>
      <c r="T3472">
        <f>YEAR(S3472)</f>
        <v>2016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1000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6">
        <f>ROUND(E3473/D3473*100,0)</f>
        <v>107</v>
      </c>
      <c r="P3473" s="11">
        <f>IFERROR(ROUND(E3473/L3473,2),0)</f>
        <v>35.770000000000003</v>
      </c>
      <c r="Q3473" s="13" t="s">
        <v>8315</v>
      </c>
      <c r="R3473" t="s">
        <v>8316</v>
      </c>
      <c r="S3473" s="18">
        <f>(((J3473/60)/60)/24)+DATE(1970,1,1)</f>
        <v>41841.820486111108</v>
      </c>
      <c r="T3473">
        <f>YEAR(S3473)</f>
        <v>2014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1000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6">
        <f>ROUND(E3474/D3474*100,0)</f>
        <v>204</v>
      </c>
      <c r="P3474" s="11">
        <f>IFERROR(ROUND(E3474/L3474,2),0)</f>
        <v>88.74</v>
      </c>
      <c r="Q3474" s="13" t="s">
        <v>8315</v>
      </c>
      <c r="R3474" t="s">
        <v>8316</v>
      </c>
      <c r="S3474" s="18">
        <f>(((J3474/60)/60)/24)+DATE(1970,1,1)</f>
        <v>41928.170497685183</v>
      </c>
      <c r="T3474">
        <f>YEAR(S3474)</f>
        <v>2014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1000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6">
        <f>ROUND(E3475/D3475*100,0)</f>
        <v>490</v>
      </c>
      <c r="P3475" s="11">
        <f>IFERROR(ROUND(E3475/L3475,2),0)</f>
        <v>148.47999999999999</v>
      </c>
      <c r="Q3475" s="13" t="s">
        <v>8315</v>
      </c>
      <c r="R3475" t="s">
        <v>8316</v>
      </c>
      <c r="S3475" s="18">
        <f>(((J3475/60)/60)/24)+DATE(1970,1,1)</f>
        <v>42062.834444444445</v>
      </c>
      <c r="T3475">
        <f>YEAR(S3475)</f>
        <v>2015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1000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6">
        <f>ROUND(E3476/D3476*100,0)</f>
        <v>202</v>
      </c>
      <c r="P3476" s="11">
        <f>IFERROR(ROUND(E3476/L3476,2),0)</f>
        <v>51.79</v>
      </c>
      <c r="Q3476" s="13" t="s">
        <v>8315</v>
      </c>
      <c r="R3476" t="s">
        <v>8316</v>
      </c>
      <c r="S3476" s="18">
        <f>(((J3476/60)/60)/24)+DATE(1970,1,1)</f>
        <v>42541.501516203702</v>
      </c>
      <c r="T3476">
        <f>YEAR(S3476)</f>
        <v>2016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1000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6">
        <f>ROUND(E3477/D3477*100,0)</f>
        <v>34</v>
      </c>
      <c r="P3477" s="11">
        <f>IFERROR(ROUND(E3477/L3477,2),0)</f>
        <v>20</v>
      </c>
      <c r="Q3477" s="13" t="s">
        <v>8315</v>
      </c>
      <c r="R3477" t="s">
        <v>8316</v>
      </c>
      <c r="S3477" s="18">
        <f>(((J3477/60)/60)/24)+DATE(1970,1,1)</f>
        <v>41918.880833333329</v>
      </c>
      <c r="T3477">
        <f>YEAR(S3477)</f>
        <v>2014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1000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6">
        <f>ROUND(E3478/D3478*100,0)</f>
        <v>31</v>
      </c>
      <c r="P3478" s="11">
        <f>IFERROR(ROUND(E3478/L3478,2),0)</f>
        <v>52</v>
      </c>
      <c r="Q3478" s="13" t="s">
        <v>8315</v>
      </c>
      <c r="R3478" t="s">
        <v>8316</v>
      </c>
      <c r="S3478" s="18">
        <f>(((J3478/60)/60)/24)+DATE(1970,1,1)</f>
        <v>41921.279976851853</v>
      </c>
      <c r="T3478">
        <f>YEAR(S3478)</f>
        <v>2014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1000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6">
        <f>ROUND(E3479/D3479*100,0)</f>
        <v>208</v>
      </c>
      <c r="P3479" s="11">
        <f>IFERROR(ROUND(E3479/L3479,2),0)</f>
        <v>53.23</v>
      </c>
      <c r="Q3479" s="13" t="s">
        <v>8315</v>
      </c>
      <c r="R3479" t="s">
        <v>8316</v>
      </c>
      <c r="S3479" s="18">
        <f>(((J3479/60)/60)/24)+DATE(1970,1,1)</f>
        <v>42128.736608796295</v>
      </c>
      <c r="T3479">
        <f>YEAR(S3479)</f>
        <v>2015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1000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6">
        <f>ROUND(E3480/D3480*100,0)</f>
        <v>226</v>
      </c>
      <c r="P3480" s="11">
        <f>IFERROR(ROUND(E3480/L3480,2),0)</f>
        <v>39.6</v>
      </c>
      <c r="Q3480" s="13" t="s">
        <v>8315</v>
      </c>
      <c r="R3480" t="s">
        <v>8316</v>
      </c>
      <c r="S3480" s="18">
        <f>(((J3480/60)/60)/24)+DATE(1970,1,1)</f>
        <v>42053.916921296302</v>
      </c>
      <c r="T3480">
        <f>YEAR(S3480)</f>
        <v>2015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1000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6">
        <f>ROUND(E3481/D3481*100,0)</f>
        <v>192</v>
      </c>
      <c r="P3481" s="11">
        <f>IFERROR(ROUND(E3481/L3481,2),0)</f>
        <v>34.25</v>
      </c>
      <c r="Q3481" s="13" t="s">
        <v>8315</v>
      </c>
      <c r="R3481" t="s">
        <v>8316</v>
      </c>
      <c r="S3481" s="18">
        <f>(((J3481/60)/60)/24)+DATE(1970,1,1)</f>
        <v>41781.855092592588</v>
      </c>
      <c r="T3481">
        <f>YEAR(S3481)</f>
        <v>2014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1000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6">
        <f>ROUND(E3482/D3482*100,0)</f>
        <v>214</v>
      </c>
      <c r="P3482" s="11">
        <f>IFERROR(ROUND(E3482/L3482,2),0)</f>
        <v>164.62</v>
      </c>
      <c r="Q3482" s="13" t="s">
        <v>8315</v>
      </c>
      <c r="R3482" t="s">
        <v>8316</v>
      </c>
      <c r="S3482" s="18">
        <f>(((J3482/60)/60)/24)+DATE(1970,1,1)</f>
        <v>42171.317442129628</v>
      </c>
      <c r="T3482">
        <f>YEAR(S3482)</f>
        <v>2015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6">
        <f>ROUND(E3483/D3483*100,0)</f>
        <v>1188</v>
      </c>
      <c r="P3483" s="11">
        <f>IFERROR(ROUND(E3483/L3483,2),0)</f>
        <v>125.05</v>
      </c>
      <c r="Q3483" s="13" t="s">
        <v>8315</v>
      </c>
      <c r="R3483" t="s">
        <v>8316</v>
      </c>
      <c r="S3483" s="18">
        <f>(((J3483/60)/60)/24)+DATE(1970,1,1)</f>
        <v>41989.24754629629</v>
      </c>
      <c r="T3483">
        <f>YEAR(S3483)</f>
        <v>2014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1000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6">
        <f>ROUND(E3484/D3484*100,0)</f>
        <v>415</v>
      </c>
      <c r="P3484" s="11">
        <f>IFERROR(ROUND(E3484/L3484,2),0)</f>
        <v>51.88</v>
      </c>
      <c r="Q3484" s="13" t="s">
        <v>8315</v>
      </c>
      <c r="R3484" t="s">
        <v>8316</v>
      </c>
      <c r="S3484" s="18">
        <f>(((J3484/60)/60)/24)+DATE(1970,1,1)</f>
        <v>41796.771597222221</v>
      </c>
      <c r="T3484">
        <f>YEAR(S3484)</f>
        <v>2014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1000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6">
        <f>ROUND(E3485/D3485*100,0)</f>
        <v>536</v>
      </c>
      <c r="P3485" s="11">
        <f>IFERROR(ROUND(E3485/L3485,2),0)</f>
        <v>40.29</v>
      </c>
      <c r="Q3485" s="13" t="s">
        <v>8315</v>
      </c>
      <c r="R3485" t="s">
        <v>8316</v>
      </c>
      <c r="S3485" s="18">
        <f>(((J3485/60)/60)/24)+DATE(1970,1,1)</f>
        <v>41793.668761574074</v>
      </c>
      <c r="T3485">
        <f>YEAR(S3485)</f>
        <v>2014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1000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6">
        <f>ROUND(E3486/D3486*100,0)</f>
        <v>286</v>
      </c>
      <c r="P3486" s="11">
        <f>IFERROR(ROUND(E3486/L3486,2),0)</f>
        <v>64.91</v>
      </c>
      <c r="Q3486" s="13" t="s">
        <v>8315</v>
      </c>
      <c r="R3486" t="s">
        <v>8316</v>
      </c>
      <c r="S3486" s="18">
        <f>(((J3486/60)/60)/24)+DATE(1970,1,1)</f>
        <v>42506.760405092587</v>
      </c>
      <c r="T3486">
        <f>YEAR(S3486)</f>
        <v>2016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1000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6">
        <f>ROUND(E3487/D3487*100,0)</f>
        <v>166</v>
      </c>
      <c r="P3487" s="11">
        <f>IFERROR(ROUND(E3487/L3487,2),0)</f>
        <v>55.33</v>
      </c>
      <c r="Q3487" s="13" t="s">
        <v>8315</v>
      </c>
      <c r="R3487" t="s">
        <v>8316</v>
      </c>
      <c r="S3487" s="18">
        <f>(((J3487/60)/60)/24)+DATE(1970,1,1)</f>
        <v>42372.693055555559</v>
      </c>
      <c r="T3487">
        <f>YEAR(S3487)</f>
        <v>2016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1000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6">
        <f>ROUND(E3488/D3488*100,0)</f>
        <v>466</v>
      </c>
      <c r="P3488" s="11">
        <f>IFERROR(ROUND(E3488/L3488,2),0)</f>
        <v>83.14</v>
      </c>
      <c r="Q3488" s="13" t="s">
        <v>8315</v>
      </c>
      <c r="R3488" t="s">
        <v>8316</v>
      </c>
      <c r="S3488" s="18">
        <f>(((J3488/60)/60)/24)+DATE(1970,1,1)</f>
        <v>42126.87501157407</v>
      </c>
      <c r="T3488">
        <f>YEAR(S3488)</f>
        <v>2015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1000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6">
        <f>ROUND(E3489/D3489*100,0)</f>
        <v>256</v>
      </c>
      <c r="P3489" s="11">
        <f>IFERROR(ROUND(E3489/L3489,2),0)</f>
        <v>38.71</v>
      </c>
      <c r="Q3489" s="13" t="s">
        <v>8315</v>
      </c>
      <c r="R3489" t="s">
        <v>8316</v>
      </c>
      <c r="S3489" s="18">
        <f>(((J3489/60)/60)/24)+DATE(1970,1,1)</f>
        <v>42149.940416666665</v>
      </c>
      <c r="T3489">
        <f>YEAR(S3489)</f>
        <v>2015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1000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6">
        <f>ROUND(E3490/D3490*100,0)</f>
        <v>364</v>
      </c>
      <c r="P3490" s="11">
        <f>IFERROR(ROUND(E3490/L3490,2),0)</f>
        <v>125.38</v>
      </c>
      <c r="Q3490" s="13" t="s">
        <v>8315</v>
      </c>
      <c r="R3490" t="s">
        <v>8316</v>
      </c>
      <c r="S3490" s="18">
        <f>(((J3490/60)/60)/24)+DATE(1970,1,1)</f>
        <v>42087.768055555556</v>
      </c>
      <c r="T3490">
        <f>YEAR(S3490)</f>
        <v>2015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1000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6">
        <f>ROUND(E3491/D3491*100,0)</f>
        <v>564</v>
      </c>
      <c r="P3491" s="11">
        <f>IFERROR(ROUND(E3491/L3491,2),0)</f>
        <v>78.260000000000005</v>
      </c>
      <c r="Q3491" s="13" t="s">
        <v>8315</v>
      </c>
      <c r="R3491" t="s">
        <v>8316</v>
      </c>
      <c r="S3491" s="18">
        <f>(((J3491/60)/60)/24)+DATE(1970,1,1)</f>
        <v>41753.635775462964</v>
      </c>
      <c r="T3491">
        <f>YEAR(S3491)</f>
        <v>2014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6">
        <f>ROUND(E3492/D3492*100,0)</f>
        <v>128</v>
      </c>
      <c r="P3492" s="11">
        <f>IFERROR(ROUND(E3492/L3492,2),0)</f>
        <v>47.22</v>
      </c>
      <c r="Q3492" s="13" t="s">
        <v>8315</v>
      </c>
      <c r="R3492" t="s">
        <v>8316</v>
      </c>
      <c r="S3492" s="18">
        <f>(((J3492/60)/60)/24)+DATE(1970,1,1)</f>
        <v>42443.802361111113</v>
      </c>
      <c r="T3492">
        <f>YEAR(S3492)</f>
        <v>2016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1000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6">
        <f>ROUND(E3493/D3493*100,0)</f>
        <v>79</v>
      </c>
      <c r="P3493" s="11">
        <f>IFERROR(ROUND(E3493/L3493,2),0)</f>
        <v>79.099999999999994</v>
      </c>
      <c r="Q3493" s="13" t="s">
        <v>8315</v>
      </c>
      <c r="R3493" t="s">
        <v>8316</v>
      </c>
      <c r="S3493" s="18">
        <f>(((J3493/60)/60)/24)+DATE(1970,1,1)</f>
        <v>42121.249814814815</v>
      </c>
      <c r="T3493">
        <f>YEAR(S3493)</f>
        <v>2015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1000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6">
        <f>ROUND(E3494/D3494*100,0)</f>
        <v>400</v>
      </c>
      <c r="P3494" s="11">
        <f>IFERROR(ROUND(E3494/L3494,2),0)</f>
        <v>114.29</v>
      </c>
      <c r="Q3494" s="13" t="s">
        <v>8315</v>
      </c>
      <c r="R3494" t="s">
        <v>8316</v>
      </c>
      <c r="S3494" s="18">
        <f>(((J3494/60)/60)/24)+DATE(1970,1,1)</f>
        <v>42268.009224537032</v>
      </c>
      <c r="T3494">
        <f>YEAR(S3494)</f>
        <v>2015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1000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6">
        <f>ROUND(E3495/D3495*100,0)</f>
        <v>150</v>
      </c>
      <c r="P3495" s="11">
        <f>IFERROR(ROUND(E3495/L3495,2),0)</f>
        <v>51.72</v>
      </c>
      <c r="Q3495" s="13" t="s">
        <v>8315</v>
      </c>
      <c r="R3495" t="s">
        <v>8316</v>
      </c>
      <c r="S3495" s="18">
        <f>(((J3495/60)/60)/24)+DATE(1970,1,1)</f>
        <v>41848.866157407407</v>
      </c>
      <c r="T3495">
        <f>YEAR(S3495)</f>
        <v>2014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1000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6">
        <f>ROUND(E3496/D3496*100,0)</f>
        <v>40</v>
      </c>
      <c r="P3496" s="11">
        <f>IFERROR(ROUND(E3496/L3496,2),0)</f>
        <v>30.77</v>
      </c>
      <c r="Q3496" s="13" t="s">
        <v>8315</v>
      </c>
      <c r="R3496" t="s">
        <v>8316</v>
      </c>
      <c r="S3496" s="18">
        <f>(((J3496/60)/60)/24)+DATE(1970,1,1)</f>
        <v>42689.214988425927</v>
      </c>
      <c r="T3496">
        <f>YEAR(S3496)</f>
        <v>2016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1000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6">
        <f>ROUND(E3497/D3497*100,0)</f>
        <v>534</v>
      </c>
      <c r="P3497" s="11">
        <f>IFERROR(ROUND(E3497/L3497,2),0)</f>
        <v>74.209999999999994</v>
      </c>
      <c r="Q3497" s="13" t="s">
        <v>8315</v>
      </c>
      <c r="R3497" t="s">
        <v>8316</v>
      </c>
      <c r="S3497" s="18">
        <f>(((J3497/60)/60)/24)+DATE(1970,1,1)</f>
        <v>41915.762835648151</v>
      </c>
      <c r="T3497">
        <f>YEAR(S3497)</f>
        <v>2014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1000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6">
        <f>ROUND(E3498/D3498*100,0)</f>
        <v>373</v>
      </c>
      <c r="P3498" s="11">
        <f>IFERROR(ROUND(E3498/L3498,2),0)</f>
        <v>47.85</v>
      </c>
      <c r="Q3498" s="13" t="s">
        <v>8315</v>
      </c>
      <c r="R3498" t="s">
        <v>8316</v>
      </c>
      <c r="S3498" s="18">
        <f>(((J3498/60)/60)/24)+DATE(1970,1,1)</f>
        <v>42584.846828703703</v>
      </c>
      <c r="T3498">
        <f>YEAR(S3498)</f>
        <v>2016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1000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6">
        <f>ROUND(E3499/D3499*100,0)</f>
        <v>169</v>
      </c>
      <c r="P3499" s="11">
        <f>IFERROR(ROUND(E3499/L3499,2),0)</f>
        <v>34.409999999999997</v>
      </c>
      <c r="Q3499" s="13" t="s">
        <v>8315</v>
      </c>
      <c r="R3499" t="s">
        <v>8316</v>
      </c>
      <c r="S3499" s="18">
        <f>(((J3499/60)/60)/24)+DATE(1970,1,1)</f>
        <v>42511.741944444439</v>
      </c>
      <c r="T3499">
        <f>YEAR(S3499)</f>
        <v>2016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1000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6">
        <f>ROUND(E3500/D3500*100,0)</f>
        <v>169</v>
      </c>
      <c r="P3500" s="11">
        <f>IFERROR(ROUND(E3500/L3500,2),0)</f>
        <v>40.24</v>
      </c>
      <c r="Q3500" s="13" t="s">
        <v>8315</v>
      </c>
      <c r="R3500" t="s">
        <v>8316</v>
      </c>
      <c r="S3500" s="18">
        <f>(((J3500/60)/60)/24)+DATE(1970,1,1)</f>
        <v>42459.15861111111</v>
      </c>
      <c r="T3500">
        <f>YEAR(S3500)</f>
        <v>2016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1000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6">
        <f>ROUND(E3501/D3501*100,0)</f>
        <v>211</v>
      </c>
      <c r="P3501" s="11">
        <f>IFERROR(ROUND(E3501/L3501,2),0)</f>
        <v>60.29</v>
      </c>
      <c r="Q3501" s="13" t="s">
        <v>8315</v>
      </c>
      <c r="R3501" t="s">
        <v>8316</v>
      </c>
      <c r="S3501" s="18">
        <f>(((J3501/60)/60)/24)+DATE(1970,1,1)</f>
        <v>42132.036168981482</v>
      </c>
      <c r="T3501">
        <f>YEAR(S3501)</f>
        <v>2015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6">
        <f>ROUND(E3502/D3502*100,0)</f>
        <v>106</v>
      </c>
      <c r="P3502" s="11">
        <f>IFERROR(ROUND(E3502/L3502,2),0)</f>
        <v>25.31</v>
      </c>
      <c r="Q3502" s="13" t="s">
        <v>8315</v>
      </c>
      <c r="R3502" t="s">
        <v>8316</v>
      </c>
      <c r="S3502" s="18">
        <f>(((J3502/60)/60)/24)+DATE(1970,1,1)</f>
        <v>42419.91942129629</v>
      </c>
      <c r="T3502">
        <f>YEAR(S3502)</f>
        <v>2016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1000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6">
        <f>ROUND(E3503/D3503*100,0)</f>
        <v>151</v>
      </c>
      <c r="P3503" s="11">
        <f>IFERROR(ROUND(E3503/L3503,2),0)</f>
        <v>35.950000000000003</v>
      </c>
      <c r="Q3503" s="13" t="s">
        <v>8315</v>
      </c>
      <c r="R3503" t="s">
        <v>8316</v>
      </c>
      <c r="S3503" s="18">
        <f>(((J3503/60)/60)/24)+DATE(1970,1,1)</f>
        <v>42233.763831018514</v>
      </c>
      <c r="T3503">
        <f>YEAR(S3503)</f>
        <v>2015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1000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6">
        <f>ROUND(E3504/D3504*100,0)</f>
        <v>422</v>
      </c>
      <c r="P3504" s="11">
        <f>IFERROR(ROUND(E3504/L3504,2),0)</f>
        <v>136</v>
      </c>
      <c r="Q3504" s="13" t="s">
        <v>8315</v>
      </c>
      <c r="R3504" t="s">
        <v>8316</v>
      </c>
      <c r="S3504" s="18">
        <f>(((J3504/60)/60)/24)+DATE(1970,1,1)</f>
        <v>42430.839398148149</v>
      </c>
      <c r="T3504">
        <f>YEAR(S3504)</f>
        <v>2016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1000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6">
        <f>ROUND(E3505/D3505*100,0)</f>
        <v>269</v>
      </c>
      <c r="P3505" s="11">
        <f>IFERROR(ROUND(E3505/L3505,2),0)</f>
        <v>70.760000000000005</v>
      </c>
      <c r="Q3505" s="13" t="s">
        <v>8315</v>
      </c>
      <c r="R3505" t="s">
        <v>8316</v>
      </c>
      <c r="S3505" s="18">
        <f>(((J3505/60)/60)/24)+DATE(1970,1,1)</f>
        <v>42545.478333333333</v>
      </c>
      <c r="T3505">
        <f>YEAR(S3505)</f>
        <v>2016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6">
        <f>ROUND(E3506/D3506*100,0)</f>
        <v>100</v>
      </c>
      <c r="P3506" s="11">
        <f>IFERROR(ROUND(E3506/L3506,2),0)</f>
        <v>125</v>
      </c>
      <c r="Q3506" s="13" t="s">
        <v>8315</v>
      </c>
      <c r="R3506" t="s">
        <v>8316</v>
      </c>
      <c r="S3506" s="18">
        <f>(((J3506/60)/60)/24)+DATE(1970,1,1)</f>
        <v>42297.748738425929</v>
      </c>
      <c r="T3506">
        <f>YEAR(S3506)</f>
        <v>2015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1000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6">
        <f>ROUND(E3507/D3507*100,0)</f>
        <v>259</v>
      </c>
      <c r="P3507" s="11">
        <f>IFERROR(ROUND(E3507/L3507,2),0)</f>
        <v>66.510000000000005</v>
      </c>
      <c r="Q3507" s="13" t="s">
        <v>8315</v>
      </c>
      <c r="R3507" t="s">
        <v>8316</v>
      </c>
      <c r="S3507" s="18">
        <f>(((J3507/60)/60)/24)+DATE(1970,1,1)</f>
        <v>41760.935706018521</v>
      </c>
      <c r="T3507">
        <f>YEAR(S3507)</f>
        <v>2014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1000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6">
        <f>ROUND(E3508/D3508*100,0)</f>
        <v>305</v>
      </c>
      <c r="P3508" s="11">
        <f>IFERROR(ROUND(E3508/L3508,2),0)</f>
        <v>105</v>
      </c>
      <c r="Q3508" s="13" t="s">
        <v>8315</v>
      </c>
      <c r="R3508" t="s">
        <v>8316</v>
      </c>
      <c r="S3508" s="18">
        <f>(((J3508/60)/60)/24)+DATE(1970,1,1)</f>
        <v>41829.734259259261</v>
      </c>
      <c r="T3508">
        <f>YEAR(S3508)</f>
        <v>2014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6">
        <f>ROUND(E3509/D3509*100,0)</f>
        <v>1044</v>
      </c>
      <c r="P3509" s="11">
        <f>IFERROR(ROUND(E3509/L3509,2),0)</f>
        <v>145</v>
      </c>
      <c r="Q3509" s="13" t="s">
        <v>8315</v>
      </c>
      <c r="R3509" t="s">
        <v>8316</v>
      </c>
      <c r="S3509" s="18">
        <f>(((J3509/60)/60)/24)+DATE(1970,1,1)</f>
        <v>42491.92288194444</v>
      </c>
      <c r="T3509">
        <f>YEAR(S3509)</f>
        <v>2016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6">
        <f>ROUND(E3510/D3510*100,0)</f>
        <v>18</v>
      </c>
      <c r="P3510" s="11">
        <f>IFERROR(ROUND(E3510/L3510,2),0)</f>
        <v>12</v>
      </c>
      <c r="Q3510" s="13" t="s">
        <v>8315</v>
      </c>
      <c r="R3510" t="s">
        <v>8316</v>
      </c>
      <c r="S3510" s="18">
        <f>(((J3510/60)/60)/24)+DATE(1970,1,1)</f>
        <v>42477.729780092588</v>
      </c>
      <c r="T3510">
        <f>YEAR(S3510)</f>
        <v>2016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1000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6">
        <f>ROUND(E3511/D3511*100,0)</f>
        <v>319</v>
      </c>
      <c r="P3511" s="11">
        <f>IFERROR(ROUND(E3511/L3511,2),0)</f>
        <v>96.67</v>
      </c>
      <c r="Q3511" s="13" t="s">
        <v>8315</v>
      </c>
      <c r="R3511" t="s">
        <v>8316</v>
      </c>
      <c r="S3511" s="18">
        <f>(((J3511/60)/60)/24)+DATE(1970,1,1)</f>
        <v>41950.859560185185</v>
      </c>
      <c r="T3511">
        <f>YEAR(S3511)</f>
        <v>2014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1000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6">
        <f>ROUND(E3512/D3512*100,0)</f>
        <v>91</v>
      </c>
      <c r="P3512" s="11">
        <f>IFERROR(ROUND(E3512/L3512,2),0)</f>
        <v>60.33</v>
      </c>
      <c r="Q3512" s="13" t="s">
        <v>8315</v>
      </c>
      <c r="R3512" t="s">
        <v>8316</v>
      </c>
      <c r="S3512" s="18">
        <f>(((J3512/60)/60)/24)+DATE(1970,1,1)</f>
        <v>41802.62090277778</v>
      </c>
      <c r="T3512">
        <f>YEAR(S3512)</f>
        <v>2014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1000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6">
        <f>ROUND(E3513/D3513*100,0)</f>
        <v>152</v>
      </c>
      <c r="P3513" s="11">
        <f>IFERROR(ROUND(E3513/L3513,2),0)</f>
        <v>79.89</v>
      </c>
      <c r="Q3513" s="13" t="s">
        <v>8315</v>
      </c>
      <c r="R3513" t="s">
        <v>8316</v>
      </c>
      <c r="S3513" s="18">
        <f>(((J3513/60)/60)/24)+DATE(1970,1,1)</f>
        <v>41927.873784722222</v>
      </c>
      <c r="T3513">
        <f>YEAR(S3513)</f>
        <v>2014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6">
        <f>ROUND(E3514/D3514*100,0)</f>
        <v>100</v>
      </c>
      <c r="P3514" s="11">
        <f>IFERROR(ROUND(E3514/L3514,2),0)</f>
        <v>58.82</v>
      </c>
      <c r="Q3514" s="13" t="s">
        <v>8315</v>
      </c>
      <c r="R3514" t="s">
        <v>8316</v>
      </c>
      <c r="S3514" s="18">
        <f>(((J3514/60)/60)/24)+DATE(1970,1,1)</f>
        <v>42057.536944444444</v>
      </c>
      <c r="T3514">
        <f>YEAR(S3514)</f>
        <v>2015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1000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6">
        <f>ROUND(E3515/D3515*100,0)</f>
        <v>332</v>
      </c>
      <c r="P3515" s="11">
        <f>IFERROR(ROUND(E3515/L3515,2),0)</f>
        <v>75.34</v>
      </c>
      <c r="Q3515" s="13" t="s">
        <v>8315</v>
      </c>
      <c r="R3515" t="s">
        <v>8316</v>
      </c>
      <c r="S3515" s="18">
        <f>(((J3515/60)/60)/24)+DATE(1970,1,1)</f>
        <v>41781.096203703702</v>
      </c>
      <c r="T3515">
        <f>YEAR(S3515)</f>
        <v>2014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1000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6">
        <f>ROUND(E3516/D3516*100,0)</f>
        <v>55</v>
      </c>
      <c r="P3516" s="11">
        <f>IFERROR(ROUND(E3516/L3516,2),0)</f>
        <v>55</v>
      </c>
      <c r="Q3516" s="13" t="s">
        <v>8315</v>
      </c>
      <c r="R3516" t="s">
        <v>8316</v>
      </c>
      <c r="S3516" s="18">
        <f>(((J3516/60)/60)/24)+DATE(1970,1,1)</f>
        <v>42020.846666666665</v>
      </c>
      <c r="T3516">
        <f>YEAR(S3516)</f>
        <v>2015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1000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6">
        <f>ROUND(E3517/D3517*100,0)</f>
        <v>308</v>
      </c>
      <c r="P3517" s="11">
        <f>IFERROR(ROUND(E3517/L3517,2),0)</f>
        <v>66.959999999999994</v>
      </c>
      <c r="Q3517" s="13" t="s">
        <v>8315</v>
      </c>
      <c r="R3517" t="s">
        <v>8316</v>
      </c>
      <c r="S3517" s="18">
        <f>(((J3517/60)/60)/24)+DATE(1970,1,1)</f>
        <v>42125.772812499999</v>
      </c>
      <c r="T3517">
        <f>YEAR(S3517)</f>
        <v>2015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1000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6">
        <f>ROUND(E3518/D3518*100,0)</f>
        <v>250</v>
      </c>
      <c r="P3518" s="11">
        <f>IFERROR(ROUND(E3518/L3518,2),0)</f>
        <v>227.27</v>
      </c>
      <c r="Q3518" s="13" t="s">
        <v>8315</v>
      </c>
      <c r="R3518" t="s">
        <v>8316</v>
      </c>
      <c r="S3518" s="18">
        <f>(((J3518/60)/60)/24)+DATE(1970,1,1)</f>
        <v>41856.010069444441</v>
      </c>
      <c r="T3518">
        <f>YEAR(S3518)</f>
        <v>2014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1000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6">
        <f>ROUND(E3519/D3519*100,0)</f>
        <v>400</v>
      </c>
      <c r="P3519" s="11">
        <f>IFERROR(ROUND(E3519/L3519,2),0)</f>
        <v>307.69</v>
      </c>
      <c r="Q3519" s="13" t="s">
        <v>8315</v>
      </c>
      <c r="R3519" t="s">
        <v>8316</v>
      </c>
      <c r="S3519" s="18">
        <f>(((J3519/60)/60)/24)+DATE(1970,1,1)</f>
        <v>41794.817523148151</v>
      </c>
      <c r="T3519">
        <f>YEAR(S3519)</f>
        <v>2014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1000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6">
        <f>ROUND(E3520/D3520*100,0)</f>
        <v>165</v>
      </c>
      <c r="P3520" s="11">
        <f>IFERROR(ROUND(E3520/L3520,2),0)</f>
        <v>50.02</v>
      </c>
      <c r="Q3520" s="13" t="s">
        <v>8315</v>
      </c>
      <c r="R3520" t="s">
        <v>8316</v>
      </c>
      <c r="S3520" s="18">
        <f>(((J3520/60)/60)/24)+DATE(1970,1,1)</f>
        <v>41893.783553240741</v>
      </c>
      <c r="T3520">
        <f>YEAR(S3520)</f>
        <v>2014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1000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6">
        <f>ROUND(E3521/D3521*100,0)</f>
        <v>203</v>
      </c>
      <c r="P3521" s="11">
        <f>IFERROR(ROUND(E3521/L3521,2),0)</f>
        <v>72.39</v>
      </c>
      <c r="Q3521" s="13" t="s">
        <v>8315</v>
      </c>
      <c r="R3521" t="s">
        <v>8316</v>
      </c>
      <c r="S3521" s="18">
        <f>(((J3521/60)/60)/24)+DATE(1970,1,1)</f>
        <v>42037.598958333328</v>
      </c>
      <c r="T3521">
        <f>YEAR(S3521)</f>
        <v>2015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1000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6">
        <f>ROUND(E3522/D3522*100,0)</f>
        <v>202</v>
      </c>
      <c r="P3522" s="11">
        <f>IFERROR(ROUND(E3522/L3522,2),0)</f>
        <v>95.95</v>
      </c>
      <c r="Q3522" s="13" t="s">
        <v>8315</v>
      </c>
      <c r="R3522" t="s">
        <v>8316</v>
      </c>
      <c r="S3522" s="18">
        <f>(((J3522/60)/60)/24)+DATE(1970,1,1)</f>
        <v>42227.824212962965</v>
      </c>
      <c r="T3522">
        <f>YEAR(S3522)</f>
        <v>2015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1000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6">
        <f>ROUND(E3523/D3523*100,0)</f>
        <v>59</v>
      </c>
      <c r="P3523" s="11">
        <f>IFERROR(ROUND(E3523/L3523,2),0)</f>
        <v>45.62</v>
      </c>
      <c r="Q3523" s="13" t="s">
        <v>8315</v>
      </c>
      <c r="R3523" t="s">
        <v>8316</v>
      </c>
      <c r="S3523" s="18">
        <f>(((J3523/60)/60)/24)+DATE(1970,1,1)</f>
        <v>41881.361342592594</v>
      </c>
      <c r="T3523">
        <f>YEAR(S3523)</f>
        <v>2014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1000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6">
        <f>ROUND(E3524/D3524*100,0)</f>
        <v>140</v>
      </c>
      <c r="P3524" s="11">
        <f>IFERROR(ROUND(E3524/L3524,2),0)</f>
        <v>41.03</v>
      </c>
      <c r="Q3524" s="13" t="s">
        <v>8315</v>
      </c>
      <c r="R3524" t="s">
        <v>8316</v>
      </c>
      <c r="S3524" s="18">
        <f>(((J3524/60)/60)/24)+DATE(1970,1,1)</f>
        <v>42234.789884259255</v>
      </c>
      <c r="T3524">
        <f>YEAR(S3524)</f>
        <v>2015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1000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6">
        <f>ROUND(E3525/D3525*100,0)</f>
        <v>455</v>
      </c>
      <c r="P3525" s="11">
        <f>IFERROR(ROUND(E3525/L3525,2),0)</f>
        <v>56.83</v>
      </c>
      <c r="Q3525" s="13" t="s">
        <v>8315</v>
      </c>
      <c r="R3525" t="s">
        <v>8316</v>
      </c>
      <c r="S3525" s="18">
        <f>(((J3525/60)/60)/24)+DATE(1970,1,1)</f>
        <v>42581.397546296299</v>
      </c>
      <c r="T3525">
        <f>YEAR(S3525)</f>
        <v>2016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6">
        <f>ROUND(E3526/D3526*100,0)</f>
        <v>1016</v>
      </c>
      <c r="P3526" s="11">
        <f>IFERROR(ROUND(E3526/L3526,2),0)</f>
        <v>137.24</v>
      </c>
      <c r="Q3526" s="13" t="s">
        <v>8315</v>
      </c>
      <c r="R3526" t="s">
        <v>8316</v>
      </c>
      <c r="S3526" s="18">
        <f>(((J3526/60)/60)/24)+DATE(1970,1,1)</f>
        <v>41880.76357638889</v>
      </c>
      <c r="T3526">
        <f>YEAR(S3526)</f>
        <v>2014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1000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6">
        <f>ROUND(E3527/D3527*100,0)</f>
        <v>53</v>
      </c>
      <c r="P3527" s="11">
        <f>IFERROR(ROUND(E3527/L3527,2),0)</f>
        <v>75.709999999999994</v>
      </c>
      <c r="Q3527" s="13" t="s">
        <v>8315</v>
      </c>
      <c r="R3527" t="s">
        <v>8316</v>
      </c>
      <c r="S3527" s="18">
        <f>(((J3527/60)/60)/24)+DATE(1970,1,1)</f>
        <v>42214.6956712963</v>
      </c>
      <c r="T3527">
        <f>YEAR(S3527)</f>
        <v>2015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1000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6">
        <f>ROUND(E3528/D3528*100,0)</f>
        <v>337</v>
      </c>
      <c r="P3528" s="11">
        <f>IFERROR(ROUND(E3528/L3528,2),0)</f>
        <v>99</v>
      </c>
      <c r="Q3528" s="13" t="s">
        <v>8315</v>
      </c>
      <c r="R3528" t="s">
        <v>8316</v>
      </c>
      <c r="S3528" s="18">
        <f>(((J3528/60)/60)/24)+DATE(1970,1,1)</f>
        <v>42460.335312499999</v>
      </c>
      <c r="T3528">
        <f>YEAR(S3528)</f>
        <v>2016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1000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6">
        <f>ROUND(E3529/D3529*100,0)</f>
        <v>702</v>
      </c>
      <c r="P3529" s="11">
        <f>IFERROR(ROUND(E3529/L3529,2),0)</f>
        <v>81.569999999999993</v>
      </c>
      <c r="Q3529" s="13" t="s">
        <v>8315</v>
      </c>
      <c r="R3529" t="s">
        <v>8316</v>
      </c>
      <c r="S3529" s="18">
        <f>(((J3529/60)/60)/24)+DATE(1970,1,1)</f>
        <v>42167.023206018523</v>
      </c>
      <c r="T3529">
        <f>YEAR(S3529)</f>
        <v>2015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1000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6">
        <f>ROUND(E3530/D3530*100,0)</f>
        <v>167</v>
      </c>
      <c r="P3530" s="11">
        <f>IFERROR(ROUND(E3530/L3530,2),0)</f>
        <v>45.11</v>
      </c>
      <c r="Q3530" s="13" t="s">
        <v>8315</v>
      </c>
      <c r="R3530" t="s">
        <v>8316</v>
      </c>
      <c r="S3530" s="18">
        <f>(((J3530/60)/60)/24)+DATE(1970,1,1)</f>
        <v>42733.50136574074</v>
      </c>
      <c r="T3530">
        <f>YEAR(S3530)</f>
        <v>2016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1000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6">
        <f>ROUND(E3531/D3531*100,0)</f>
        <v>66</v>
      </c>
      <c r="P3531" s="11">
        <f>IFERROR(ROUND(E3531/L3531,2),0)</f>
        <v>36.67</v>
      </c>
      <c r="Q3531" s="13" t="s">
        <v>8315</v>
      </c>
      <c r="R3531" t="s">
        <v>8316</v>
      </c>
      <c r="S3531" s="18">
        <f>(((J3531/60)/60)/24)+DATE(1970,1,1)</f>
        <v>42177.761782407411</v>
      </c>
      <c r="T3531">
        <f>YEAR(S3531)</f>
        <v>2015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1000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6">
        <f>ROUND(E3532/D3532*100,0)</f>
        <v>275</v>
      </c>
      <c r="P3532" s="11">
        <f>IFERROR(ROUND(E3532/L3532,2),0)</f>
        <v>125</v>
      </c>
      <c r="Q3532" s="13" t="s">
        <v>8315</v>
      </c>
      <c r="R3532" t="s">
        <v>8316</v>
      </c>
      <c r="S3532" s="18">
        <f>(((J3532/60)/60)/24)+DATE(1970,1,1)</f>
        <v>42442.623344907406</v>
      </c>
      <c r="T3532">
        <f>YEAR(S3532)</f>
        <v>2016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6">
        <f>ROUND(E3533/D3533*100,0)</f>
        <v>128</v>
      </c>
      <c r="P3533" s="11">
        <f>IFERROR(ROUND(E3533/L3533,2),0)</f>
        <v>49.23</v>
      </c>
      <c r="Q3533" s="13" t="s">
        <v>8315</v>
      </c>
      <c r="R3533" t="s">
        <v>8316</v>
      </c>
      <c r="S3533" s="18">
        <f>(((J3533/60)/60)/24)+DATE(1970,1,1)</f>
        <v>42521.654328703706</v>
      </c>
      <c r="T3533">
        <f>YEAR(S3533)</f>
        <v>2016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1000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6">
        <f>ROUND(E3534/D3534*100,0)</f>
        <v>114</v>
      </c>
      <c r="P3534" s="11">
        <f>IFERROR(ROUND(E3534/L3534,2),0)</f>
        <v>42.3</v>
      </c>
      <c r="Q3534" s="13" t="s">
        <v>8315</v>
      </c>
      <c r="R3534" t="s">
        <v>8316</v>
      </c>
      <c r="S3534" s="18">
        <f>(((J3534/60)/60)/24)+DATE(1970,1,1)</f>
        <v>41884.599849537037</v>
      </c>
      <c r="T3534">
        <f>YEAR(S3534)</f>
        <v>2014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1000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6">
        <f>ROUND(E3535/D3535*100,0)</f>
        <v>63</v>
      </c>
      <c r="P3535" s="11">
        <f>IFERROR(ROUND(E3535/L3535,2),0)</f>
        <v>78.88</v>
      </c>
      <c r="Q3535" s="13" t="s">
        <v>8315</v>
      </c>
      <c r="R3535" t="s">
        <v>8316</v>
      </c>
      <c r="S3535" s="18">
        <f>(((J3535/60)/60)/24)+DATE(1970,1,1)</f>
        <v>42289.761192129634</v>
      </c>
      <c r="T3535">
        <f>YEAR(S3535)</f>
        <v>2015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1000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6">
        <f>ROUND(E3536/D3536*100,0)</f>
        <v>781</v>
      </c>
      <c r="P3536" s="11">
        <f>IFERROR(ROUND(E3536/L3536,2),0)</f>
        <v>38.28</v>
      </c>
      <c r="Q3536" s="13" t="s">
        <v>8315</v>
      </c>
      <c r="R3536" t="s">
        <v>8316</v>
      </c>
      <c r="S3536" s="18">
        <f>(((J3536/60)/60)/24)+DATE(1970,1,1)</f>
        <v>42243.6252662037</v>
      </c>
      <c r="T3536">
        <f>YEAR(S3536)</f>
        <v>2015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1000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6">
        <f>ROUND(E3537/D3537*100,0)</f>
        <v>206</v>
      </c>
      <c r="P3537" s="11">
        <f>IFERROR(ROUND(E3537/L3537,2),0)</f>
        <v>44.85</v>
      </c>
      <c r="Q3537" s="13" t="s">
        <v>8315</v>
      </c>
      <c r="R3537" t="s">
        <v>8316</v>
      </c>
      <c r="S3537" s="18">
        <f>(((J3537/60)/60)/24)+DATE(1970,1,1)</f>
        <v>42248.640162037031</v>
      </c>
      <c r="T3537">
        <f>YEAR(S3537)</f>
        <v>2015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1000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6">
        <f>ROUND(E3538/D3538*100,0)</f>
        <v>23</v>
      </c>
      <c r="P3538" s="11">
        <f>IFERROR(ROUND(E3538/L3538,2),0)</f>
        <v>13.53</v>
      </c>
      <c r="Q3538" s="13" t="s">
        <v>8315</v>
      </c>
      <c r="R3538" t="s">
        <v>8316</v>
      </c>
      <c r="S3538" s="18">
        <f>(((J3538/60)/60)/24)+DATE(1970,1,1)</f>
        <v>42328.727141203708</v>
      </c>
      <c r="T3538">
        <f>YEAR(S3538)</f>
        <v>2015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1000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6">
        <f>ROUND(E3539/D3539*100,0)</f>
        <v>122</v>
      </c>
      <c r="P3539" s="11">
        <f>IFERROR(ROUND(E3539/L3539,2),0)</f>
        <v>43.5</v>
      </c>
      <c r="Q3539" s="13" t="s">
        <v>8315</v>
      </c>
      <c r="R3539" t="s">
        <v>8316</v>
      </c>
      <c r="S3539" s="18">
        <f>(((J3539/60)/60)/24)+DATE(1970,1,1)</f>
        <v>41923.354351851849</v>
      </c>
      <c r="T3539">
        <f>YEAR(S3539)</f>
        <v>2014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1000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6">
        <f>ROUND(E3540/D3540*100,0)</f>
        <v>257</v>
      </c>
      <c r="P3540" s="11">
        <f>IFERROR(ROUND(E3540/L3540,2),0)</f>
        <v>30.95</v>
      </c>
      <c r="Q3540" s="13" t="s">
        <v>8315</v>
      </c>
      <c r="R3540" t="s">
        <v>8316</v>
      </c>
      <c r="S3540" s="18">
        <f>(((J3540/60)/60)/24)+DATE(1970,1,1)</f>
        <v>42571.420601851853</v>
      </c>
      <c r="T3540">
        <f>YEAR(S3540)</f>
        <v>2016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1000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6">
        <f>ROUND(E3541/D3541*100,0)</f>
        <v>72</v>
      </c>
      <c r="P3541" s="11">
        <f>IFERROR(ROUND(E3541/L3541,2),0)</f>
        <v>55.23</v>
      </c>
      <c r="Q3541" s="13" t="s">
        <v>8315</v>
      </c>
      <c r="R3541" t="s">
        <v>8316</v>
      </c>
      <c r="S3541" s="18">
        <f>(((J3541/60)/60)/24)+DATE(1970,1,1)</f>
        <v>42600.756041666667</v>
      </c>
      <c r="T3541">
        <f>YEAR(S3541)</f>
        <v>2016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1000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6">
        <f>ROUND(E3542/D3542*100,0)</f>
        <v>37</v>
      </c>
      <c r="P3542" s="11">
        <f>IFERROR(ROUND(E3542/L3542,2),0)</f>
        <v>46.13</v>
      </c>
      <c r="Q3542" s="13" t="s">
        <v>8315</v>
      </c>
      <c r="R3542" t="s">
        <v>8316</v>
      </c>
      <c r="S3542" s="18">
        <f>(((J3542/60)/60)/24)+DATE(1970,1,1)</f>
        <v>42517.003368055557</v>
      </c>
      <c r="T3542">
        <f>YEAR(S3542)</f>
        <v>2016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1000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6">
        <f>ROUND(E3543/D3543*100,0)</f>
        <v>126</v>
      </c>
      <c r="P3543" s="11">
        <f>IFERROR(ROUND(E3543/L3543,2),0)</f>
        <v>39.380000000000003</v>
      </c>
      <c r="Q3543" s="13" t="s">
        <v>8315</v>
      </c>
      <c r="R3543" t="s">
        <v>8316</v>
      </c>
      <c r="S3543" s="18">
        <f>(((J3543/60)/60)/24)+DATE(1970,1,1)</f>
        <v>42222.730034722219</v>
      </c>
      <c r="T3543">
        <f>YEAR(S3543)</f>
        <v>2015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1000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6">
        <f>ROUND(E3544/D3544*100,0)</f>
        <v>562</v>
      </c>
      <c r="P3544" s="11">
        <f>IFERROR(ROUND(E3544/L3544,2),0)</f>
        <v>66.150000000000006</v>
      </c>
      <c r="Q3544" s="13" t="s">
        <v>8315</v>
      </c>
      <c r="R3544" t="s">
        <v>8316</v>
      </c>
      <c r="S3544" s="18">
        <f>(((J3544/60)/60)/24)+DATE(1970,1,1)</f>
        <v>41829.599791666667</v>
      </c>
      <c r="T3544">
        <f>YEAR(S3544)</f>
        <v>2014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1000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6">
        <f>ROUND(E3545/D3545*100,0)</f>
        <v>157</v>
      </c>
      <c r="P3545" s="11">
        <f>IFERROR(ROUND(E3545/L3545,2),0)</f>
        <v>54.14</v>
      </c>
      <c r="Q3545" s="13" t="s">
        <v>8315</v>
      </c>
      <c r="R3545" t="s">
        <v>8316</v>
      </c>
      <c r="S3545" s="18">
        <f>(((J3545/60)/60)/24)+DATE(1970,1,1)</f>
        <v>42150.755312499998</v>
      </c>
      <c r="T3545">
        <f>YEAR(S3545)</f>
        <v>2015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1000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6">
        <f>ROUND(E3546/D3546*100,0)</f>
        <v>250</v>
      </c>
      <c r="P3546" s="11">
        <f>IFERROR(ROUND(E3546/L3546,2),0)</f>
        <v>104.17</v>
      </c>
      <c r="Q3546" s="13" t="s">
        <v>8315</v>
      </c>
      <c r="R3546" t="s">
        <v>8316</v>
      </c>
      <c r="S3546" s="18">
        <f>(((J3546/60)/60)/24)+DATE(1970,1,1)</f>
        <v>42040.831678240742</v>
      </c>
      <c r="T3546">
        <f>YEAR(S3546)</f>
        <v>2015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1000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6">
        <f>ROUND(E3547/D3547*100,0)</f>
        <v>25</v>
      </c>
      <c r="P3547" s="11">
        <f>IFERROR(ROUND(E3547/L3547,2),0)</f>
        <v>31.38</v>
      </c>
      <c r="Q3547" s="13" t="s">
        <v>8315</v>
      </c>
      <c r="R3547" t="s">
        <v>8316</v>
      </c>
      <c r="S3547" s="18">
        <f>(((J3547/60)/60)/24)+DATE(1970,1,1)</f>
        <v>42075.807395833333</v>
      </c>
      <c r="T3547">
        <f>YEAR(S3547)</f>
        <v>2015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1000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6">
        <f>ROUND(E3548/D3548*100,0)</f>
        <v>113</v>
      </c>
      <c r="P3548" s="11">
        <f>IFERROR(ROUND(E3548/L3548,2),0)</f>
        <v>59.21</v>
      </c>
      <c r="Q3548" s="13" t="s">
        <v>8315</v>
      </c>
      <c r="R3548" t="s">
        <v>8316</v>
      </c>
      <c r="S3548" s="18">
        <f>(((J3548/60)/60)/24)+DATE(1970,1,1)</f>
        <v>42073.660694444443</v>
      </c>
      <c r="T3548">
        <f>YEAR(S3548)</f>
        <v>2015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1000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6">
        <f>ROUND(E3549/D3549*100,0)</f>
        <v>4004</v>
      </c>
      <c r="P3549" s="11">
        <f>IFERROR(ROUND(E3549/L3549,2),0)</f>
        <v>119.18</v>
      </c>
      <c r="Q3549" s="13" t="s">
        <v>8315</v>
      </c>
      <c r="R3549" t="s">
        <v>8316</v>
      </c>
      <c r="S3549" s="18">
        <f>(((J3549/60)/60)/24)+DATE(1970,1,1)</f>
        <v>42480.078715277778</v>
      </c>
      <c r="T3549">
        <f>YEAR(S3549)</f>
        <v>2016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1000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6">
        <f>ROUND(E3550/D3550*100,0)</f>
        <v>214</v>
      </c>
      <c r="P3550" s="11">
        <f>IFERROR(ROUND(E3550/L3550,2),0)</f>
        <v>164.62</v>
      </c>
      <c r="Q3550" s="13" t="s">
        <v>8315</v>
      </c>
      <c r="R3550" t="s">
        <v>8316</v>
      </c>
      <c r="S3550" s="18">
        <f>(((J3550/60)/60)/24)+DATE(1970,1,1)</f>
        <v>42411.942291666666</v>
      </c>
      <c r="T3550">
        <f>YEAR(S3550)</f>
        <v>2016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6">
        <f>ROUND(E3551/D3551*100,0)</f>
        <v>102</v>
      </c>
      <c r="P3551" s="11">
        <f>IFERROR(ROUND(E3551/L3551,2),0)</f>
        <v>24.29</v>
      </c>
      <c r="Q3551" s="13" t="s">
        <v>8315</v>
      </c>
      <c r="R3551" t="s">
        <v>8316</v>
      </c>
      <c r="S3551" s="18">
        <f>(((J3551/60)/60)/24)+DATE(1970,1,1)</f>
        <v>42223.394363425927</v>
      </c>
      <c r="T3551">
        <f>YEAR(S3551)</f>
        <v>2015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1000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6">
        <f>ROUND(E3552/D3552*100,0)</f>
        <v>262</v>
      </c>
      <c r="P3552" s="11">
        <f>IFERROR(ROUND(E3552/L3552,2),0)</f>
        <v>40.94</v>
      </c>
      <c r="Q3552" s="13" t="s">
        <v>8315</v>
      </c>
      <c r="R3552" t="s">
        <v>8316</v>
      </c>
      <c r="S3552" s="18">
        <f>(((J3552/60)/60)/24)+DATE(1970,1,1)</f>
        <v>42462.893495370372</v>
      </c>
      <c r="T3552">
        <f>YEAR(S3552)</f>
        <v>2016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1000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6">
        <f>ROUND(E3553/D3553*100,0)</f>
        <v>153</v>
      </c>
      <c r="P3553" s="11">
        <f>IFERROR(ROUND(E3553/L3553,2),0)</f>
        <v>61.1</v>
      </c>
      <c r="Q3553" s="13" t="s">
        <v>8315</v>
      </c>
      <c r="R3553" t="s">
        <v>8316</v>
      </c>
      <c r="S3553" s="18">
        <f>(((J3553/60)/60)/24)+DATE(1970,1,1)</f>
        <v>41753.515856481477</v>
      </c>
      <c r="T3553">
        <f>YEAR(S3553)</f>
        <v>2014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1000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6">
        <f>ROUND(E3554/D3554*100,0)</f>
        <v>77</v>
      </c>
      <c r="P3554" s="11">
        <f>IFERROR(ROUND(E3554/L3554,2),0)</f>
        <v>38.65</v>
      </c>
      <c r="Q3554" s="13" t="s">
        <v>8315</v>
      </c>
      <c r="R3554" t="s">
        <v>8316</v>
      </c>
      <c r="S3554" s="18">
        <f>(((J3554/60)/60)/24)+DATE(1970,1,1)</f>
        <v>41788.587083333332</v>
      </c>
      <c r="T3554">
        <f>YEAR(S3554)</f>
        <v>2014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1000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6">
        <f>ROUND(E3555/D3555*100,0)</f>
        <v>585</v>
      </c>
      <c r="P3555" s="11">
        <f>IFERROR(ROUND(E3555/L3555,2),0)</f>
        <v>56.2</v>
      </c>
      <c r="Q3555" s="13" t="s">
        <v>8315</v>
      </c>
      <c r="R3555" t="s">
        <v>8316</v>
      </c>
      <c r="S3555" s="18">
        <f>(((J3555/60)/60)/24)+DATE(1970,1,1)</f>
        <v>42196.028703703705</v>
      </c>
      <c r="T3555">
        <f>YEAR(S3555)</f>
        <v>2015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1000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6">
        <f>ROUND(E3556/D3556*100,0)</f>
        <v>567</v>
      </c>
      <c r="P3556" s="11">
        <f>IFERROR(ROUND(E3556/L3556,2),0)</f>
        <v>107</v>
      </c>
      <c r="Q3556" s="13" t="s">
        <v>8315</v>
      </c>
      <c r="R3556" t="s">
        <v>8316</v>
      </c>
      <c r="S3556" s="18">
        <f>(((J3556/60)/60)/24)+DATE(1970,1,1)</f>
        <v>42016.050451388888</v>
      </c>
      <c r="T3556">
        <f>YEAR(S3556)</f>
        <v>2015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1000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6">
        <f>ROUND(E3557/D3557*100,0)</f>
        <v>240</v>
      </c>
      <c r="P3557" s="11">
        <f>IFERROR(ROUND(E3557/L3557,2),0)</f>
        <v>171.43</v>
      </c>
      <c r="Q3557" s="13" t="s">
        <v>8315</v>
      </c>
      <c r="R3557" t="s">
        <v>8316</v>
      </c>
      <c r="S3557" s="18">
        <f>(((J3557/60)/60)/24)+DATE(1970,1,1)</f>
        <v>42661.442060185189</v>
      </c>
      <c r="T3557">
        <f>YEAR(S3557)</f>
        <v>2016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1000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6">
        <f>ROUND(E3558/D3558*100,0)</f>
        <v>221</v>
      </c>
      <c r="P3558" s="11">
        <f>IFERROR(ROUND(E3558/L3558,2),0)</f>
        <v>110.5</v>
      </c>
      <c r="Q3558" s="13" t="s">
        <v>8315</v>
      </c>
      <c r="R3558" t="s">
        <v>8316</v>
      </c>
      <c r="S3558" s="18">
        <f>(((J3558/60)/60)/24)+DATE(1970,1,1)</f>
        <v>41808.649583333332</v>
      </c>
      <c r="T3558">
        <f>YEAR(S3558)</f>
        <v>2014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6">
        <f>ROUND(E3559/D3559*100,0)</f>
        <v>10004</v>
      </c>
      <c r="P3559" s="11">
        <f>IFERROR(ROUND(E3559/L3559,2),0)</f>
        <v>179.28</v>
      </c>
      <c r="Q3559" s="13" t="s">
        <v>8315</v>
      </c>
      <c r="R3559" t="s">
        <v>8316</v>
      </c>
      <c r="S3559" s="18">
        <f>(((J3559/60)/60)/24)+DATE(1970,1,1)</f>
        <v>41730.276747685188</v>
      </c>
      <c r="T3559">
        <f>YEAR(S3559)</f>
        <v>2014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1000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6">
        <f>ROUND(E3560/D3560*100,0)</f>
        <v>50</v>
      </c>
      <c r="P3560" s="11">
        <f>IFERROR(ROUND(E3560/L3560,2),0)</f>
        <v>22.91</v>
      </c>
      <c r="Q3560" s="13" t="s">
        <v>8315</v>
      </c>
      <c r="R3560" t="s">
        <v>8316</v>
      </c>
      <c r="S3560" s="18">
        <f>(((J3560/60)/60)/24)+DATE(1970,1,1)</f>
        <v>42139.816840277781</v>
      </c>
      <c r="T3560">
        <f>YEAR(S3560)</f>
        <v>2015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6">
        <f>ROUND(E3561/D3561*100,0)</f>
        <v>104</v>
      </c>
      <c r="P3561" s="11">
        <f>IFERROR(ROUND(E3561/L3561,2),0)</f>
        <v>43.13</v>
      </c>
      <c r="Q3561" s="13" t="s">
        <v>8315</v>
      </c>
      <c r="R3561" t="s">
        <v>8316</v>
      </c>
      <c r="S3561" s="18">
        <f>(((J3561/60)/60)/24)+DATE(1970,1,1)</f>
        <v>42194.096157407403</v>
      </c>
      <c r="T3561">
        <f>YEAR(S3561)</f>
        <v>2015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1000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6">
        <f>ROUND(E3562/D3562*100,0)</f>
        <v>347</v>
      </c>
      <c r="P3562" s="11">
        <f>IFERROR(ROUND(E3562/L3562,2),0)</f>
        <v>46.89</v>
      </c>
      <c r="Q3562" s="13" t="s">
        <v>8315</v>
      </c>
      <c r="R3562" t="s">
        <v>8316</v>
      </c>
      <c r="S3562" s="18">
        <f>(((J3562/60)/60)/24)+DATE(1970,1,1)</f>
        <v>42115.889652777783</v>
      </c>
      <c r="T3562">
        <f>YEAR(S3562)</f>
        <v>2015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1000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6">
        <f>ROUND(E3563/D3563*100,0)</f>
        <v>256</v>
      </c>
      <c r="P3563" s="11">
        <f>IFERROR(ROUND(E3563/L3563,2),0)</f>
        <v>47.41</v>
      </c>
      <c r="Q3563" s="13" t="s">
        <v>8315</v>
      </c>
      <c r="R3563" t="s">
        <v>8316</v>
      </c>
      <c r="S3563" s="18">
        <f>(((J3563/60)/60)/24)+DATE(1970,1,1)</f>
        <v>42203.680300925931</v>
      </c>
      <c r="T3563">
        <f>YEAR(S3563)</f>
        <v>2015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1000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6">
        <f>ROUND(E3564/D3564*100,0)</f>
        <v>47</v>
      </c>
      <c r="P3564" s="11">
        <f>IFERROR(ROUND(E3564/L3564,2),0)</f>
        <v>15.13</v>
      </c>
      <c r="Q3564" s="13" t="s">
        <v>8315</v>
      </c>
      <c r="R3564" t="s">
        <v>8316</v>
      </c>
      <c r="S3564" s="18">
        <f>(((J3564/60)/60)/24)+DATE(1970,1,1)</f>
        <v>42433.761886574073</v>
      </c>
      <c r="T3564">
        <f>YEAR(S3564)</f>
        <v>2016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1000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6">
        <f>ROUND(E3565/D3565*100,0)</f>
        <v>53</v>
      </c>
      <c r="P3565" s="11">
        <f>IFERROR(ROUND(E3565/L3565,2),0)</f>
        <v>21.1</v>
      </c>
      <c r="Q3565" s="13" t="s">
        <v>8315</v>
      </c>
      <c r="R3565" t="s">
        <v>8316</v>
      </c>
      <c r="S3565" s="18">
        <f>(((J3565/60)/60)/24)+DATE(1970,1,1)</f>
        <v>42555.671944444446</v>
      </c>
      <c r="T3565">
        <f>YEAR(S3565)</f>
        <v>2016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6">
        <f>ROUND(E3566/D3566*100,0)</f>
        <v>101</v>
      </c>
      <c r="P3566" s="11">
        <f>IFERROR(ROUND(E3566/L3566,2),0)</f>
        <v>59.12</v>
      </c>
      <c r="Q3566" s="13" t="s">
        <v>8315</v>
      </c>
      <c r="R3566" t="s">
        <v>8316</v>
      </c>
      <c r="S3566" s="18">
        <f>(((J3566/60)/60)/24)+DATE(1970,1,1)</f>
        <v>42236.623252314821</v>
      </c>
      <c r="T3566">
        <f>YEAR(S3566)</f>
        <v>2015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1000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6">
        <f>ROUND(E3567/D3567*100,0)</f>
        <v>118</v>
      </c>
      <c r="P3567" s="11">
        <f>IFERROR(ROUND(E3567/L3567,2),0)</f>
        <v>97.92</v>
      </c>
      <c r="Q3567" s="13" t="s">
        <v>8315</v>
      </c>
      <c r="R3567" t="s">
        <v>8316</v>
      </c>
      <c r="S3567" s="18">
        <f>(((J3567/60)/60)/24)+DATE(1970,1,1)</f>
        <v>41974.743148148147</v>
      </c>
      <c r="T3567">
        <f>YEAR(S3567)</f>
        <v>2014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1000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6">
        <f>ROUND(E3568/D3568*100,0)</f>
        <v>210</v>
      </c>
      <c r="P3568" s="11">
        <f>IFERROR(ROUND(E3568/L3568,2),0)</f>
        <v>55.13</v>
      </c>
      <c r="Q3568" s="13" t="s">
        <v>8315</v>
      </c>
      <c r="R3568" t="s">
        <v>8316</v>
      </c>
      <c r="S3568" s="18">
        <f>(((J3568/60)/60)/24)+DATE(1970,1,1)</f>
        <v>41997.507905092592</v>
      </c>
      <c r="T3568">
        <f>YEAR(S3568)</f>
        <v>2014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6">
        <f>ROUND(E3569/D3569*100,0)</f>
        <v>109</v>
      </c>
      <c r="P3569" s="11">
        <f>IFERROR(ROUND(E3569/L3569,2),0)</f>
        <v>26.54</v>
      </c>
      <c r="Q3569" s="13" t="s">
        <v>8315</v>
      </c>
      <c r="R3569" t="s">
        <v>8316</v>
      </c>
      <c r="S3569" s="18">
        <f>(((J3569/60)/60)/24)+DATE(1970,1,1)</f>
        <v>42135.810694444444</v>
      </c>
      <c r="T3569">
        <f>YEAR(S3569)</f>
        <v>2015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6">
        <f>ROUND(E3570/D3570*100,0)</f>
        <v>111</v>
      </c>
      <c r="P3570" s="11">
        <f>IFERROR(ROUND(E3570/L3570,2),0)</f>
        <v>58.42</v>
      </c>
      <c r="Q3570" s="13" t="s">
        <v>8315</v>
      </c>
      <c r="R3570" t="s">
        <v>8316</v>
      </c>
      <c r="S3570" s="18">
        <f>(((J3570/60)/60)/24)+DATE(1970,1,1)</f>
        <v>41869.740671296298</v>
      </c>
      <c r="T3570">
        <f>YEAR(S3570)</f>
        <v>2014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1000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6">
        <f>ROUND(E3571/D3571*100,0)</f>
        <v>502</v>
      </c>
      <c r="P3571" s="11">
        <f>IFERROR(ROUND(E3571/L3571,2),0)</f>
        <v>122.54</v>
      </c>
      <c r="Q3571" s="13" t="s">
        <v>8315</v>
      </c>
      <c r="R3571" t="s">
        <v>8316</v>
      </c>
      <c r="S3571" s="18">
        <f>(((J3571/60)/60)/24)+DATE(1970,1,1)</f>
        <v>41982.688611111109</v>
      </c>
      <c r="T3571">
        <f>YEAR(S3571)</f>
        <v>2014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1000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6">
        <f>ROUND(E3572/D3572*100,0)</f>
        <v>229</v>
      </c>
      <c r="P3572" s="11">
        <f>IFERROR(ROUND(E3572/L3572,2),0)</f>
        <v>87.96</v>
      </c>
      <c r="Q3572" s="13" t="s">
        <v>8315</v>
      </c>
      <c r="R3572" t="s">
        <v>8316</v>
      </c>
      <c r="S3572" s="18">
        <f>(((J3572/60)/60)/24)+DATE(1970,1,1)</f>
        <v>41976.331979166673</v>
      </c>
      <c r="T3572">
        <f>YEAR(S3572)</f>
        <v>2014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1000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6">
        <f>ROUND(E3573/D3573*100,0)</f>
        <v>183</v>
      </c>
      <c r="P3573" s="11">
        <f>IFERROR(ROUND(E3573/L3573,2),0)</f>
        <v>73.239999999999995</v>
      </c>
      <c r="Q3573" s="13" t="s">
        <v>8315</v>
      </c>
      <c r="R3573" t="s">
        <v>8316</v>
      </c>
      <c r="S3573" s="18">
        <f>(((J3573/60)/60)/24)+DATE(1970,1,1)</f>
        <v>41912.858946759261</v>
      </c>
      <c r="T3573">
        <f>YEAR(S3573)</f>
        <v>2014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1000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6">
        <f>ROUND(E3574/D3574*100,0)</f>
        <v>50</v>
      </c>
      <c r="P3574" s="11">
        <f>IFERROR(ROUND(E3574/L3574,2),0)</f>
        <v>55.56</v>
      </c>
      <c r="Q3574" s="13" t="s">
        <v>8315</v>
      </c>
      <c r="R3574" t="s">
        <v>8316</v>
      </c>
      <c r="S3574" s="18">
        <f>(((J3574/60)/60)/24)+DATE(1970,1,1)</f>
        <v>42146.570393518516</v>
      </c>
      <c r="T3574">
        <f>YEAR(S3574)</f>
        <v>2015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1000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6">
        <f>ROUND(E3575/D3575*100,0)</f>
        <v>308</v>
      </c>
      <c r="P3575" s="11">
        <f>IFERROR(ROUND(E3575/L3575,2),0)</f>
        <v>39.54</v>
      </c>
      <c r="Q3575" s="13" t="s">
        <v>8315</v>
      </c>
      <c r="R3575" t="s">
        <v>8316</v>
      </c>
      <c r="S3575" s="18">
        <f>(((J3575/60)/60)/24)+DATE(1970,1,1)</f>
        <v>41921.375532407408</v>
      </c>
      <c r="T3575">
        <f>YEAR(S3575)</f>
        <v>2014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1000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6">
        <f>ROUND(E3576/D3576*100,0)</f>
        <v>616</v>
      </c>
      <c r="P3576" s="11">
        <f>IFERROR(ROUND(E3576/L3576,2),0)</f>
        <v>136.78</v>
      </c>
      <c r="Q3576" s="13" t="s">
        <v>8315</v>
      </c>
      <c r="R3576" t="s">
        <v>8316</v>
      </c>
      <c r="S3576" s="18">
        <f>(((J3576/60)/60)/24)+DATE(1970,1,1)</f>
        <v>41926.942685185182</v>
      </c>
      <c r="T3576">
        <f>YEAR(S3576)</f>
        <v>2014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6">
        <f>ROUND(E3577/D3577*100,0)</f>
        <v>1013</v>
      </c>
      <c r="P3577" s="11">
        <f>IFERROR(ROUND(E3577/L3577,2),0)</f>
        <v>99.34</v>
      </c>
      <c r="Q3577" s="13" t="s">
        <v>8315</v>
      </c>
      <c r="R3577" t="s">
        <v>8316</v>
      </c>
      <c r="S3577" s="18">
        <f>(((J3577/60)/60)/24)+DATE(1970,1,1)</f>
        <v>42561.783877314811</v>
      </c>
      <c r="T3577">
        <f>YEAR(S3577)</f>
        <v>2016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6">
        <f>ROUND(E3578/D3578*100,0)</f>
        <v>10</v>
      </c>
      <c r="P3578" s="11">
        <f>IFERROR(ROUND(E3578/L3578,2),0)</f>
        <v>20</v>
      </c>
      <c r="Q3578" s="13" t="s">
        <v>8315</v>
      </c>
      <c r="R3578" t="s">
        <v>8316</v>
      </c>
      <c r="S3578" s="18">
        <f>(((J3578/60)/60)/24)+DATE(1970,1,1)</f>
        <v>42649.54923611111</v>
      </c>
      <c r="T3578">
        <f>YEAR(S3578)</f>
        <v>2016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1000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6">
        <f>ROUND(E3579/D3579*100,0)</f>
        <v>78</v>
      </c>
      <c r="P3579" s="11">
        <f>IFERROR(ROUND(E3579/L3579,2),0)</f>
        <v>28.89</v>
      </c>
      <c r="Q3579" s="13" t="s">
        <v>8315</v>
      </c>
      <c r="R3579" t="s">
        <v>8316</v>
      </c>
      <c r="S3579" s="18">
        <f>(((J3579/60)/60)/24)+DATE(1970,1,1)</f>
        <v>42093.786840277782</v>
      </c>
      <c r="T3579">
        <f>YEAR(S3579)</f>
        <v>2015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1000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6">
        <f>ROUND(E3580/D3580*100,0)</f>
        <v>150</v>
      </c>
      <c r="P3580" s="11">
        <f>IFERROR(ROUND(E3580/L3580,2),0)</f>
        <v>40.549999999999997</v>
      </c>
      <c r="Q3580" s="13" t="s">
        <v>8315</v>
      </c>
      <c r="R3580" t="s">
        <v>8316</v>
      </c>
      <c r="S3580" s="18">
        <f>(((J3580/60)/60)/24)+DATE(1970,1,1)</f>
        <v>42460.733530092592</v>
      </c>
      <c r="T3580">
        <f>YEAR(S3580)</f>
        <v>2016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1000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6">
        <f>ROUND(E3581/D3581*100,0)</f>
        <v>50</v>
      </c>
      <c r="P3581" s="11">
        <f>IFERROR(ROUND(E3581/L3581,2),0)</f>
        <v>35.71</v>
      </c>
      <c r="Q3581" s="13" t="s">
        <v>8315</v>
      </c>
      <c r="R3581" t="s">
        <v>8316</v>
      </c>
      <c r="S3581" s="18">
        <f>(((J3581/60)/60)/24)+DATE(1970,1,1)</f>
        <v>42430.762222222227</v>
      </c>
      <c r="T3581">
        <f>YEAR(S3581)</f>
        <v>2016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1000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6">
        <f>ROUND(E3582/D3582*100,0)</f>
        <v>103</v>
      </c>
      <c r="P3582" s="11">
        <f>IFERROR(ROUND(E3582/L3582,2),0)</f>
        <v>37.96</v>
      </c>
      <c r="Q3582" s="13" t="s">
        <v>8315</v>
      </c>
      <c r="R3582" t="s">
        <v>8316</v>
      </c>
      <c r="S3582" s="18">
        <f>(((J3582/60)/60)/24)+DATE(1970,1,1)</f>
        <v>42026.176180555558</v>
      </c>
      <c r="T3582">
        <f>YEAR(S3582)</f>
        <v>2015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1000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6">
        <f>ROUND(E3583/D3583*100,0)</f>
        <v>150</v>
      </c>
      <c r="P3583" s="11">
        <f>IFERROR(ROUND(E3583/L3583,2),0)</f>
        <v>33.33</v>
      </c>
      <c r="Q3583" s="13" t="s">
        <v>8315</v>
      </c>
      <c r="R3583" t="s">
        <v>8316</v>
      </c>
      <c r="S3583" s="18">
        <f>(((J3583/60)/60)/24)+DATE(1970,1,1)</f>
        <v>41836.471180555556</v>
      </c>
      <c r="T3583">
        <f>YEAR(S3583)</f>
        <v>2014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6">
        <f>ROUND(E3584/D3584*100,0)</f>
        <v>287</v>
      </c>
      <c r="P3584" s="11">
        <f>IFERROR(ROUND(E3584/L3584,2),0)</f>
        <v>58.57</v>
      </c>
      <c r="Q3584" s="13" t="s">
        <v>8315</v>
      </c>
      <c r="R3584" t="s">
        <v>8316</v>
      </c>
      <c r="S3584" s="18">
        <f>(((J3584/60)/60)/24)+DATE(1970,1,1)</f>
        <v>42451.095856481479</v>
      </c>
      <c r="T3584">
        <f>YEAR(S3584)</f>
        <v>2016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1000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6">
        <f>ROUND(E3585/D3585*100,0)</f>
        <v>326</v>
      </c>
      <c r="P3585" s="11">
        <f>IFERROR(ROUND(E3585/L3585,2),0)</f>
        <v>135.63</v>
      </c>
      <c r="Q3585" s="13" t="s">
        <v>8315</v>
      </c>
      <c r="R3585" t="s">
        <v>8316</v>
      </c>
      <c r="S3585" s="18">
        <f>(((J3585/60)/60)/24)+DATE(1970,1,1)</f>
        <v>42418.425983796296</v>
      </c>
      <c r="T3585">
        <f>YEAR(S3585)</f>
        <v>2016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1000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6">
        <f>ROUND(E3586/D3586*100,0)</f>
        <v>347</v>
      </c>
      <c r="P3586" s="11">
        <f>IFERROR(ROUND(E3586/L3586,2),0)</f>
        <v>30.94</v>
      </c>
      <c r="Q3586" s="13" t="s">
        <v>8315</v>
      </c>
      <c r="R3586" t="s">
        <v>8316</v>
      </c>
      <c r="S3586" s="18">
        <f>(((J3586/60)/60)/24)+DATE(1970,1,1)</f>
        <v>42168.316481481481</v>
      </c>
      <c r="T3586">
        <f>YEAR(S3586)</f>
        <v>2015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1000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6">
        <f>ROUND(E3587/D3587*100,0)</f>
        <v>405</v>
      </c>
      <c r="P3587" s="11">
        <f>IFERROR(ROUND(E3587/L3587,2),0)</f>
        <v>176.09</v>
      </c>
      <c r="Q3587" s="13" t="s">
        <v>8315</v>
      </c>
      <c r="R3587" t="s">
        <v>8316</v>
      </c>
      <c r="S3587" s="18">
        <f>(((J3587/60)/60)/24)+DATE(1970,1,1)</f>
        <v>41964.716319444444</v>
      </c>
      <c r="T3587">
        <f>YEAR(S3587)</f>
        <v>2014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1000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6">
        <f>ROUND(E3588/D3588*100,0)</f>
        <v>821</v>
      </c>
      <c r="P3588" s="11">
        <f>IFERROR(ROUND(E3588/L3588,2),0)</f>
        <v>151.97999999999999</v>
      </c>
      <c r="Q3588" s="13" t="s">
        <v>8315</v>
      </c>
      <c r="R3588" t="s">
        <v>8316</v>
      </c>
      <c r="S3588" s="18">
        <f>(((J3588/60)/60)/24)+DATE(1970,1,1)</f>
        <v>42576.697569444441</v>
      </c>
      <c r="T3588">
        <f>YEAR(S3588)</f>
        <v>2016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1000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6">
        <f>ROUND(E3589/D3589*100,0)</f>
        <v>63</v>
      </c>
      <c r="P3589" s="11">
        <f>IFERROR(ROUND(E3589/L3589,2),0)</f>
        <v>22.61</v>
      </c>
      <c r="Q3589" s="13" t="s">
        <v>8315</v>
      </c>
      <c r="R3589" t="s">
        <v>8316</v>
      </c>
      <c r="S3589" s="18">
        <f>(((J3589/60)/60)/24)+DATE(1970,1,1)</f>
        <v>42503.539976851855</v>
      </c>
      <c r="T3589">
        <f>YEAR(S3589)</f>
        <v>2016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1000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6">
        <f>ROUND(E3590/D3590*100,0)</f>
        <v>20</v>
      </c>
      <c r="P3590" s="11">
        <f>IFERROR(ROUND(E3590/L3590,2),0)</f>
        <v>18.27</v>
      </c>
      <c r="Q3590" s="13" t="s">
        <v>8315</v>
      </c>
      <c r="R3590" t="s">
        <v>8316</v>
      </c>
      <c r="S3590" s="18">
        <f>(((J3590/60)/60)/24)+DATE(1970,1,1)</f>
        <v>42101.828819444447</v>
      </c>
      <c r="T3590">
        <f>YEAR(S3590)</f>
        <v>2015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1000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6">
        <f>ROUND(E3591/D3591*100,0)</f>
        <v>510</v>
      </c>
      <c r="P3591" s="11">
        <f>IFERROR(ROUND(E3591/L3591,2),0)</f>
        <v>82.26</v>
      </c>
      <c r="Q3591" s="13" t="s">
        <v>8315</v>
      </c>
      <c r="R3591" t="s">
        <v>8316</v>
      </c>
      <c r="S3591" s="18">
        <f>(((J3591/60)/60)/24)+DATE(1970,1,1)</f>
        <v>42125.647534722222</v>
      </c>
      <c r="T3591">
        <f>YEAR(S3591)</f>
        <v>2015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1000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6">
        <f>ROUND(E3592/D3592*100,0)</f>
        <v>500</v>
      </c>
      <c r="P3592" s="11">
        <f>IFERROR(ROUND(E3592/L3592,2),0)</f>
        <v>68.53</v>
      </c>
      <c r="Q3592" s="13" t="s">
        <v>8315</v>
      </c>
      <c r="R3592" t="s">
        <v>8316</v>
      </c>
      <c r="S3592" s="18">
        <f>(((J3592/60)/60)/24)+DATE(1970,1,1)</f>
        <v>41902.333726851852</v>
      </c>
      <c r="T3592">
        <f>YEAR(S3592)</f>
        <v>2014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1000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6">
        <f>ROUND(E3593/D3593*100,0)</f>
        <v>123</v>
      </c>
      <c r="P3593" s="11">
        <f>IFERROR(ROUND(E3593/L3593,2),0)</f>
        <v>68.06</v>
      </c>
      <c r="Q3593" s="13" t="s">
        <v>8315</v>
      </c>
      <c r="R3593" t="s">
        <v>8316</v>
      </c>
      <c r="S3593" s="18">
        <f>(((J3593/60)/60)/24)+DATE(1970,1,1)</f>
        <v>42003.948425925926</v>
      </c>
      <c r="T3593">
        <f>YEAR(S3593)</f>
        <v>2014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1000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6">
        <f>ROUND(E3594/D3594*100,0)</f>
        <v>255</v>
      </c>
      <c r="P3594" s="11">
        <f>IFERROR(ROUND(E3594/L3594,2),0)</f>
        <v>72.709999999999994</v>
      </c>
      <c r="Q3594" s="13" t="s">
        <v>8315</v>
      </c>
      <c r="R3594" t="s">
        <v>8316</v>
      </c>
      <c r="S3594" s="18">
        <f>(((J3594/60)/60)/24)+DATE(1970,1,1)</f>
        <v>41988.829942129625</v>
      </c>
      <c r="T3594">
        <f>YEAR(S3594)</f>
        <v>2014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1000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6">
        <f>ROUND(E3595/D3595*100,0)</f>
        <v>332</v>
      </c>
      <c r="P3595" s="11">
        <f>IFERROR(ROUND(E3595/L3595,2),0)</f>
        <v>77.19</v>
      </c>
      <c r="Q3595" s="13" t="s">
        <v>8315</v>
      </c>
      <c r="R3595" t="s">
        <v>8316</v>
      </c>
      <c r="S3595" s="18">
        <f>(((J3595/60)/60)/24)+DATE(1970,1,1)</f>
        <v>41974.898599537039</v>
      </c>
      <c r="T3595">
        <f>YEAR(S3595)</f>
        <v>2014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1000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6">
        <f>ROUND(E3596/D3596*100,0)</f>
        <v>202</v>
      </c>
      <c r="P3596" s="11">
        <f>IFERROR(ROUND(E3596/L3596,2),0)</f>
        <v>55.97</v>
      </c>
      <c r="Q3596" s="13" t="s">
        <v>8315</v>
      </c>
      <c r="R3596" t="s">
        <v>8316</v>
      </c>
      <c r="S3596" s="18">
        <f>(((J3596/60)/60)/24)+DATE(1970,1,1)</f>
        <v>42592.066921296297</v>
      </c>
      <c r="T3596">
        <f>YEAR(S3596)</f>
        <v>2016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1000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6">
        <f>ROUND(E3597/D3597*100,0)</f>
        <v>308</v>
      </c>
      <c r="P3597" s="11">
        <f>IFERROR(ROUND(E3597/L3597,2),0)</f>
        <v>49.69</v>
      </c>
      <c r="Q3597" s="13" t="s">
        <v>8315</v>
      </c>
      <c r="R3597" t="s">
        <v>8316</v>
      </c>
      <c r="S3597" s="18">
        <f>(((J3597/60)/60)/24)+DATE(1970,1,1)</f>
        <v>42050.008368055554</v>
      </c>
      <c r="T3597">
        <f>YEAR(S3597)</f>
        <v>2015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1000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6">
        <f>ROUND(E3598/D3598*100,0)</f>
        <v>119</v>
      </c>
      <c r="P3598" s="11">
        <f>IFERROR(ROUND(E3598/L3598,2),0)</f>
        <v>79</v>
      </c>
      <c r="Q3598" s="13" t="s">
        <v>8315</v>
      </c>
      <c r="R3598" t="s">
        <v>8316</v>
      </c>
      <c r="S3598" s="18">
        <f>(((J3598/60)/60)/24)+DATE(1970,1,1)</f>
        <v>41856.715069444443</v>
      </c>
      <c r="T3598">
        <f>YEAR(S3598)</f>
        <v>2014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1000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6">
        <f>ROUND(E3599/D3599*100,0)</f>
        <v>257</v>
      </c>
      <c r="P3599" s="11">
        <f>IFERROR(ROUND(E3599/L3599,2),0)</f>
        <v>77.73</v>
      </c>
      <c r="Q3599" s="13" t="s">
        <v>8315</v>
      </c>
      <c r="R3599" t="s">
        <v>8316</v>
      </c>
      <c r="S3599" s="18">
        <f>(((J3599/60)/60)/24)+DATE(1970,1,1)</f>
        <v>42417.585532407407</v>
      </c>
      <c r="T3599">
        <f>YEAR(S3599)</f>
        <v>2016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6">
        <f>ROUND(E3600/D3600*100,0)</f>
        <v>110</v>
      </c>
      <c r="P3600" s="11">
        <f>IFERROR(ROUND(E3600/L3600,2),0)</f>
        <v>40.78</v>
      </c>
      <c r="Q3600" s="13" t="s">
        <v>8315</v>
      </c>
      <c r="R3600" t="s">
        <v>8316</v>
      </c>
      <c r="S3600" s="18">
        <f>(((J3600/60)/60)/24)+DATE(1970,1,1)</f>
        <v>41866.79886574074</v>
      </c>
      <c r="T3600">
        <f>YEAR(S3600)</f>
        <v>2014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1000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6">
        <f>ROUND(E3601/D3601*100,0)</f>
        <v>101</v>
      </c>
      <c r="P3601" s="11">
        <f>IFERROR(ROUND(E3601/L3601,2),0)</f>
        <v>59.41</v>
      </c>
      <c r="Q3601" s="13" t="s">
        <v>8315</v>
      </c>
      <c r="R3601" t="s">
        <v>8316</v>
      </c>
      <c r="S3601" s="18">
        <f>(((J3601/60)/60)/24)+DATE(1970,1,1)</f>
        <v>42220.79487268519</v>
      </c>
      <c r="T3601">
        <f>YEAR(S3601)</f>
        <v>2015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1000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6">
        <f>ROUND(E3602/D3602*100,0)</f>
        <v>1</v>
      </c>
      <c r="P3602" s="11">
        <f>IFERROR(ROUND(E3602/L3602,2),0)</f>
        <v>3.25</v>
      </c>
      <c r="Q3602" s="13" t="s">
        <v>8315</v>
      </c>
      <c r="R3602" t="s">
        <v>8316</v>
      </c>
      <c r="S3602" s="18">
        <f>(((J3602/60)/60)/24)+DATE(1970,1,1)</f>
        <v>42628.849120370374</v>
      </c>
      <c r="T3602">
        <f>YEAR(S3602)</f>
        <v>2016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1000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6">
        <f>ROUND(E3603/D3603*100,0)</f>
        <v>209</v>
      </c>
      <c r="P3603" s="11">
        <f>IFERROR(ROUND(E3603/L3603,2),0)</f>
        <v>39.380000000000003</v>
      </c>
      <c r="Q3603" s="13" t="s">
        <v>8315</v>
      </c>
      <c r="R3603" t="s">
        <v>8316</v>
      </c>
      <c r="S3603" s="18">
        <f>(((J3603/60)/60)/24)+DATE(1970,1,1)</f>
        <v>41990.99863425926</v>
      </c>
      <c r="T3603">
        <f>YEAR(S3603)</f>
        <v>2014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1000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6">
        <f>ROUND(E3604/D3604*100,0)</f>
        <v>400</v>
      </c>
      <c r="P3604" s="11">
        <f>IFERROR(ROUND(E3604/L3604,2),0)</f>
        <v>81.67</v>
      </c>
      <c r="Q3604" s="13" t="s">
        <v>8315</v>
      </c>
      <c r="R3604" t="s">
        <v>8316</v>
      </c>
      <c r="S3604" s="18">
        <f>(((J3604/60)/60)/24)+DATE(1970,1,1)</f>
        <v>42447.894432870366</v>
      </c>
      <c r="T3604">
        <f>YEAR(S3604)</f>
        <v>2016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1000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6">
        <f>ROUND(E3605/D3605*100,0)</f>
        <v>256</v>
      </c>
      <c r="P3605" s="11">
        <f>IFERROR(ROUND(E3605/L3605,2),0)</f>
        <v>44.91</v>
      </c>
      <c r="Q3605" s="13" t="s">
        <v>8315</v>
      </c>
      <c r="R3605" t="s">
        <v>8316</v>
      </c>
      <c r="S3605" s="18">
        <f>(((J3605/60)/60)/24)+DATE(1970,1,1)</f>
        <v>42283.864351851851</v>
      </c>
      <c r="T3605">
        <f>YEAR(S3605)</f>
        <v>2015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1000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6">
        <f>ROUND(E3606/D3606*100,0)</f>
        <v>339</v>
      </c>
      <c r="P3606" s="11">
        <f>IFERROR(ROUND(E3606/L3606,2),0)</f>
        <v>49.06</v>
      </c>
      <c r="Q3606" s="13" t="s">
        <v>8315</v>
      </c>
      <c r="R3606" t="s">
        <v>8316</v>
      </c>
      <c r="S3606" s="18">
        <f>(((J3606/60)/60)/24)+DATE(1970,1,1)</f>
        <v>42483.015694444446</v>
      </c>
      <c r="T3606">
        <f>YEAR(S3606)</f>
        <v>2016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1000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6">
        <f>ROUND(E3607/D3607*100,0)</f>
        <v>46</v>
      </c>
      <c r="P3607" s="11">
        <f>IFERROR(ROUND(E3607/L3607,2),0)</f>
        <v>30.67</v>
      </c>
      <c r="Q3607" s="13" t="s">
        <v>8315</v>
      </c>
      <c r="R3607" t="s">
        <v>8316</v>
      </c>
      <c r="S3607" s="18">
        <f>(((J3607/60)/60)/24)+DATE(1970,1,1)</f>
        <v>42383.793124999997</v>
      </c>
      <c r="T3607">
        <f>YEAR(S3607)</f>
        <v>2016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1000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6">
        <f>ROUND(E3608/D3608*100,0)</f>
        <v>391</v>
      </c>
      <c r="P3608" s="11">
        <f>IFERROR(ROUND(E3608/L3608,2),0)</f>
        <v>61.06</v>
      </c>
      <c r="Q3608" s="13" t="s">
        <v>8315</v>
      </c>
      <c r="R3608" t="s">
        <v>8316</v>
      </c>
      <c r="S3608" s="18">
        <f>(((J3608/60)/60)/24)+DATE(1970,1,1)</f>
        <v>42566.604826388888</v>
      </c>
      <c r="T3608">
        <f>YEAR(S3608)</f>
        <v>2016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1000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6">
        <f>ROUND(E3609/D3609*100,0)</f>
        <v>58</v>
      </c>
      <c r="P3609" s="11">
        <f>IFERROR(ROUND(E3609/L3609,2),0)</f>
        <v>29</v>
      </c>
      <c r="Q3609" s="13" t="s">
        <v>8315</v>
      </c>
      <c r="R3609" t="s">
        <v>8316</v>
      </c>
      <c r="S3609" s="18">
        <f>(((J3609/60)/60)/24)+DATE(1970,1,1)</f>
        <v>42338.963912037041</v>
      </c>
      <c r="T3609">
        <f>YEAR(S3609)</f>
        <v>2015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1000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6">
        <f>ROUND(E3610/D3610*100,0)</f>
        <v>80</v>
      </c>
      <c r="P3610" s="11">
        <f>IFERROR(ROUND(E3610/L3610,2),0)</f>
        <v>29.63</v>
      </c>
      <c r="Q3610" s="13" t="s">
        <v>8315</v>
      </c>
      <c r="R3610" t="s">
        <v>8316</v>
      </c>
      <c r="S3610" s="18">
        <f>(((J3610/60)/60)/24)+DATE(1970,1,1)</f>
        <v>42506.709375000006</v>
      </c>
      <c r="T3610">
        <f>YEAR(S3610)</f>
        <v>2016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1000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6">
        <f>ROUND(E3611/D3611*100,0)</f>
        <v>301</v>
      </c>
      <c r="P3611" s="11">
        <f>IFERROR(ROUND(E3611/L3611,2),0)</f>
        <v>143.1</v>
      </c>
      <c r="Q3611" s="13" t="s">
        <v>8315</v>
      </c>
      <c r="R3611" t="s">
        <v>8316</v>
      </c>
      <c r="S3611" s="18">
        <f>(((J3611/60)/60)/24)+DATE(1970,1,1)</f>
        <v>42429.991724537031</v>
      </c>
      <c r="T3611">
        <f>YEAR(S3611)</f>
        <v>2016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6">
        <f>ROUND(E3612/D3612*100,0)</f>
        <v>162</v>
      </c>
      <c r="P3612" s="11">
        <f>IFERROR(ROUND(E3612/L3612,2),0)</f>
        <v>52.35</v>
      </c>
      <c r="Q3612" s="13" t="s">
        <v>8315</v>
      </c>
      <c r="R3612" t="s">
        <v>8316</v>
      </c>
      <c r="S3612" s="18">
        <f>(((J3612/60)/60)/24)+DATE(1970,1,1)</f>
        <v>42203.432129629626</v>
      </c>
      <c r="T3612">
        <f>YEAR(S3612)</f>
        <v>2015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1000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6">
        <f>ROUND(E3613/D3613*100,0)</f>
        <v>340</v>
      </c>
      <c r="P3613" s="11">
        <f>IFERROR(ROUND(E3613/L3613,2),0)</f>
        <v>66.67</v>
      </c>
      <c r="Q3613" s="13" t="s">
        <v>8315</v>
      </c>
      <c r="R3613" t="s">
        <v>8316</v>
      </c>
      <c r="S3613" s="18">
        <f>(((J3613/60)/60)/24)+DATE(1970,1,1)</f>
        <v>42072.370381944449</v>
      </c>
      <c r="T3613">
        <f>YEAR(S3613)</f>
        <v>2015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1000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6">
        <f>ROUND(E3614/D3614*100,0)</f>
        <v>722</v>
      </c>
      <c r="P3614" s="11">
        <f>IFERROR(ROUND(E3614/L3614,2),0)</f>
        <v>126.67</v>
      </c>
      <c r="Q3614" s="13" t="s">
        <v>8315</v>
      </c>
      <c r="R3614" t="s">
        <v>8316</v>
      </c>
      <c r="S3614" s="18">
        <f>(((J3614/60)/60)/24)+DATE(1970,1,1)</f>
        <v>41789.726979166669</v>
      </c>
      <c r="T3614">
        <f>YEAR(S3614)</f>
        <v>2014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1000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6">
        <f>ROUND(E3615/D3615*100,0)</f>
        <v>125</v>
      </c>
      <c r="P3615" s="11">
        <f>IFERROR(ROUND(E3615/L3615,2),0)</f>
        <v>62.5</v>
      </c>
      <c r="Q3615" s="13" t="s">
        <v>8315</v>
      </c>
      <c r="R3615" t="s">
        <v>8316</v>
      </c>
      <c r="S3615" s="18">
        <f>(((J3615/60)/60)/24)+DATE(1970,1,1)</f>
        <v>41788.58997685185</v>
      </c>
      <c r="T3615">
        <f>YEAR(S3615)</f>
        <v>2014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1000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6">
        <f>ROUND(E3616/D3616*100,0)</f>
        <v>252</v>
      </c>
      <c r="P3616" s="11">
        <f>IFERROR(ROUND(E3616/L3616,2),0)</f>
        <v>35.49</v>
      </c>
      <c r="Q3616" s="13" t="s">
        <v>8315</v>
      </c>
      <c r="R3616" t="s">
        <v>8316</v>
      </c>
      <c r="S3616" s="18">
        <f>(((J3616/60)/60)/24)+DATE(1970,1,1)</f>
        <v>42144.041851851856</v>
      </c>
      <c r="T3616">
        <f>YEAR(S3616)</f>
        <v>2015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1000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6">
        <f>ROUND(E3617/D3617*100,0)</f>
        <v>267</v>
      </c>
      <c r="P3617" s="11">
        <f>IFERROR(ROUND(E3617/L3617,2),0)</f>
        <v>37.08</v>
      </c>
      <c r="Q3617" s="13" t="s">
        <v>8315</v>
      </c>
      <c r="R3617" t="s">
        <v>8316</v>
      </c>
      <c r="S3617" s="18">
        <f>(((J3617/60)/60)/24)+DATE(1970,1,1)</f>
        <v>42318.593703703707</v>
      </c>
      <c r="T3617">
        <f>YEAR(S3617)</f>
        <v>2015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1000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6">
        <f>ROUND(E3618/D3618*100,0)</f>
        <v>312</v>
      </c>
      <c r="P3618" s="11">
        <f>IFERROR(ROUND(E3618/L3618,2),0)</f>
        <v>69.33</v>
      </c>
      <c r="Q3618" s="13" t="s">
        <v>8315</v>
      </c>
      <c r="R3618" t="s">
        <v>8316</v>
      </c>
      <c r="S3618" s="18">
        <f>(((J3618/60)/60)/24)+DATE(1970,1,1)</f>
        <v>42052.949814814812</v>
      </c>
      <c r="T3618">
        <f>YEAR(S3618)</f>
        <v>2015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1000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6">
        <f>ROUND(E3619/D3619*100,0)</f>
        <v>88</v>
      </c>
      <c r="P3619" s="11">
        <f>IFERROR(ROUND(E3619/L3619,2),0)</f>
        <v>17.25</v>
      </c>
      <c r="Q3619" s="13" t="s">
        <v>8315</v>
      </c>
      <c r="R3619" t="s">
        <v>8316</v>
      </c>
      <c r="S3619" s="18">
        <f>(((J3619/60)/60)/24)+DATE(1970,1,1)</f>
        <v>42779.610289351855</v>
      </c>
      <c r="T3619">
        <f>YEAR(S3619)</f>
        <v>2017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1000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6">
        <f>ROUND(E3620/D3620*100,0)</f>
        <v>202</v>
      </c>
      <c r="P3620" s="11">
        <f>IFERROR(ROUND(E3620/L3620,2),0)</f>
        <v>36.07</v>
      </c>
      <c r="Q3620" s="13" t="s">
        <v>8315</v>
      </c>
      <c r="R3620" t="s">
        <v>8316</v>
      </c>
      <c r="S3620" s="18">
        <f>(((J3620/60)/60)/24)+DATE(1970,1,1)</f>
        <v>42128.627893518518</v>
      </c>
      <c r="T3620">
        <f>YEAR(S3620)</f>
        <v>2015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6">
        <f>ROUND(E3621/D3621*100,0)</f>
        <v>113</v>
      </c>
      <c r="P3621" s="11">
        <f>IFERROR(ROUND(E3621/L3621,2),0)</f>
        <v>66.47</v>
      </c>
      <c r="Q3621" s="13" t="s">
        <v>8315</v>
      </c>
      <c r="R3621" t="s">
        <v>8316</v>
      </c>
      <c r="S3621" s="18">
        <f>(((J3621/60)/60)/24)+DATE(1970,1,1)</f>
        <v>42661.132245370376</v>
      </c>
      <c r="T3621">
        <f>YEAR(S3621)</f>
        <v>2016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6">
        <f>ROUND(E3622/D3622*100,0)</f>
        <v>1105</v>
      </c>
      <c r="P3622" s="11">
        <f>IFERROR(ROUND(E3622/L3622,2),0)</f>
        <v>56.07</v>
      </c>
      <c r="Q3622" s="13" t="s">
        <v>8315</v>
      </c>
      <c r="R3622" t="s">
        <v>8316</v>
      </c>
      <c r="S3622" s="18">
        <f>(((J3622/60)/60)/24)+DATE(1970,1,1)</f>
        <v>42037.938206018516</v>
      </c>
      <c r="T3622">
        <f>YEAR(S3622)</f>
        <v>2015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1000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6">
        <f>ROUND(E3623/D3623*100,0)</f>
        <v>329</v>
      </c>
      <c r="P3623" s="11">
        <f>IFERROR(ROUND(E3623/L3623,2),0)</f>
        <v>47.03</v>
      </c>
      <c r="Q3623" s="13" t="s">
        <v>8315</v>
      </c>
      <c r="R3623" t="s">
        <v>8316</v>
      </c>
      <c r="S3623" s="18">
        <f>(((J3623/60)/60)/24)+DATE(1970,1,1)</f>
        <v>42619.935694444444</v>
      </c>
      <c r="T3623">
        <f>YEAR(S3623)</f>
        <v>2016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6">
        <f>ROUND(E3624/D3624*100,0)</f>
        <v>100</v>
      </c>
      <c r="P3624" s="11">
        <f>IFERROR(ROUND(E3624/L3624,2),0)</f>
        <v>47.67</v>
      </c>
      <c r="Q3624" s="13" t="s">
        <v>8315</v>
      </c>
      <c r="R3624" t="s">
        <v>8316</v>
      </c>
      <c r="S3624" s="18">
        <f>(((J3624/60)/60)/24)+DATE(1970,1,1)</f>
        <v>41877.221886574072</v>
      </c>
      <c r="T3624">
        <f>YEAR(S3624)</f>
        <v>2014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1000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6">
        <f>ROUND(E3625/D3625*100,0)</f>
        <v>300</v>
      </c>
      <c r="P3625" s="11">
        <f>IFERROR(ROUND(E3625/L3625,2),0)</f>
        <v>88.24</v>
      </c>
      <c r="Q3625" s="13" t="s">
        <v>8315</v>
      </c>
      <c r="R3625" t="s">
        <v>8316</v>
      </c>
      <c r="S3625" s="18">
        <f>(((J3625/60)/60)/24)+DATE(1970,1,1)</f>
        <v>41828.736921296295</v>
      </c>
      <c r="T3625">
        <f>YEAR(S3625)</f>
        <v>2014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1000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6">
        <f>ROUND(E3626/D3626*100,0)</f>
        <v>315</v>
      </c>
      <c r="P3626" s="11">
        <f>IFERROR(ROUND(E3626/L3626,2),0)</f>
        <v>80.72</v>
      </c>
      <c r="Q3626" s="13" t="s">
        <v>8315</v>
      </c>
      <c r="R3626" t="s">
        <v>8316</v>
      </c>
      <c r="S3626" s="18">
        <f>(((J3626/60)/60)/24)+DATE(1970,1,1)</f>
        <v>42545.774189814809</v>
      </c>
      <c r="T3626">
        <f>YEAR(S3626)</f>
        <v>2016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1000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6">
        <f>ROUND(E3627/D3627*100,0)</f>
        <v>308</v>
      </c>
      <c r="P3627" s="11">
        <f>IFERROR(ROUND(E3627/L3627,2),0)</f>
        <v>39.49</v>
      </c>
      <c r="Q3627" s="13" t="s">
        <v>8315</v>
      </c>
      <c r="R3627" t="s">
        <v>8316</v>
      </c>
      <c r="S3627" s="18">
        <f>(((J3627/60)/60)/24)+DATE(1970,1,1)</f>
        <v>42157.652511574073</v>
      </c>
      <c r="T3627">
        <f>YEAR(S3627)</f>
        <v>2015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1000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6">
        <f>ROUND(E3628/D3628*100,0)</f>
        <v>407</v>
      </c>
      <c r="P3628" s="11">
        <f>IFERROR(ROUND(E3628/L3628,2),0)</f>
        <v>84.85</v>
      </c>
      <c r="Q3628" s="13" t="s">
        <v>8315</v>
      </c>
      <c r="R3628" t="s">
        <v>8316</v>
      </c>
      <c r="S3628" s="18">
        <f>(((J3628/60)/60)/24)+DATE(1970,1,1)</f>
        <v>41846.667326388888</v>
      </c>
      <c r="T3628">
        <f>YEAR(S3628)</f>
        <v>2014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1000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6">
        <f>ROUND(E3629/D3629*100,0)</f>
        <v>200</v>
      </c>
      <c r="P3629" s="11">
        <f>IFERROR(ROUND(E3629/L3629,2),0)</f>
        <v>68.97</v>
      </c>
      <c r="Q3629" s="13" t="s">
        <v>8315</v>
      </c>
      <c r="R3629" t="s">
        <v>8316</v>
      </c>
      <c r="S3629" s="18">
        <f>(((J3629/60)/60)/24)+DATE(1970,1,1)</f>
        <v>42460.741747685184</v>
      </c>
      <c r="T3629">
        <f>YEAR(S3629)</f>
        <v>2016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6">
        <f>ROUND(E3630/D3630*100,0)</f>
        <v>0</v>
      </c>
      <c r="P3630" s="11">
        <f>IFERROR(ROUND(E3630/L3630,2),0)</f>
        <v>0</v>
      </c>
      <c r="Q3630" s="13" t="s">
        <v>8315</v>
      </c>
      <c r="R3630" t="s">
        <v>8357</v>
      </c>
      <c r="S3630" s="18">
        <f>(((J3630/60)/60)/24)+DATE(1970,1,1)</f>
        <v>42291.833287037036</v>
      </c>
      <c r="T3630">
        <f>YEAR(S3630)</f>
        <v>2015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6">
        <f>ROUND(E3631/D3631*100,0)</f>
        <v>0</v>
      </c>
      <c r="P3631" s="11">
        <f>IFERROR(ROUND(E3631/L3631,2),0)</f>
        <v>1</v>
      </c>
      <c r="Q3631" s="13" t="s">
        <v>8315</v>
      </c>
      <c r="R3631" t="s">
        <v>8357</v>
      </c>
      <c r="S3631" s="18">
        <f>(((J3631/60)/60)/24)+DATE(1970,1,1)</f>
        <v>42437.094490740739</v>
      </c>
      <c r="T3631">
        <f>YEAR(S3631)</f>
        <v>2016</v>
      </c>
    </row>
    <row r="3632" spans="1:20" ht="43.2" hidden="1" x14ac:dyDescent="0.3">
      <c r="A3632">
        <v>3630</v>
      </c>
      <c r="B3632" s="9" t="s">
        <v>3628</v>
      </c>
      <c r="C3632" s="3" t="s">
        <v>7740</v>
      </c>
      <c r="D3632" s="5">
        <v>1000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6">
        <f>ROUND(E3632/D3632*100,0)</f>
        <v>0</v>
      </c>
      <c r="P3632" s="11">
        <f>IFERROR(ROUND(E3632/L3632,2),0)</f>
        <v>1</v>
      </c>
      <c r="Q3632" s="13" t="s">
        <v>8315</v>
      </c>
      <c r="R3632" t="s">
        <v>8357</v>
      </c>
      <c r="S3632" s="18">
        <f>(((J3632/60)/60)/24)+DATE(1970,1,1)</f>
        <v>41942.84710648148</v>
      </c>
      <c r="T3632">
        <f>YEAR(S3632)</f>
        <v>2014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1000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6">
        <f>ROUND(E3633/D3633*100,0)</f>
        <v>873</v>
      </c>
      <c r="P3633" s="11">
        <f>IFERROR(ROUND(E3633/L3633,2),0)</f>
        <v>147.88</v>
      </c>
      <c r="Q3633" s="13" t="s">
        <v>8315</v>
      </c>
      <c r="R3633" t="s">
        <v>8357</v>
      </c>
      <c r="S3633" s="18">
        <f>(((J3633/60)/60)/24)+DATE(1970,1,1)</f>
        <v>41880.753437499996</v>
      </c>
      <c r="T3633">
        <f>YEAR(S3633)</f>
        <v>2014</v>
      </c>
    </row>
    <row r="3634" spans="1:20" ht="43.2" hidden="1" x14ac:dyDescent="0.3">
      <c r="A3634">
        <v>3632</v>
      </c>
      <c r="B3634" s="9" t="s">
        <v>3630</v>
      </c>
      <c r="C3634" s="3" t="s">
        <v>7742</v>
      </c>
      <c r="D3634" s="5">
        <v>1000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6">
        <f>ROUND(E3634/D3634*100,0)</f>
        <v>10</v>
      </c>
      <c r="P3634" s="11">
        <f>IFERROR(ROUND(E3634/L3634,2),0)</f>
        <v>100</v>
      </c>
      <c r="Q3634" s="13" t="s">
        <v>8315</v>
      </c>
      <c r="R3634" t="s">
        <v>8357</v>
      </c>
      <c r="S3634" s="18">
        <f>(((J3634/60)/60)/24)+DATE(1970,1,1)</f>
        <v>41946.936909722222</v>
      </c>
      <c r="T3634">
        <f>YEAR(S3634)</f>
        <v>2014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1000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6">
        <f>ROUND(E3635/D3635*100,0)</f>
        <v>176</v>
      </c>
      <c r="P3635" s="11">
        <f>IFERROR(ROUND(E3635/L3635,2),0)</f>
        <v>56.84</v>
      </c>
      <c r="Q3635" s="13" t="s">
        <v>8315</v>
      </c>
      <c r="R3635" t="s">
        <v>8357</v>
      </c>
      <c r="S3635" s="18">
        <f>(((J3635/60)/60)/24)+DATE(1970,1,1)</f>
        <v>42649.623460648145</v>
      </c>
      <c r="T3635">
        <f>YEAR(S3635)</f>
        <v>2016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1000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6">
        <f>ROUND(E3636/D3636*100,0)</f>
        <v>319</v>
      </c>
      <c r="P3636" s="11">
        <f>IFERROR(ROUND(E3636/L3636,2),0)</f>
        <v>176.94</v>
      </c>
      <c r="Q3636" s="13" t="s">
        <v>8315</v>
      </c>
      <c r="R3636" t="s">
        <v>8357</v>
      </c>
      <c r="S3636" s="18">
        <f>(((J3636/60)/60)/24)+DATE(1970,1,1)</f>
        <v>42701.166365740741</v>
      </c>
      <c r="T3636">
        <f>YEAR(S3636)</f>
        <v>2016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1000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6">
        <f>ROUND(E3637/D3637*100,0)</f>
        <v>128</v>
      </c>
      <c r="P3637" s="11">
        <f>IFERROR(ROUND(E3637/L3637,2),0)</f>
        <v>127.6</v>
      </c>
      <c r="Q3637" s="13" t="s">
        <v>8315</v>
      </c>
      <c r="R3637" t="s">
        <v>8357</v>
      </c>
      <c r="S3637" s="18">
        <f>(((J3637/60)/60)/24)+DATE(1970,1,1)</f>
        <v>42450.88282407407</v>
      </c>
      <c r="T3637">
        <f>YEAR(S3637)</f>
        <v>2016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6">
        <f>ROUND(E3638/D3638*100,0)</f>
        <v>0</v>
      </c>
      <c r="P3638" s="11">
        <f>IFERROR(ROUND(E3638/L3638,2),0)</f>
        <v>0</v>
      </c>
      <c r="Q3638" s="13" t="s">
        <v>8315</v>
      </c>
      <c r="R3638" t="s">
        <v>8357</v>
      </c>
      <c r="S3638" s="18">
        <f>(((J3638/60)/60)/24)+DATE(1970,1,1)</f>
        <v>42226.694780092599</v>
      </c>
      <c r="T3638">
        <f>YEAR(S3638)</f>
        <v>2015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1000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6">
        <f>ROUND(E3639/D3639*100,0)</f>
        <v>93</v>
      </c>
      <c r="P3639" s="11">
        <f>IFERROR(ROUND(E3639/L3639,2),0)</f>
        <v>66.14</v>
      </c>
      <c r="Q3639" s="13" t="s">
        <v>8315</v>
      </c>
      <c r="R3639" t="s">
        <v>8357</v>
      </c>
      <c r="S3639" s="18">
        <f>(((J3639/60)/60)/24)+DATE(1970,1,1)</f>
        <v>41975.700636574074</v>
      </c>
      <c r="T3639">
        <f>YEAR(S3639)</f>
        <v>2014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1000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6">
        <f>ROUND(E3640/D3640*100,0)</f>
        <v>22</v>
      </c>
      <c r="P3640" s="11">
        <f>IFERROR(ROUND(E3640/L3640,2),0)</f>
        <v>108</v>
      </c>
      <c r="Q3640" s="13" t="s">
        <v>8315</v>
      </c>
      <c r="R3640" t="s">
        <v>8357</v>
      </c>
      <c r="S3640" s="18">
        <f>(((J3640/60)/60)/24)+DATE(1970,1,1)</f>
        <v>42053.672824074078</v>
      </c>
      <c r="T3640">
        <f>YEAR(S3640)</f>
        <v>2015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1000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6">
        <f>ROUND(E3641/D3641*100,0)</f>
        <v>0</v>
      </c>
      <c r="P3641" s="11">
        <f>IFERROR(ROUND(E3641/L3641,2),0)</f>
        <v>1</v>
      </c>
      <c r="Q3641" s="13" t="s">
        <v>8315</v>
      </c>
      <c r="R3641" t="s">
        <v>8357</v>
      </c>
      <c r="S3641" s="18">
        <f>(((J3641/60)/60)/24)+DATE(1970,1,1)</f>
        <v>42590.677152777775</v>
      </c>
      <c r="T3641">
        <f>YEAR(S3641)</f>
        <v>2016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6">
        <f>ROUND(E3642/D3642*100,0)</f>
        <v>6</v>
      </c>
      <c r="P3642" s="11">
        <f>IFERROR(ROUND(E3642/L3642,2),0)</f>
        <v>18.329999999999998</v>
      </c>
      <c r="Q3642" s="13" t="s">
        <v>8315</v>
      </c>
      <c r="R3642" t="s">
        <v>8357</v>
      </c>
      <c r="S3642" s="18">
        <f>(((J3642/60)/60)/24)+DATE(1970,1,1)</f>
        <v>42104.781597222223</v>
      </c>
      <c r="T3642">
        <f>YEAR(S3642)</f>
        <v>2015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1000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6">
        <f>ROUND(E3643/D3643*100,0)</f>
        <v>0</v>
      </c>
      <c r="P3643" s="11">
        <f>IFERROR(ROUND(E3643/L3643,2),0)</f>
        <v>0</v>
      </c>
      <c r="Q3643" s="13" t="s">
        <v>8315</v>
      </c>
      <c r="R3643" t="s">
        <v>8357</v>
      </c>
      <c r="S3643" s="18">
        <f>(((J3643/60)/60)/24)+DATE(1970,1,1)</f>
        <v>41899.627071759263</v>
      </c>
      <c r="T3643">
        <f>YEAR(S3643)</f>
        <v>2014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1000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6">
        <f>ROUND(E3644/D3644*100,0)</f>
        <v>2</v>
      </c>
      <c r="P3644" s="11">
        <f>IFERROR(ROUND(E3644/L3644,2),0)</f>
        <v>7.5</v>
      </c>
      <c r="Q3644" s="13" t="s">
        <v>8315</v>
      </c>
      <c r="R3644" t="s">
        <v>8357</v>
      </c>
      <c r="S3644" s="18">
        <f>(((J3644/60)/60)/24)+DATE(1970,1,1)</f>
        <v>42297.816284722227</v>
      </c>
      <c r="T3644">
        <f>YEAR(S3644)</f>
        <v>2015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1000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6">
        <f>ROUND(E3645/D3645*100,0)</f>
        <v>0</v>
      </c>
      <c r="P3645" s="11">
        <f>IFERROR(ROUND(E3645/L3645,2),0)</f>
        <v>0</v>
      </c>
      <c r="Q3645" s="13" t="s">
        <v>8315</v>
      </c>
      <c r="R3645" t="s">
        <v>8357</v>
      </c>
      <c r="S3645" s="18">
        <f>(((J3645/60)/60)/24)+DATE(1970,1,1)</f>
        <v>42285.143969907411</v>
      </c>
      <c r="T3645">
        <f>YEAR(S3645)</f>
        <v>2015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1000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6">
        <f>ROUND(E3646/D3646*100,0)</f>
        <v>82</v>
      </c>
      <c r="P3646" s="11">
        <f>IFERROR(ROUND(E3646/L3646,2),0)</f>
        <v>68.42</v>
      </c>
      <c r="Q3646" s="13" t="s">
        <v>8315</v>
      </c>
      <c r="R3646" t="s">
        <v>8357</v>
      </c>
      <c r="S3646" s="18">
        <f>(((J3646/60)/60)/24)+DATE(1970,1,1)</f>
        <v>42409.241747685184</v>
      </c>
      <c r="T3646">
        <f>YEAR(S3646)</f>
        <v>2016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6">
        <f>ROUND(E3647/D3647*100,0)</f>
        <v>0</v>
      </c>
      <c r="P3647" s="11">
        <f>IFERROR(ROUND(E3647/L3647,2),0)</f>
        <v>1</v>
      </c>
      <c r="Q3647" s="13" t="s">
        <v>8315</v>
      </c>
      <c r="R3647" t="s">
        <v>8357</v>
      </c>
      <c r="S3647" s="18">
        <f>(((J3647/60)/60)/24)+DATE(1970,1,1)</f>
        <v>42665.970347222217</v>
      </c>
      <c r="T3647">
        <f>YEAR(S3647)</f>
        <v>2016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6">
        <f>ROUND(E3648/D3648*100,0)</f>
        <v>48</v>
      </c>
      <c r="P3648" s="11">
        <f>IFERROR(ROUND(E3648/L3648,2),0)</f>
        <v>60.13</v>
      </c>
      <c r="Q3648" s="13" t="s">
        <v>8315</v>
      </c>
      <c r="R3648" t="s">
        <v>8357</v>
      </c>
      <c r="S3648" s="18">
        <f>(((J3648/60)/60)/24)+DATE(1970,1,1)</f>
        <v>42140.421319444446</v>
      </c>
      <c r="T3648">
        <f>YEAR(S3648)</f>
        <v>2015</v>
      </c>
    </row>
    <row r="3649" spans="1:20" ht="43.2" hidden="1" x14ac:dyDescent="0.3">
      <c r="A3649">
        <v>3647</v>
      </c>
      <c r="B3649" s="9" t="s">
        <v>3645</v>
      </c>
      <c r="C3649" s="3" t="s">
        <v>7757</v>
      </c>
      <c r="D3649" s="5">
        <v>1000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6">
        <f>ROUND(E3649/D3649*100,0)</f>
        <v>3</v>
      </c>
      <c r="P3649" s="11">
        <f>IFERROR(ROUND(E3649/L3649,2),0)</f>
        <v>15</v>
      </c>
      <c r="Q3649" s="13" t="s">
        <v>8315</v>
      </c>
      <c r="R3649" t="s">
        <v>8357</v>
      </c>
      <c r="S3649" s="18">
        <f>(((J3649/60)/60)/24)+DATE(1970,1,1)</f>
        <v>42598.749155092592</v>
      </c>
      <c r="T3649">
        <f>YEAR(S3649)</f>
        <v>2016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1000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6">
        <f>ROUND(E3650/D3650*100,0)</f>
        <v>4015</v>
      </c>
      <c r="P3650" s="11">
        <f>IFERROR(ROUND(E3650/L3650,2),0)</f>
        <v>550.04</v>
      </c>
      <c r="Q3650" s="13" t="s">
        <v>8315</v>
      </c>
      <c r="R3650" t="s">
        <v>8316</v>
      </c>
      <c r="S3650" s="18">
        <f>(((J3650/60)/60)/24)+DATE(1970,1,1)</f>
        <v>41887.292187500003</v>
      </c>
      <c r="T3650">
        <f>YEAR(S3650)</f>
        <v>2014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1000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6">
        <f>ROUND(E3651/D3651*100,0)</f>
        <v>78</v>
      </c>
      <c r="P3651" s="11">
        <f>IFERROR(ROUND(E3651/L3651,2),0)</f>
        <v>97.5</v>
      </c>
      <c r="Q3651" s="13" t="s">
        <v>8315</v>
      </c>
      <c r="R3651" t="s">
        <v>8316</v>
      </c>
      <c r="S3651" s="18">
        <f>(((J3651/60)/60)/24)+DATE(1970,1,1)</f>
        <v>41780.712893518517</v>
      </c>
      <c r="T3651">
        <f>YEAR(S3651)</f>
        <v>2014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1000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6">
        <f>ROUND(E3652/D3652*100,0)</f>
        <v>50</v>
      </c>
      <c r="P3652" s="11">
        <f>IFERROR(ROUND(E3652/L3652,2),0)</f>
        <v>29.41</v>
      </c>
      <c r="Q3652" s="13" t="s">
        <v>8315</v>
      </c>
      <c r="R3652" t="s">
        <v>8316</v>
      </c>
      <c r="S3652" s="18">
        <f>(((J3652/60)/60)/24)+DATE(1970,1,1)</f>
        <v>42381.478981481487</v>
      </c>
      <c r="T3652">
        <f>YEAR(S3652)</f>
        <v>2016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1000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6">
        <f>ROUND(E3653/D3653*100,0)</f>
        <v>52</v>
      </c>
      <c r="P3653" s="11">
        <f>IFERROR(ROUND(E3653/L3653,2),0)</f>
        <v>57.78</v>
      </c>
      <c r="Q3653" s="13" t="s">
        <v>8315</v>
      </c>
      <c r="R3653" t="s">
        <v>8316</v>
      </c>
      <c r="S3653" s="18">
        <f>(((J3653/60)/60)/24)+DATE(1970,1,1)</f>
        <v>41828.646319444444</v>
      </c>
      <c r="T3653">
        <f>YEAR(S3653)</f>
        <v>2014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1000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6">
        <f>ROUND(E3654/D3654*100,0)</f>
        <v>75</v>
      </c>
      <c r="P3654" s="11">
        <f>IFERROR(ROUND(E3654/L3654,2),0)</f>
        <v>44.24</v>
      </c>
      <c r="Q3654" s="13" t="s">
        <v>8315</v>
      </c>
      <c r="R3654" t="s">
        <v>8316</v>
      </c>
      <c r="S3654" s="18">
        <f>(((J3654/60)/60)/24)+DATE(1970,1,1)</f>
        <v>42596.644699074073</v>
      </c>
      <c r="T3654">
        <f>YEAR(S3654)</f>
        <v>2016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999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6">
        <f>ROUND(E3655/D3655*100,0)</f>
        <v>201</v>
      </c>
      <c r="P3655" s="11">
        <f>IFERROR(ROUND(E3655/L3655,2),0)</f>
        <v>60.91</v>
      </c>
      <c r="Q3655" s="13" t="s">
        <v>8315</v>
      </c>
      <c r="R3655" t="s">
        <v>8316</v>
      </c>
      <c r="S3655" s="18">
        <f>(((J3655/60)/60)/24)+DATE(1970,1,1)</f>
        <v>42191.363506944443</v>
      </c>
      <c r="T3655">
        <f>YEAR(S3655)</f>
        <v>2015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999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6">
        <f>ROUND(E3656/D3656*100,0)</f>
        <v>262</v>
      </c>
      <c r="P3656" s="11">
        <f>IFERROR(ROUND(E3656/L3656,2),0)</f>
        <v>68.84</v>
      </c>
      <c r="Q3656" s="13" t="s">
        <v>8315</v>
      </c>
      <c r="R3656" t="s">
        <v>8316</v>
      </c>
      <c r="S3656" s="18">
        <f>(((J3656/60)/60)/24)+DATE(1970,1,1)</f>
        <v>42440.416504629626</v>
      </c>
      <c r="T3656">
        <f>YEAR(S3656)</f>
        <v>2016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978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6">
        <f>ROUND(E3657/D3657*100,0)</f>
        <v>594</v>
      </c>
      <c r="P3657" s="11">
        <f>IFERROR(ROUND(E3657/L3657,2),0)</f>
        <v>73.58</v>
      </c>
      <c r="Q3657" s="13" t="s">
        <v>8315</v>
      </c>
      <c r="R3657" t="s">
        <v>8316</v>
      </c>
      <c r="S3657" s="18">
        <f>(((J3657/60)/60)/24)+DATE(1970,1,1)</f>
        <v>42173.803217592591</v>
      </c>
      <c r="T3657">
        <f>YEAR(S3657)</f>
        <v>2015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960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6">
        <f>ROUND(E3658/D3658*100,0)</f>
        <v>551</v>
      </c>
      <c r="P3658" s="11">
        <f>IFERROR(ROUND(E3658/L3658,2),0)</f>
        <v>115.02</v>
      </c>
      <c r="Q3658" s="13" t="s">
        <v>8315</v>
      </c>
      <c r="R3658" t="s">
        <v>8316</v>
      </c>
      <c r="S3658" s="18">
        <f>(((J3658/60)/60)/24)+DATE(1970,1,1)</f>
        <v>42737.910138888896</v>
      </c>
      <c r="T3658">
        <f>YEAR(S3658)</f>
        <v>2017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930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6">
        <f>ROUND(E3659/D3659*100,0)</f>
        <v>238</v>
      </c>
      <c r="P3659" s="11">
        <f>IFERROR(ROUND(E3659/L3659,2),0)</f>
        <v>110.75</v>
      </c>
      <c r="Q3659" s="13" t="s">
        <v>8315</v>
      </c>
      <c r="R3659" t="s">
        <v>8316</v>
      </c>
      <c r="S3659" s="18">
        <f>(((J3659/60)/60)/24)+DATE(1970,1,1)</f>
        <v>42499.629849537043</v>
      </c>
      <c r="T3659">
        <f>YEAR(S3659)</f>
        <v>2016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911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6">
        <f>ROUND(E3660/D3660*100,0)</f>
        <v>166</v>
      </c>
      <c r="P3660" s="11">
        <f>IFERROR(ROUND(E3660/L3660,2),0)</f>
        <v>75.5</v>
      </c>
      <c r="Q3660" s="13" t="s">
        <v>8315</v>
      </c>
      <c r="R3660" t="s">
        <v>8316</v>
      </c>
      <c r="S3660" s="18">
        <f>(((J3660/60)/60)/24)+DATE(1970,1,1)</f>
        <v>41775.858564814815</v>
      </c>
      <c r="T3660">
        <f>YEAR(S3660)</f>
        <v>2014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900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6">
        <f>ROUND(E3661/D3661*100,0)</f>
        <v>340</v>
      </c>
      <c r="P3661" s="11">
        <f>IFERROR(ROUND(E3661/L3661,2),0)</f>
        <v>235.46</v>
      </c>
      <c r="Q3661" s="13" t="s">
        <v>8315</v>
      </c>
      <c r="R3661" t="s">
        <v>8316</v>
      </c>
      <c r="S3661" s="18">
        <f>(((J3661/60)/60)/24)+DATE(1970,1,1)</f>
        <v>42055.277199074073</v>
      </c>
      <c r="T3661">
        <f>YEAR(S3661)</f>
        <v>2015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900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6">
        <f>ROUND(E3662/D3662*100,0)</f>
        <v>28</v>
      </c>
      <c r="P3662" s="11">
        <f>IFERROR(ROUND(E3662/L3662,2),0)</f>
        <v>11.36</v>
      </c>
      <c r="Q3662" s="13" t="s">
        <v>8315</v>
      </c>
      <c r="R3662" t="s">
        <v>8316</v>
      </c>
      <c r="S3662" s="18">
        <f>(((J3662/60)/60)/24)+DATE(1970,1,1)</f>
        <v>41971.881076388891</v>
      </c>
      <c r="T3662">
        <f>YEAR(S3662)</f>
        <v>2014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900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6">
        <f>ROUND(E3663/D3663*100,0)</f>
        <v>370</v>
      </c>
      <c r="P3663" s="11">
        <f>IFERROR(ROUND(E3663/L3663,2),0)</f>
        <v>92.5</v>
      </c>
      <c r="Q3663" s="13" t="s">
        <v>8315</v>
      </c>
      <c r="R3663" t="s">
        <v>8316</v>
      </c>
      <c r="S3663" s="18">
        <f>(((J3663/60)/60)/24)+DATE(1970,1,1)</f>
        <v>42447.896666666667</v>
      </c>
      <c r="T3663">
        <f>YEAR(S3663)</f>
        <v>2016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900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6">
        <f>ROUND(E3664/D3664*100,0)</f>
        <v>902</v>
      </c>
      <c r="P3664" s="11">
        <f>IFERROR(ROUND(E3664/L3664,2),0)</f>
        <v>202.85</v>
      </c>
      <c r="Q3664" s="13" t="s">
        <v>8315</v>
      </c>
      <c r="R3664" t="s">
        <v>8316</v>
      </c>
      <c r="S3664" s="18">
        <f>(((J3664/60)/60)/24)+DATE(1970,1,1)</f>
        <v>42064.220069444447</v>
      </c>
      <c r="T3664">
        <f>YEAR(S3664)</f>
        <v>2015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900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6">
        <f>ROUND(E3665/D3665*100,0)</f>
        <v>26</v>
      </c>
      <c r="P3665" s="11">
        <f>IFERROR(ROUND(E3665/L3665,2),0)</f>
        <v>26</v>
      </c>
      <c r="Q3665" s="13" t="s">
        <v>8315</v>
      </c>
      <c r="R3665" t="s">
        <v>8316</v>
      </c>
      <c r="S3665" s="18">
        <f>(((J3665/60)/60)/24)+DATE(1970,1,1)</f>
        <v>42665.451736111107</v>
      </c>
      <c r="T3665">
        <f>YEAR(S3665)</f>
        <v>2016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900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6">
        <f>ROUND(E3666/D3666*100,0)</f>
        <v>97</v>
      </c>
      <c r="P3666" s="11">
        <f>IFERROR(ROUND(E3666/L3666,2),0)</f>
        <v>46.05</v>
      </c>
      <c r="Q3666" s="13" t="s">
        <v>8315</v>
      </c>
      <c r="R3666" t="s">
        <v>8316</v>
      </c>
      <c r="S3666" s="18">
        <f>(((J3666/60)/60)/24)+DATE(1970,1,1)</f>
        <v>42523.248715277776</v>
      </c>
      <c r="T3666">
        <f>YEAR(S3666)</f>
        <v>2016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900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6">
        <f>ROUND(E3667/D3667*100,0)</f>
        <v>79</v>
      </c>
      <c r="P3667" s="11">
        <f>IFERROR(ROUND(E3667/L3667,2),0)</f>
        <v>51</v>
      </c>
      <c r="Q3667" s="13" t="s">
        <v>8315</v>
      </c>
      <c r="R3667" t="s">
        <v>8316</v>
      </c>
      <c r="S3667" s="18">
        <f>(((J3667/60)/60)/24)+DATE(1970,1,1)</f>
        <v>42294.808124999996</v>
      </c>
      <c r="T3667">
        <f>YEAR(S3667)</f>
        <v>2015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900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6">
        <f>ROUND(E3668/D3668*100,0)</f>
        <v>133</v>
      </c>
      <c r="P3668" s="11">
        <f>IFERROR(ROUND(E3668/L3668,2),0)</f>
        <v>31.58</v>
      </c>
      <c r="Q3668" s="13" t="s">
        <v>8315</v>
      </c>
      <c r="R3668" t="s">
        <v>8316</v>
      </c>
      <c r="S3668" s="18">
        <f>(((J3668/60)/60)/24)+DATE(1970,1,1)</f>
        <v>41822.90488425926</v>
      </c>
      <c r="T3668">
        <f>YEAR(S3668)</f>
        <v>2014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900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6">
        <f>ROUND(E3669/D3669*100,0)</f>
        <v>344</v>
      </c>
      <c r="P3669" s="11">
        <f>IFERROR(ROUND(E3669/L3669,2),0)</f>
        <v>53.36</v>
      </c>
      <c r="Q3669" s="13" t="s">
        <v>8315</v>
      </c>
      <c r="R3669" t="s">
        <v>8316</v>
      </c>
      <c r="S3669" s="18">
        <f>(((J3669/60)/60)/24)+DATE(1970,1,1)</f>
        <v>42173.970127314817</v>
      </c>
      <c r="T3669">
        <f>YEAR(S3669)</f>
        <v>2015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900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6">
        <f>ROUND(E3670/D3670*100,0)</f>
        <v>115</v>
      </c>
      <c r="P3670" s="11">
        <f>IFERROR(ROUND(E3670/L3670,2),0)</f>
        <v>36.96</v>
      </c>
      <c r="Q3670" s="13" t="s">
        <v>8315</v>
      </c>
      <c r="R3670" t="s">
        <v>8316</v>
      </c>
      <c r="S3670" s="18">
        <f>(((J3670/60)/60)/24)+DATE(1970,1,1)</f>
        <v>42185.556157407409</v>
      </c>
      <c r="T3670">
        <f>YEAR(S3670)</f>
        <v>2015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900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6">
        <f>ROUND(E3671/D3671*100,0)</f>
        <v>154</v>
      </c>
      <c r="P3671" s="11">
        <f>IFERROR(ROUND(E3671/L3671,2),0)</f>
        <v>81.290000000000006</v>
      </c>
      <c r="Q3671" s="13" t="s">
        <v>8315</v>
      </c>
      <c r="R3671" t="s">
        <v>8316</v>
      </c>
      <c r="S3671" s="18">
        <f>(((J3671/60)/60)/24)+DATE(1970,1,1)</f>
        <v>42136.675196759257</v>
      </c>
      <c r="T3671">
        <f>YEAR(S3671)</f>
        <v>2015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900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6">
        <f>ROUND(E3672/D3672*100,0)</f>
        <v>27</v>
      </c>
      <c r="P3672" s="11">
        <f>IFERROR(ROUND(E3672/L3672,2),0)</f>
        <v>20.079999999999998</v>
      </c>
      <c r="Q3672" s="13" t="s">
        <v>8315</v>
      </c>
      <c r="R3672" t="s">
        <v>8316</v>
      </c>
      <c r="S3672" s="18">
        <f>(((J3672/60)/60)/24)+DATE(1970,1,1)</f>
        <v>42142.514016203699</v>
      </c>
      <c r="T3672">
        <f>YEAR(S3672)</f>
        <v>2015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850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6">
        <f>ROUND(E3673/D3673*100,0)</f>
        <v>415</v>
      </c>
      <c r="P3673" s="11">
        <f>IFERROR(ROUND(E3673/L3673,2),0)</f>
        <v>88.25</v>
      </c>
      <c r="Q3673" s="13" t="s">
        <v>8315</v>
      </c>
      <c r="R3673" t="s">
        <v>8316</v>
      </c>
      <c r="S3673" s="18">
        <f>(((J3673/60)/60)/24)+DATE(1970,1,1)</f>
        <v>41820.62809027778</v>
      </c>
      <c r="T3673">
        <f>YEAR(S3673)</f>
        <v>2014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850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6">
        <f>ROUND(E3674/D3674*100,0)</f>
        <v>358</v>
      </c>
      <c r="P3674" s="11">
        <f>IFERROR(ROUND(E3674/L3674,2),0)</f>
        <v>53.44</v>
      </c>
      <c r="Q3674" s="13" t="s">
        <v>8315</v>
      </c>
      <c r="R3674" t="s">
        <v>8316</v>
      </c>
      <c r="S3674" s="18">
        <f>(((J3674/60)/60)/24)+DATE(1970,1,1)</f>
        <v>41878.946574074071</v>
      </c>
      <c r="T3674">
        <f>YEAR(S3674)</f>
        <v>2014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850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6">
        <f>ROUND(E3675/D3675*100,0)</f>
        <v>535</v>
      </c>
      <c r="P3675" s="11">
        <f>IFERROR(ROUND(E3675/L3675,2),0)</f>
        <v>39.869999999999997</v>
      </c>
      <c r="Q3675" s="13" t="s">
        <v>8315</v>
      </c>
      <c r="R3675" t="s">
        <v>8316</v>
      </c>
      <c r="S3675" s="18">
        <f>(((J3675/60)/60)/24)+DATE(1970,1,1)</f>
        <v>41914.295104166667</v>
      </c>
      <c r="T3675">
        <f>YEAR(S3675)</f>
        <v>2014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850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6">
        <f>ROUND(E3676/D3676*100,0)</f>
        <v>529</v>
      </c>
      <c r="P3676" s="11">
        <f>IFERROR(ROUND(E3676/L3676,2),0)</f>
        <v>145.16</v>
      </c>
      <c r="Q3676" s="13" t="s">
        <v>8315</v>
      </c>
      <c r="R3676" t="s">
        <v>8316</v>
      </c>
      <c r="S3676" s="18">
        <f>(((J3676/60)/60)/24)+DATE(1970,1,1)</f>
        <v>42556.873020833329</v>
      </c>
      <c r="T3676">
        <f>YEAR(S3676)</f>
        <v>2016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850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6">
        <f>ROUND(E3677/D3677*100,0)</f>
        <v>8</v>
      </c>
      <c r="P3677" s="11">
        <f>IFERROR(ROUND(E3677/L3677,2),0)</f>
        <v>23.33</v>
      </c>
      <c r="Q3677" s="13" t="s">
        <v>8315</v>
      </c>
      <c r="R3677" t="s">
        <v>8316</v>
      </c>
      <c r="S3677" s="18">
        <f>(((J3677/60)/60)/24)+DATE(1970,1,1)</f>
        <v>42493.597013888888</v>
      </c>
      <c r="T3677">
        <f>YEAR(S3677)</f>
        <v>2016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850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6">
        <f>ROUND(E3678/D3678*100,0)</f>
        <v>121</v>
      </c>
      <c r="P3678" s="11">
        <f>IFERROR(ROUND(E3678/L3678,2),0)</f>
        <v>64.38</v>
      </c>
      <c r="Q3678" s="13" t="s">
        <v>8315</v>
      </c>
      <c r="R3678" t="s">
        <v>8316</v>
      </c>
      <c r="S3678" s="18">
        <f>(((J3678/60)/60)/24)+DATE(1970,1,1)</f>
        <v>41876.815787037034</v>
      </c>
      <c r="T3678">
        <f>YEAR(S3678)</f>
        <v>2014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850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6">
        <f>ROUND(E3679/D3679*100,0)</f>
        <v>1453</v>
      </c>
      <c r="P3679" s="11">
        <f>IFERROR(ROUND(E3679/L3679,2),0)</f>
        <v>62.05</v>
      </c>
      <c r="Q3679" s="13" t="s">
        <v>8315</v>
      </c>
      <c r="R3679" t="s">
        <v>8316</v>
      </c>
      <c r="S3679" s="18">
        <f>(((J3679/60)/60)/24)+DATE(1970,1,1)</f>
        <v>41802.574282407404</v>
      </c>
      <c r="T3679">
        <f>YEAR(S3679)</f>
        <v>2014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850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6">
        <f>ROUND(E3680/D3680*100,0)</f>
        <v>241</v>
      </c>
      <c r="P3680" s="11">
        <f>IFERROR(ROUND(E3680/L3680,2),0)</f>
        <v>66.13</v>
      </c>
      <c r="Q3680" s="13" t="s">
        <v>8315</v>
      </c>
      <c r="R3680" t="s">
        <v>8316</v>
      </c>
      <c r="S3680" s="18">
        <f>(((J3680/60)/60)/24)+DATE(1970,1,1)</f>
        <v>42120.531226851846</v>
      </c>
      <c r="T3680">
        <f>YEAR(S3680)</f>
        <v>2015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839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6">
        <f>ROUND(E3681/D3681*100,0)</f>
        <v>262</v>
      </c>
      <c r="P3681" s="11">
        <f>IFERROR(ROUND(E3681/L3681,2),0)</f>
        <v>73.400000000000006</v>
      </c>
      <c r="Q3681" s="13" t="s">
        <v>8315</v>
      </c>
      <c r="R3681" t="s">
        <v>8316</v>
      </c>
      <c r="S3681" s="18">
        <f>(((J3681/60)/60)/24)+DATE(1970,1,1)</f>
        <v>41786.761354166665</v>
      </c>
      <c r="T3681">
        <f>YEAR(S3681)</f>
        <v>2014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800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6">
        <f>ROUND(E3682/D3682*100,0)</f>
        <v>423</v>
      </c>
      <c r="P3682" s="11">
        <f>IFERROR(ROUND(E3682/L3682,2),0)</f>
        <v>99.5</v>
      </c>
      <c r="Q3682" s="13" t="s">
        <v>8315</v>
      </c>
      <c r="R3682" t="s">
        <v>8316</v>
      </c>
      <c r="S3682" s="18">
        <f>(((J3682/60)/60)/24)+DATE(1970,1,1)</f>
        <v>42627.454097222217</v>
      </c>
      <c r="T3682">
        <f>YEAR(S3682)</f>
        <v>2016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800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6">
        <f>ROUND(E3683/D3683*100,0)</f>
        <v>140</v>
      </c>
      <c r="P3683" s="11">
        <f>IFERROR(ROUND(E3683/L3683,2),0)</f>
        <v>62.17</v>
      </c>
      <c r="Q3683" s="13" t="s">
        <v>8315</v>
      </c>
      <c r="R3683" t="s">
        <v>8316</v>
      </c>
      <c r="S3683" s="18">
        <f>(((J3683/60)/60)/24)+DATE(1970,1,1)</f>
        <v>42374.651504629626</v>
      </c>
      <c r="T3683">
        <f>YEAR(S3683)</f>
        <v>2016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800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6">
        <f>ROUND(E3684/D3684*100,0)</f>
        <v>522</v>
      </c>
      <c r="P3684" s="11">
        <f>IFERROR(ROUND(E3684/L3684,2),0)</f>
        <v>62.33</v>
      </c>
      <c r="Q3684" s="13" t="s">
        <v>8315</v>
      </c>
      <c r="R3684" t="s">
        <v>8316</v>
      </c>
      <c r="S3684" s="18">
        <f>(((J3684/60)/60)/24)+DATE(1970,1,1)</f>
        <v>41772.685393518521</v>
      </c>
      <c r="T3684">
        <f>YEAR(S3684)</f>
        <v>2014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800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6">
        <f>ROUND(E3685/D3685*100,0)</f>
        <v>485</v>
      </c>
      <c r="P3685" s="11">
        <f>IFERROR(ROUND(E3685/L3685,2),0)</f>
        <v>58.79</v>
      </c>
      <c r="Q3685" s="13" t="s">
        <v>8315</v>
      </c>
      <c r="R3685" t="s">
        <v>8316</v>
      </c>
      <c r="S3685" s="18">
        <f>(((J3685/60)/60)/24)+DATE(1970,1,1)</f>
        <v>42633.116851851853</v>
      </c>
      <c r="T3685">
        <f>YEAR(S3685)</f>
        <v>2016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800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6">
        <f>ROUND(E3686/D3686*100,0)</f>
        <v>130</v>
      </c>
      <c r="P3686" s="11">
        <f>IFERROR(ROUND(E3686/L3686,2),0)</f>
        <v>45.35</v>
      </c>
      <c r="Q3686" s="13" t="s">
        <v>8315</v>
      </c>
      <c r="R3686" t="s">
        <v>8316</v>
      </c>
      <c r="S3686" s="18">
        <f>(((J3686/60)/60)/24)+DATE(1970,1,1)</f>
        <v>42219.180393518516</v>
      </c>
      <c r="T3686">
        <f>YEAR(S3686)</f>
        <v>2015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800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6">
        <f>ROUND(E3687/D3687*100,0)</f>
        <v>661</v>
      </c>
      <c r="P3687" s="11">
        <f>IFERROR(ROUND(E3687/L3687,2),0)</f>
        <v>41.94</v>
      </c>
      <c r="Q3687" s="13" t="s">
        <v>8315</v>
      </c>
      <c r="R3687" t="s">
        <v>8316</v>
      </c>
      <c r="S3687" s="18">
        <f>(((J3687/60)/60)/24)+DATE(1970,1,1)</f>
        <v>41753.593275462961</v>
      </c>
      <c r="T3687">
        <f>YEAR(S3687)</f>
        <v>2014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800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6">
        <f>ROUND(E3688/D3688*100,0)</f>
        <v>44</v>
      </c>
      <c r="P3688" s="11">
        <f>IFERROR(ROUND(E3688/L3688,2),0)</f>
        <v>59.17</v>
      </c>
      <c r="Q3688" s="13" t="s">
        <v>8315</v>
      </c>
      <c r="R3688" t="s">
        <v>8316</v>
      </c>
      <c r="S3688" s="18">
        <f>(((J3688/60)/60)/24)+DATE(1970,1,1)</f>
        <v>42230.662731481483</v>
      </c>
      <c r="T3688">
        <f>YEAR(S3688)</f>
        <v>2015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800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6">
        <f>ROUND(E3689/D3689*100,0)</f>
        <v>627</v>
      </c>
      <c r="P3689" s="11">
        <f>IFERROR(ROUND(E3689/L3689,2),0)</f>
        <v>200.49</v>
      </c>
      <c r="Q3689" s="13" t="s">
        <v>8315</v>
      </c>
      <c r="R3689" t="s">
        <v>8316</v>
      </c>
      <c r="S3689" s="18">
        <f>(((J3689/60)/60)/24)+DATE(1970,1,1)</f>
        <v>41787.218229166669</v>
      </c>
      <c r="T3689">
        <f>YEAR(S3689)</f>
        <v>2014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800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6">
        <f>ROUND(E3690/D3690*100,0)</f>
        <v>409</v>
      </c>
      <c r="P3690" s="11">
        <f>IFERROR(ROUND(E3690/L3690,2),0)</f>
        <v>83.97</v>
      </c>
      <c r="Q3690" s="13" t="s">
        <v>8315</v>
      </c>
      <c r="R3690" t="s">
        <v>8316</v>
      </c>
      <c r="S3690" s="18">
        <f>(((J3690/60)/60)/24)+DATE(1970,1,1)</f>
        <v>41829.787083333329</v>
      </c>
      <c r="T3690">
        <f>YEAR(S3690)</f>
        <v>2014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800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6">
        <f>ROUND(E3691/D3691*100,0)</f>
        <v>444</v>
      </c>
      <c r="P3691" s="11">
        <f>IFERROR(ROUND(E3691/L3691,2),0)</f>
        <v>57.26</v>
      </c>
      <c r="Q3691" s="13" t="s">
        <v>8315</v>
      </c>
      <c r="R3691" t="s">
        <v>8316</v>
      </c>
      <c r="S3691" s="18">
        <f>(((J3691/60)/60)/24)+DATE(1970,1,1)</f>
        <v>42147.826840277776</v>
      </c>
      <c r="T3691">
        <f>YEAR(S3691)</f>
        <v>2015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800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6">
        <f>ROUND(E3692/D3692*100,0)</f>
        <v>225</v>
      </c>
      <c r="P3692" s="11">
        <f>IFERROR(ROUND(E3692/L3692,2),0)</f>
        <v>58.06</v>
      </c>
      <c r="Q3692" s="13" t="s">
        <v>8315</v>
      </c>
      <c r="R3692" t="s">
        <v>8316</v>
      </c>
      <c r="S3692" s="18">
        <f>(((J3692/60)/60)/24)+DATE(1970,1,1)</f>
        <v>41940.598182870373</v>
      </c>
      <c r="T3692">
        <f>YEAR(S3692)</f>
        <v>2014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800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6">
        <f>ROUND(E3693/D3693*100,0)</f>
        <v>6398</v>
      </c>
      <c r="P3693" s="11">
        <f>IFERROR(ROUND(E3693/L3693,2),0)</f>
        <v>186.8</v>
      </c>
      <c r="Q3693" s="13" t="s">
        <v>8315</v>
      </c>
      <c r="R3693" t="s">
        <v>8316</v>
      </c>
      <c r="S3693" s="18">
        <f>(((J3693/60)/60)/24)+DATE(1970,1,1)</f>
        <v>42020.700567129628</v>
      </c>
      <c r="T3693">
        <f>YEAR(S3693)</f>
        <v>2015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800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6">
        <f>ROUND(E3694/D3694*100,0)</f>
        <v>158</v>
      </c>
      <c r="P3694" s="11">
        <f>IFERROR(ROUND(E3694/L3694,2),0)</f>
        <v>74.12</v>
      </c>
      <c r="Q3694" s="13" t="s">
        <v>8315</v>
      </c>
      <c r="R3694" t="s">
        <v>8316</v>
      </c>
      <c r="S3694" s="18">
        <f>(((J3694/60)/60)/24)+DATE(1970,1,1)</f>
        <v>41891.96503472222</v>
      </c>
      <c r="T3694">
        <f>YEAR(S3694)</f>
        <v>2014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800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6">
        <f>ROUND(E3695/D3695*100,0)</f>
        <v>54</v>
      </c>
      <c r="P3695" s="11">
        <f>IFERROR(ROUND(E3695/L3695,2),0)</f>
        <v>30.71</v>
      </c>
      <c r="Q3695" s="13" t="s">
        <v>8315</v>
      </c>
      <c r="R3695" t="s">
        <v>8316</v>
      </c>
      <c r="S3695" s="18">
        <f>(((J3695/60)/60)/24)+DATE(1970,1,1)</f>
        <v>42309.191307870366</v>
      </c>
      <c r="T3695">
        <f>YEAR(S3695)</f>
        <v>2015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800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6">
        <f>ROUND(E3696/D3696*100,0)</f>
        <v>470</v>
      </c>
      <c r="P3696" s="11">
        <f>IFERROR(ROUND(E3696/L3696,2),0)</f>
        <v>62.67</v>
      </c>
      <c r="Q3696" s="13" t="s">
        <v>8315</v>
      </c>
      <c r="R3696" t="s">
        <v>8316</v>
      </c>
      <c r="S3696" s="18">
        <f>(((J3696/60)/60)/24)+DATE(1970,1,1)</f>
        <v>42490.133877314816</v>
      </c>
      <c r="T3696">
        <f>YEAR(S3696)</f>
        <v>2016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800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6">
        <f>ROUND(E3697/D3697*100,0)</f>
        <v>501</v>
      </c>
      <c r="P3697" s="11">
        <f>IFERROR(ROUND(E3697/L3697,2),0)</f>
        <v>121.36</v>
      </c>
      <c r="Q3697" s="13" t="s">
        <v>8315</v>
      </c>
      <c r="R3697" t="s">
        <v>8316</v>
      </c>
      <c r="S3697" s="18">
        <f>(((J3697/60)/60)/24)+DATE(1970,1,1)</f>
        <v>41995.870486111111</v>
      </c>
      <c r="T3697">
        <f>YEAR(S3697)</f>
        <v>2014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800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6">
        <f>ROUND(E3698/D3698*100,0)</f>
        <v>388</v>
      </c>
      <c r="P3698" s="11">
        <f>IFERROR(ROUND(E3698/L3698,2),0)</f>
        <v>39.74</v>
      </c>
      <c r="Q3698" s="13" t="s">
        <v>8315</v>
      </c>
      <c r="R3698" t="s">
        <v>8316</v>
      </c>
      <c r="S3698" s="18">
        <f>(((J3698/60)/60)/24)+DATE(1970,1,1)</f>
        <v>41988.617083333331</v>
      </c>
      <c r="T3698">
        <f>YEAR(S3698)</f>
        <v>2014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800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6">
        <f>ROUND(E3699/D3699*100,0)</f>
        <v>270</v>
      </c>
      <c r="P3699" s="11">
        <f>IFERROR(ROUND(E3699/L3699,2),0)</f>
        <v>72</v>
      </c>
      <c r="Q3699" s="13" t="s">
        <v>8315</v>
      </c>
      <c r="R3699" t="s">
        <v>8316</v>
      </c>
      <c r="S3699" s="18">
        <f>(((J3699/60)/60)/24)+DATE(1970,1,1)</f>
        <v>42479.465833333335</v>
      </c>
      <c r="T3699">
        <f>YEAR(S3699)</f>
        <v>2016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800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6">
        <f>ROUND(E3700/D3700*100,0)</f>
        <v>691</v>
      </c>
      <c r="P3700" s="11">
        <f>IFERROR(ROUND(E3700/L3700,2),0)</f>
        <v>40.630000000000003</v>
      </c>
      <c r="Q3700" s="13" t="s">
        <v>8315</v>
      </c>
      <c r="R3700" t="s">
        <v>8316</v>
      </c>
      <c r="S3700" s="18">
        <f>(((J3700/60)/60)/24)+DATE(1970,1,1)</f>
        <v>42401.806562500002</v>
      </c>
      <c r="T3700">
        <f>YEAR(S3700)</f>
        <v>2016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800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6">
        <f>ROUND(E3701/D3701*100,0)</f>
        <v>315</v>
      </c>
      <c r="P3701" s="11">
        <f>IFERROR(ROUND(E3701/L3701,2),0)</f>
        <v>63</v>
      </c>
      <c r="Q3701" s="13" t="s">
        <v>8315</v>
      </c>
      <c r="R3701" t="s">
        <v>8316</v>
      </c>
      <c r="S3701" s="18">
        <f>(((J3701/60)/60)/24)+DATE(1970,1,1)</f>
        <v>41897.602037037039</v>
      </c>
      <c r="T3701">
        <f>YEAR(S3701)</f>
        <v>2014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800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6">
        <f>ROUND(E3702/D3702*100,0)</f>
        <v>76</v>
      </c>
      <c r="P3702" s="11">
        <f>IFERROR(ROUND(E3702/L3702,2),0)</f>
        <v>33.67</v>
      </c>
      <c r="Q3702" s="13" t="s">
        <v>8315</v>
      </c>
      <c r="R3702" t="s">
        <v>8316</v>
      </c>
      <c r="S3702" s="18">
        <f>(((J3702/60)/60)/24)+DATE(1970,1,1)</f>
        <v>41882.585648148146</v>
      </c>
      <c r="T3702">
        <f>YEAR(S3702)</f>
        <v>2014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800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6">
        <f>ROUND(E3703/D3703*100,0)</f>
        <v>188</v>
      </c>
      <c r="P3703" s="11">
        <f>IFERROR(ROUND(E3703/L3703,2),0)</f>
        <v>38.590000000000003</v>
      </c>
      <c r="Q3703" s="13" t="s">
        <v>8315</v>
      </c>
      <c r="R3703" t="s">
        <v>8316</v>
      </c>
      <c r="S3703" s="18">
        <f>(((J3703/60)/60)/24)+DATE(1970,1,1)</f>
        <v>42129.541585648149</v>
      </c>
      <c r="T3703">
        <f>YEAR(S3703)</f>
        <v>2015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800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6">
        <f>ROUND(E3704/D3704*100,0)</f>
        <v>409</v>
      </c>
      <c r="P3704" s="11">
        <f>IFERROR(ROUND(E3704/L3704,2),0)</f>
        <v>155.94999999999999</v>
      </c>
      <c r="Q3704" s="13" t="s">
        <v>8315</v>
      </c>
      <c r="R3704" t="s">
        <v>8316</v>
      </c>
      <c r="S3704" s="18">
        <f>(((J3704/60)/60)/24)+DATE(1970,1,1)</f>
        <v>42524.53800925926</v>
      </c>
      <c r="T3704">
        <f>YEAR(S3704)</f>
        <v>2016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800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6">
        <f>ROUND(E3705/D3705*100,0)</f>
        <v>162</v>
      </c>
      <c r="P3705" s="11">
        <f>IFERROR(ROUND(E3705/L3705,2),0)</f>
        <v>43.2</v>
      </c>
      <c r="Q3705" s="13" t="s">
        <v>8315</v>
      </c>
      <c r="R3705" t="s">
        <v>8316</v>
      </c>
      <c r="S3705" s="18">
        <f>(((J3705/60)/60)/24)+DATE(1970,1,1)</f>
        <v>42556.504490740743</v>
      </c>
      <c r="T3705">
        <f>YEAR(S3705)</f>
        <v>2016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800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6">
        <f>ROUND(E3706/D3706*100,0)</f>
        <v>51</v>
      </c>
      <c r="P3706" s="11">
        <f>IFERROR(ROUND(E3706/L3706,2),0)</f>
        <v>15.15</v>
      </c>
      <c r="Q3706" s="13" t="s">
        <v>8315</v>
      </c>
      <c r="R3706" t="s">
        <v>8316</v>
      </c>
      <c r="S3706" s="18">
        <f>(((J3706/60)/60)/24)+DATE(1970,1,1)</f>
        <v>42461.689745370371</v>
      </c>
      <c r="T3706">
        <f>YEAR(S3706)</f>
        <v>2016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800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6">
        <f>ROUND(E3707/D3707*100,0)</f>
        <v>366</v>
      </c>
      <c r="P3707" s="11">
        <f>IFERROR(ROUND(E3707/L3707,2),0)</f>
        <v>83.57</v>
      </c>
      <c r="Q3707" s="13" t="s">
        <v>8315</v>
      </c>
      <c r="R3707" t="s">
        <v>8316</v>
      </c>
      <c r="S3707" s="18">
        <f>(((J3707/60)/60)/24)+DATE(1970,1,1)</f>
        <v>41792.542986111112</v>
      </c>
      <c r="T3707">
        <f>YEAR(S3707)</f>
        <v>2014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780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6">
        <f>ROUND(E3708/D3708*100,0)</f>
        <v>233</v>
      </c>
      <c r="P3708" s="11">
        <f>IFERROR(ROUND(E3708/L3708,2),0)</f>
        <v>140</v>
      </c>
      <c r="Q3708" s="13" t="s">
        <v>8315</v>
      </c>
      <c r="R3708" t="s">
        <v>8316</v>
      </c>
      <c r="S3708" s="18">
        <f>(((J3708/60)/60)/24)+DATE(1970,1,1)</f>
        <v>41879.913761574076</v>
      </c>
      <c r="T3708">
        <f>YEAR(S3708)</f>
        <v>2014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777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6">
        <f>ROUND(E3709/D3709*100,0)</f>
        <v>239</v>
      </c>
      <c r="P3709" s="11">
        <f>IFERROR(ROUND(E3709/L3709,2),0)</f>
        <v>80.87</v>
      </c>
      <c r="Q3709" s="13" t="s">
        <v>8315</v>
      </c>
      <c r="R3709" t="s">
        <v>8316</v>
      </c>
      <c r="S3709" s="18">
        <f>(((J3709/60)/60)/24)+DATE(1970,1,1)</f>
        <v>42552.048356481479</v>
      </c>
      <c r="T3709">
        <f>YEAR(S3709)</f>
        <v>2016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773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6">
        <f>ROUND(E3710/D3710*100,0)</f>
        <v>272</v>
      </c>
      <c r="P3710" s="11">
        <f>IFERROR(ROUND(E3710/L3710,2),0)</f>
        <v>53.85</v>
      </c>
      <c r="Q3710" s="13" t="s">
        <v>8315</v>
      </c>
      <c r="R3710" t="s">
        <v>8316</v>
      </c>
      <c r="S3710" s="18">
        <f>(((J3710/60)/60)/24)+DATE(1970,1,1)</f>
        <v>41810.142199074071</v>
      </c>
      <c r="T3710">
        <f>YEAR(S3710)</f>
        <v>2014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750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6">
        <f>ROUND(E3711/D3711*100,0)</f>
        <v>144</v>
      </c>
      <c r="P3711" s="11">
        <f>IFERROR(ROUND(E3711/L3711,2),0)</f>
        <v>30.93</v>
      </c>
      <c r="Q3711" s="13" t="s">
        <v>8315</v>
      </c>
      <c r="R3711" t="s">
        <v>8316</v>
      </c>
      <c r="S3711" s="18">
        <f>(((J3711/60)/60)/24)+DATE(1970,1,1)</f>
        <v>41785.707708333335</v>
      </c>
      <c r="T3711">
        <f>YEAR(S3711)</f>
        <v>2014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750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6">
        <f>ROUND(E3712/D3712*100,0)</f>
        <v>245</v>
      </c>
      <c r="P3712" s="11">
        <f>IFERROR(ROUND(E3712/L3712,2),0)</f>
        <v>67.959999999999994</v>
      </c>
      <c r="Q3712" s="13" t="s">
        <v>8315</v>
      </c>
      <c r="R3712" t="s">
        <v>8316</v>
      </c>
      <c r="S3712" s="18">
        <f>(((J3712/60)/60)/24)+DATE(1970,1,1)</f>
        <v>42072.576249999998</v>
      </c>
      <c r="T3712">
        <f>YEAR(S3712)</f>
        <v>2015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750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6">
        <f>ROUND(E3713/D3713*100,0)</f>
        <v>76</v>
      </c>
      <c r="P3713" s="11">
        <f>IFERROR(ROUND(E3713/L3713,2),0)</f>
        <v>27.14</v>
      </c>
      <c r="Q3713" s="13" t="s">
        <v>8315</v>
      </c>
      <c r="R3713" t="s">
        <v>8316</v>
      </c>
      <c r="S3713" s="18">
        <f>(((J3713/60)/60)/24)+DATE(1970,1,1)</f>
        <v>41779.724224537036</v>
      </c>
      <c r="T3713">
        <f>YEAR(S3713)</f>
        <v>2014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6">
        <f>ROUND(E3714/D3714*100,0)</f>
        <v>1537</v>
      </c>
      <c r="P3714" s="11">
        <f>IFERROR(ROUND(E3714/L3714,2),0)</f>
        <v>110.87</v>
      </c>
      <c r="Q3714" s="13" t="s">
        <v>8315</v>
      </c>
      <c r="R3714" t="s">
        <v>8316</v>
      </c>
      <c r="S3714" s="18">
        <f>(((J3714/60)/60)/24)+DATE(1970,1,1)</f>
        <v>42134.172071759262</v>
      </c>
      <c r="T3714">
        <f>YEAR(S3714)</f>
        <v>2015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750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6">
        <f>ROUND(E3715/D3715*100,0)</f>
        <v>271</v>
      </c>
      <c r="P3715" s="11">
        <f>IFERROR(ROUND(E3715/L3715,2),0)</f>
        <v>106.84</v>
      </c>
      <c r="Q3715" s="13" t="s">
        <v>8315</v>
      </c>
      <c r="R3715" t="s">
        <v>8316</v>
      </c>
      <c r="S3715" s="18">
        <f>(((J3715/60)/60)/24)+DATE(1970,1,1)</f>
        <v>42505.738032407404</v>
      </c>
      <c r="T3715">
        <f>YEAR(S3715)</f>
        <v>2016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750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6">
        <f>ROUND(E3716/D3716*100,0)</f>
        <v>1365</v>
      </c>
      <c r="P3716" s="11">
        <f>IFERROR(ROUND(E3716/L3716,2),0)</f>
        <v>105.52</v>
      </c>
      <c r="Q3716" s="13" t="s">
        <v>8315</v>
      </c>
      <c r="R3716" t="s">
        <v>8316</v>
      </c>
      <c r="S3716" s="18">
        <f>(((J3716/60)/60)/24)+DATE(1970,1,1)</f>
        <v>42118.556331018524</v>
      </c>
      <c r="T3716">
        <f>YEAR(S3716)</f>
        <v>2015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750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6">
        <f>ROUND(E3717/D3717*100,0)</f>
        <v>479</v>
      </c>
      <c r="P3717" s="11">
        <f>IFERROR(ROUND(E3717/L3717,2),0)</f>
        <v>132.96</v>
      </c>
      <c r="Q3717" s="13" t="s">
        <v>8315</v>
      </c>
      <c r="R3717" t="s">
        <v>8316</v>
      </c>
      <c r="S3717" s="18">
        <f>(((J3717/60)/60)/24)+DATE(1970,1,1)</f>
        <v>42036.995590277773</v>
      </c>
      <c r="T3717">
        <f>YEAR(S3717)</f>
        <v>2015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750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6">
        <f>ROUND(E3718/D3718*100,0)</f>
        <v>166</v>
      </c>
      <c r="P3718" s="11">
        <f>IFERROR(ROUND(E3718/L3718,2),0)</f>
        <v>51.92</v>
      </c>
      <c r="Q3718" s="13" t="s">
        <v>8315</v>
      </c>
      <c r="R3718" t="s">
        <v>8316</v>
      </c>
      <c r="S3718" s="18">
        <f>(((J3718/60)/60)/24)+DATE(1970,1,1)</f>
        <v>42360.887835648144</v>
      </c>
      <c r="T3718">
        <f>YEAR(S3718)</f>
        <v>2015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750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6">
        <f>ROUND(E3719/D3719*100,0)</f>
        <v>537</v>
      </c>
      <c r="P3719" s="11">
        <f>IFERROR(ROUND(E3719/L3719,2),0)</f>
        <v>310</v>
      </c>
      <c r="Q3719" s="13" t="s">
        <v>8315</v>
      </c>
      <c r="R3719" t="s">
        <v>8316</v>
      </c>
      <c r="S3719" s="18">
        <f>(((J3719/60)/60)/24)+DATE(1970,1,1)</f>
        <v>42102.866307870368</v>
      </c>
      <c r="T3719">
        <f>YEAR(S3719)</f>
        <v>2015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750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6">
        <f>ROUND(E3720/D3720*100,0)</f>
        <v>160</v>
      </c>
      <c r="P3720" s="11">
        <f>IFERROR(ROUND(E3720/L3720,2),0)</f>
        <v>26.02</v>
      </c>
      <c r="Q3720" s="13" t="s">
        <v>8315</v>
      </c>
      <c r="R3720" t="s">
        <v>8316</v>
      </c>
      <c r="S3720" s="18">
        <f>(((J3720/60)/60)/24)+DATE(1970,1,1)</f>
        <v>42032.716145833328</v>
      </c>
      <c r="T3720">
        <f>YEAR(S3720)</f>
        <v>2015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750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6">
        <f>ROUND(E3721/D3721*100,0)</f>
        <v>56</v>
      </c>
      <c r="P3721" s="11">
        <f>IFERROR(ROUND(E3721/L3721,2),0)</f>
        <v>105</v>
      </c>
      <c r="Q3721" s="13" t="s">
        <v>8315</v>
      </c>
      <c r="R3721" t="s">
        <v>8316</v>
      </c>
      <c r="S3721" s="18">
        <f>(((J3721/60)/60)/24)+DATE(1970,1,1)</f>
        <v>42147.729930555557</v>
      </c>
      <c r="T3721">
        <f>YEAR(S3721)</f>
        <v>2015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750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6">
        <f>ROUND(E3722/D3722*100,0)</f>
        <v>460</v>
      </c>
      <c r="P3722" s="11">
        <f>IFERROR(ROUND(E3722/L3722,2),0)</f>
        <v>86.23</v>
      </c>
      <c r="Q3722" s="13" t="s">
        <v>8315</v>
      </c>
      <c r="R3722" t="s">
        <v>8316</v>
      </c>
      <c r="S3722" s="18">
        <f>(((J3722/60)/60)/24)+DATE(1970,1,1)</f>
        <v>42165.993125000001</v>
      </c>
      <c r="T3722">
        <f>YEAR(S3722)</f>
        <v>2015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750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6">
        <f>ROUND(E3723/D3723*100,0)</f>
        <v>672</v>
      </c>
      <c r="P3723" s="11">
        <f>IFERROR(ROUND(E3723/L3723,2),0)</f>
        <v>114.55</v>
      </c>
      <c r="Q3723" s="13" t="s">
        <v>8315</v>
      </c>
      <c r="R3723" t="s">
        <v>8316</v>
      </c>
      <c r="S3723" s="18">
        <f>(((J3723/60)/60)/24)+DATE(1970,1,1)</f>
        <v>41927.936157407406</v>
      </c>
      <c r="T3723">
        <f>YEAR(S3723)</f>
        <v>2014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750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6">
        <f>ROUND(E3724/D3724*100,0)</f>
        <v>222</v>
      </c>
      <c r="P3724" s="11">
        <f>IFERROR(ROUND(E3724/L3724,2),0)</f>
        <v>47.66</v>
      </c>
      <c r="Q3724" s="13" t="s">
        <v>8315</v>
      </c>
      <c r="R3724" t="s">
        <v>8316</v>
      </c>
      <c r="S3724" s="18">
        <f>(((J3724/60)/60)/24)+DATE(1970,1,1)</f>
        <v>42381.671840277777</v>
      </c>
      <c r="T3724">
        <f>YEAR(S3724)</f>
        <v>2016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750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6">
        <f>ROUND(E3725/D3725*100,0)</f>
        <v>612</v>
      </c>
      <c r="P3725" s="11">
        <f>IFERROR(ROUND(E3725/L3725,2),0)</f>
        <v>72.89</v>
      </c>
      <c r="Q3725" s="13" t="s">
        <v>8315</v>
      </c>
      <c r="R3725" t="s">
        <v>8316</v>
      </c>
      <c r="S3725" s="18">
        <f>(((J3725/60)/60)/24)+DATE(1970,1,1)</f>
        <v>41943.753032407411</v>
      </c>
      <c r="T3725">
        <f>YEAR(S3725)</f>
        <v>2014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750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6">
        <f>ROUND(E3726/D3726*100,0)</f>
        <v>588</v>
      </c>
      <c r="P3726" s="11">
        <f>IFERROR(ROUND(E3726/L3726,2),0)</f>
        <v>49.55</v>
      </c>
      <c r="Q3726" s="13" t="s">
        <v>8315</v>
      </c>
      <c r="R3726" t="s">
        <v>8316</v>
      </c>
      <c r="S3726" s="18">
        <f>(((J3726/60)/60)/24)+DATE(1970,1,1)</f>
        <v>42465.491435185191</v>
      </c>
      <c r="T3726">
        <f>YEAR(S3726)</f>
        <v>2016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750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6">
        <f>ROUND(E3727/D3727*100,0)</f>
        <v>51</v>
      </c>
      <c r="P3727" s="11">
        <f>IFERROR(ROUND(E3727/L3727,2),0)</f>
        <v>25.4</v>
      </c>
      <c r="Q3727" s="13" t="s">
        <v>8315</v>
      </c>
      <c r="R3727" t="s">
        <v>8316</v>
      </c>
      <c r="S3727" s="18">
        <f>(((J3727/60)/60)/24)+DATE(1970,1,1)</f>
        <v>42401.945219907408</v>
      </c>
      <c r="T3727">
        <f>YEAR(S3727)</f>
        <v>2016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750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6">
        <f>ROUND(E3728/D3728*100,0)</f>
        <v>384</v>
      </c>
      <c r="P3728" s="11">
        <f>IFERROR(ROUND(E3728/L3728,2),0)</f>
        <v>62.59</v>
      </c>
      <c r="Q3728" s="13" t="s">
        <v>8315</v>
      </c>
      <c r="R3728" t="s">
        <v>8316</v>
      </c>
      <c r="S3728" s="18">
        <f>(((J3728/60)/60)/24)+DATE(1970,1,1)</f>
        <v>42462.140868055561</v>
      </c>
      <c r="T3728">
        <f>YEAR(S3728)</f>
        <v>2016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750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6">
        <f>ROUND(E3729/D3729*100,0)</f>
        <v>269</v>
      </c>
      <c r="P3729" s="11">
        <f>IFERROR(ROUND(E3729/L3729,2),0)</f>
        <v>61.06</v>
      </c>
      <c r="Q3729" s="13" t="s">
        <v>8315</v>
      </c>
      <c r="R3729" t="s">
        <v>8316</v>
      </c>
      <c r="S3729" s="18">
        <f>(((J3729/60)/60)/24)+DATE(1970,1,1)</f>
        <v>42632.348310185189</v>
      </c>
      <c r="T3729">
        <f>YEAR(S3729)</f>
        <v>2016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750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6">
        <f>ROUND(E3730/D3730*100,0)</f>
        <v>248</v>
      </c>
      <c r="P3730" s="11">
        <f>IFERROR(ROUND(E3730/L3730,2),0)</f>
        <v>60.06</v>
      </c>
      <c r="Q3730" s="13" t="s">
        <v>8315</v>
      </c>
      <c r="R3730" t="s">
        <v>8316</v>
      </c>
      <c r="S3730" s="18">
        <f>(((J3730/60)/60)/24)+DATE(1970,1,1)</f>
        <v>42205.171018518522</v>
      </c>
      <c r="T3730">
        <f>YEAR(S3730)</f>
        <v>2015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750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6">
        <f>ROUND(E3731/D3731*100,0)</f>
        <v>48</v>
      </c>
      <c r="P3731" s="11">
        <f>IFERROR(ROUND(E3731/L3731,2),0)</f>
        <v>72.400000000000006</v>
      </c>
      <c r="Q3731" s="13" t="s">
        <v>8315</v>
      </c>
      <c r="R3731" t="s">
        <v>8316</v>
      </c>
      <c r="S3731" s="18">
        <f>(((J3731/60)/60)/24)+DATE(1970,1,1)</f>
        <v>42041.205000000002</v>
      </c>
      <c r="T3731">
        <f>YEAR(S3731)</f>
        <v>2015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750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6">
        <f>ROUND(E3732/D3732*100,0)</f>
        <v>13</v>
      </c>
      <c r="P3732" s="11">
        <f>IFERROR(ROUND(E3732/L3732,2),0)</f>
        <v>100</v>
      </c>
      <c r="Q3732" s="13" t="s">
        <v>8315</v>
      </c>
      <c r="R3732" t="s">
        <v>8316</v>
      </c>
      <c r="S3732" s="18">
        <f>(((J3732/60)/60)/24)+DATE(1970,1,1)</f>
        <v>42203.677766203706</v>
      </c>
      <c r="T3732">
        <f>YEAR(S3732)</f>
        <v>2015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750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6">
        <f>ROUND(E3733/D3733*100,0)</f>
        <v>83</v>
      </c>
      <c r="P3733" s="11">
        <f>IFERROR(ROUND(E3733/L3733,2),0)</f>
        <v>51.67</v>
      </c>
      <c r="Q3733" s="13" t="s">
        <v>8315</v>
      </c>
      <c r="R3733" t="s">
        <v>8316</v>
      </c>
      <c r="S3733" s="18">
        <f>(((J3733/60)/60)/24)+DATE(1970,1,1)</f>
        <v>41983.752847222218</v>
      </c>
      <c r="T3733">
        <f>YEAR(S3733)</f>
        <v>2014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750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6">
        <f>ROUND(E3734/D3734*100,0)</f>
        <v>17</v>
      </c>
      <c r="P3734" s="11">
        <f>IFERROR(ROUND(E3734/L3734,2),0)</f>
        <v>32.75</v>
      </c>
      <c r="Q3734" s="13" t="s">
        <v>8315</v>
      </c>
      <c r="R3734" t="s">
        <v>8316</v>
      </c>
      <c r="S3734" s="18">
        <f>(((J3734/60)/60)/24)+DATE(1970,1,1)</f>
        <v>41968.677465277782</v>
      </c>
      <c r="T3734">
        <f>YEAR(S3734)</f>
        <v>2014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750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6">
        <f>ROUND(E3735/D3735*100,0)</f>
        <v>0</v>
      </c>
      <c r="P3735" s="11">
        <f>IFERROR(ROUND(E3735/L3735,2),0)</f>
        <v>0</v>
      </c>
      <c r="Q3735" s="13" t="s">
        <v>8315</v>
      </c>
      <c r="R3735" t="s">
        <v>8316</v>
      </c>
      <c r="S3735" s="18">
        <f>(((J3735/60)/60)/24)+DATE(1970,1,1)</f>
        <v>42103.024398148147</v>
      </c>
      <c r="T3735">
        <f>YEAR(S3735)</f>
        <v>2015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750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6">
        <f>ROUND(E3736/D3736*100,0)</f>
        <v>57</v>
      </c>
      <c r="P3736" s="11">
        <f>IFERROR(ROUND(E3736/L3736,2),0)</f>
        <v>61</v>
      </c>
      <c r="Q3736" s="13" t="s">
        <v>8315</v>
      </c>
      <c r="R3736" t="s">
        <v>8316</v>
      </c>
      <c r="S3736" s="18">
        <f>(((J3736/60)/60)/24)+DATE(1970,1,1)</f>
        <v>42089.901574074072</v>
      </c>
      <c r="T3736">
        <f>YEAR(S3736)</f>
        <v>2015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750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6">
        <f>ROUND(E3737/D3737*100,0)</f>
        <v>3</v>
      </c>
      <c r="P3737" s="11">
        <f>IFERROR(ROUND(E3737/L3737,2),0)</f>
        <v>10</v>
      </c>
      <c r="Q3737" s="13" t="s">
        <v>8315</v>
      </c>
      <c r="R3737" t="s">
        <v>8316</v>
      </c>
      <c r="S3737" s="18">
        <f>(((J3737/60)/60)/24)+DATE(1970,1,1)</f>
        <v>42122.693159722221</v>
      </c>
      <c r="T3737">
        <f>YEAR(S3737)</f>
        <v>2015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750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6">
        <f>ROUND(E3738/D3738*100,0)</f>
        <v>1</v>
      </c>
      <c r="P3738" s="11">
        <f>IFERROR(ROUND(E3738/L3738,2),0)</f>
        <v>10</v>
      </c>
      <c r="Q3738" s="13" t="s">
        <v>8315</v>
      </c>
      <c r="R3738" t="s">
        <v>8316</v>
      </c>
      <c r="S3738" s="18">
        <f>(((J3738/60)/60)/24)+DATE(1970,1,1)</f>
        <v>42048.711724537032</v>
      </c>
      <c r="T3738">
        <f>YEAR(S3738)</f>
        <v>2015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750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6">
        <f>ROUND(E3739/D3739*100,0)</f>
        <v>20</v>
      </c>
      <c r="P3739" s="11">
        <f>IFERROR(ROUND(E3739/L3739,2),0)</f>
        <v>37.5</v>
      </c>
      <c r="Q3739" s="13" t="s">
        <v>8315</v>
      </c>
      <c r="R3739" t="s">
        <v>8316</v>
      </c>
      <c r="S3739" s="18">
        <f>(((J3739/60)/60)/24)+DATE(1970,1,1)</f>
        <v>42297.691006944442</v>
      </c>
      <c r="T3739">
        <f>YEAR(S3739)</f>
        <v>2015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745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6">
        <f>ROUND(E3740/D3740*100,0)</f>
        <v>36</v>
      </c>
      <c r="P3740" s="11">
        <f>IFERROR(ROUND(E3740/L3740,2),0)</f>
        <v>45</v>
      </c>
      <c r="Q3740" s="13" t="s">
        <v>8315</v>
      </c>
      <c r="R3740" t="s">
        <v>8316</v>
      </c>
      <c r="S3740" s="18">
        <f>(((J3740/60)/60)/24)+DATE(1970,1,1)</f>
        <v>41813.938715277778</v>
      </c>
      <c r="T3740">
        <f>YEAR(S3740)</f>
        <v>2014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740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6">
        <f>ROUND(E3741/D3741*100,0)</f>
        <v>109</v>
      </c>
      <c r="P3741" s="11">
        <f>IFERROR(ROUND(E3741/L3741,2),0)</f>
        <v>100.63</v>
      </c>
      <c r="Q3741" s="13" t="s">
        <v>8315</v>
      </c>
      <c r="R3741" t="s">
        <v>8316</v>
      </c>
      <c r="S3741" s="18">
        <f>(((J3741/60)/60)/24)+DATE(1970,1,1)</f>
        <v>42548.449861111112</v>
      </c>
      <c r="T3741">
        <f>YEAR(S3741)</f>
        <v>2016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700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6">
        <f>ROUND(E3742/D3742*100,0)</f>
        <v>51</v>
      </c>
      <c r="P3742" s="11">
        <f>IFERROR(ROUND(E3742/L3742,2),0)</f>
        <v>25.57</v>
      </c>
      <c r="Q3742" s="13" t="s">
        <v>8315</v>
      </c>
      <c r="R3742" t="s">
        <v>8316</v>
      </c>
      <c r="S3742" s="18">
        <f>(((J3742/60)/60)/24)+DATE(1970,1,1)</f>
        <v>41833.089756944442</v>
      </c>
      <c r="T3742">
        <f>YEAR(S3742)</f>
        <v>2014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700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6">
        <f>ROUND(E3743/D3743*100,0)</f>
        <v>0</v>
      </c>
      <c r="P3743" s="11">
        <f>IFERROR(ROUND(E3743/L3743,2),0)</f>
        <v>0</v>
      </c>
      <c r="Q3743" s="13" t="s">
        <v>8315</v>
      </c>
      <c r="R3743" t="s">
        <v>8316</v>
      </c>
      <c r="S3743" s="18">
        <f>(((J3743/60)/60)/24)+DATE(1970,1,1)</f>
        <v>42325.920717592591</v>
      </c>
      <c r="T3743">
        <f>YEAR(S3743)</f>
        <v>2015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700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6">
        <f>ROUND(E3744/D3744*100,0)</f>
        <v>14</v>
      </c>
      <c r="P3744" s="11">
        <f>IFERROR(ROUND(E3744/L3744,2),0)</f>
        <v>25</v>
      </c>
      <c r="Q3744" s="13" t="s">
        <v>8315</v>
      </c>
      <c r="R3744" t="s">
        <v>8316</v>
      </c>
      <c r="S3744" s="18">
        <f>(((J3744/60)/60)/24)+DATE(1970,1,1)</f>
        <v>41858.214629629627</v>
      </c>
      <c r="T3744">
        <f>YEAR(S3744)</f>
        <v>2014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700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6">
        <f>ROUND(E3745/D3745*100,0)</f>
        <v>0</v>
      </c>
      <c r="P3745" s="11">
        <f>IFERROR(ROUND(E3745/L3745,2),0)</f>
        <v>0</v>
      </c>
      <c r="Q3745" s="13" t="s">
        <v>8315</v>
      </c>
      <c r="R3745" t="s">
        <v>8316</v>
      </c>
      <c r="S3745" s="18">
        <f>(((J3745/60)/60)/24)+DATE(1970,1,1)</f>
        <v>41793.710231481484</v>
      </c>
      <c r="T3745">
        <f>YEAR(S3745)</f>
        <v>2014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700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6">
        <f>ROUND(E3746/D3746*100,0)</f>
        <v>0</v>
      </c>
      <c r="P3746" s="11">
        <f>IFERROR(ROUND(E3746/L3746,2),0)</f>
        <v>0</v>
      </c>
      <c r="Q3746" s="13" t="s">
        <v>8315</v>
      </c>
      <c r="R3746" t="s">
        <v>8316</v>
      </c>
      <c r="S3746" s="18">
        <f>(((J3746/60)/60)/24)+DATE(1970,1,1)</f>
        <v>41793.814259259263</v>
      </c>
      <c r="T3746">
        <f>YEAR(S3746)</f>
        <v>2014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700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6">
        <f>ROUND(E3747/D3747*100,0)</f>
        <v>1</v>
      </c>
      <c r="P3747" s="11">
        <f>IFERROR(ROUND(E3747/L3747,2),0)</f>
        <v>10</v>
      </c>
      <c r="Q3747" s="13" t="s">
        <v>8315</v>
      </c>
      <c r="R3747" t="s">
        <v>8316</v>
      </c>
      <c r="S3747" s="18">
        <f>(((J3747/60)/60)/24)+DATE(1970,1,1)</f>
        <v>41831.697939814818</v>
      </c>
      <c r="T3747">
        <f>YEAR(S3747)</f>
        <v>2014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700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6">
        <f>ROUND(E3748/D3748*100,0)</f>
        <v>29</v>
      </c>
      <c r="P3748" s="11">
        <f>IFERROR(ROUND(E3748/L3748,2),0)</f>
        <v>202</v>
      </c>
      <c r="Q3748" s="13" t="s">
        <v>8315</v>
      </c>
      <c r="R3748" t="s">
        <v>8316</v>
      </c>
      <c r="S3748" s="18">
        <f>(((J3748/60)/60)/24)+DATE(1970,1,1)</f>
        <v>42621.389340277776</v>
      </c>
      <c r="T3748">
        <f>YEAR(S3748)</f>
        <v>2016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700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6">
        <f>ROUND(E3749/D3749*100,0)</f>
        <v>4</v>
      </c>
      <c r="P3749" s="11">
        <f>IFERROR(ROUND(E3749/L3749,2),0)</f>
        <v>25</v>
      </c>
      <c r="Q3749" s="13" t="s">
        <v>8315</v>
      </c>
      <c r="R3749" t="s">
        <v>8316</v>
      </c>
      <c r="S3749" s="18">
        <f>(((J3749/60)/60)/24)+DATE(1970,1,1)</f>
        <v>42164.299722222218</v>
      </c>
      <c r="T3749">
        <f>YEAR(S3749)</f>
        <v>2015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700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6">
        <f>ROUND(E3750/D3750*100,0)</f>
        <v>739</v>
      </c>
      <c r="P3750" s="11">
        <f>IFERROR(ROUND(E3750/L3750,2),0)</f>
        <v>99.54</v>
      </c>
      <c r="Q3750" s="13" t="s">
        <v>8315</v>
      </c>
      <c r="R3750" t="s">
        <v>8357</v>
      </c>
      <c r="S3750" s="18">
        <f>(((J3750/60)/60)/24)+DATE(1970,1,1)</f>
        <v>42395.706435185188</v>
      </c>
      <c r="T3750">
        <f>YEAR(S3750)</f>
        <v>2016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700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6">
        <f>ROUND(E3751/D3751*100,0)</f>
        <v>75</v>
      </c>
      <c r="P3751" s="11">
        <f>IFERROR(ROUND(E3751/L3751,2),0)</f>
        <v>75</v>
      </c>
      <c r="Q3751" s="13" t="s">
        <v>8315</v>
      </c>
      <c r="R3751" t="s">
        <v>8357</v>
      </c>
      <c r="S3751" s="18">
        <f>(((J3751/60)/60)/24)+DATE(1970,1,1)</f>
        <v>42458.127175925925</v>
      </c>
      <c r="T3751">
        <f>YEAR(S3751)</f>
        <v>2016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700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6">
        <f>ROUND(E3752/D3752*100,0)</f>
        <v>861</v>
      </c>
      <c r="P3752" s="11">
        <f>IFERROR(ROUND(E3752/L3752,2),0)</f>
        <v>215.25</v>
      </c>
      <c r="Q3752" s="13" t="s">
        <v>8315</v>
      </c>
      <c r="R3752" t="s">
        <v>8357</v>
      </c>
      <c r="S3752" s="18">
        <f>(((J3752/60)/60)/24)+DATE(1970,1,1)</f>
        <v>42016.981574074074</v>
      </c>
      <c r="T3752">
        <f>YEAR(S3752)</f>
        <v>2015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700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6">
        <f>ROUND(E3753/D3753*100,0)</f>
        <v>189</v>
      </c>
      <c r="P3753" s="11">
        <f>IFERROR(ROUND(E3753/L3753,2),0)</f>
        <v>120.55</v>
      </c>
      <c r="Q3753" s="13" t="s">
        <v>8315</v>
      </c>
      <c r="R3753" t="s">
        <v>8357</v>
      </c>
      <c r="S3753" s="18">
        <f>(((J3753/60)/60)/24)+DATE(1970,1,1)</f>
        <v>42403.035567129627</v>
      </c>
      <c r="T3753">
        <f>YEAR(S3753)</f>
        <v>2016</v>
      </c>
    </row>
    <row r="3754" spans="1:20" ht="57.6" hidden="1" x14ac:dyDescent="0.3">
      <c r="A3754">
        <v>3752</v>
      </c>
      <c r="B3754" s="9" t="s">
        <v>3749</v>
      </c>
      <c r="C3754" s="3" t="s">
        <v>7862</v>
      </c>
      <c r="D3754" s="5">
        <v>700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6">
        <f>ROUND(E3754/D3754*100,0)</f>
        <v>81</v>
      </c>
      <c r="P3754" s="11">
        <f>IFERROR(ROUND(E3754/L3754,2),0)</f>
        <v>37.67</v>
      </c>
      <c r="Q3754" s="13" t="s">
        <v>8315</v>
      </c>
      <c r="R3754" t="s">
        <v>8357</v>
      </c>
      <c r="S3754" s="18">
        <f>(((J3754/60)/60)/24)+DATE(1970,1,1)</f>
        <v>42619.802488425921</v>
      </c>
      <c r="T3754">
        <f>YEAR(S3754)</f>
        <v>2016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700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6">
        <f>ROUND(E3755/D3755*100,0)</f>
        <v>738</v>
      </c>
      <c r="P3755" s="11">
        <f>IFERROR(ROUND(E3755/L3755,2),0)</f>
        <v>172.23</v>
      </c>
      <c r="Q3755" s="13" t="s">
        <v>8315</v>
      </c>
      <c r="R3755" t="s">
        <v>8357</v>
      </c>
      <c r="S3755" s="18">
        <f>(((J3755/60)/60)/24)+DATE(1970,1,1)</f>
        <v>42128.824074074073</v>
      </c>
      <c r="T3755">
        <f>YEAR(S3755)</f>
        <v>2015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700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6">
        <f>ROUND(E3756/D3756*100,0)</f>
        <v>429</v>
      </c>
      <c r="P3756" s="11">
        <f>IFERROR(ROUND(E3756/L3756,2),0)</f>
        <v>111.11</v>
      </c>
      <c r="Q3756" s="13" t="s">
        <v>8315</v>
      </c>
      <c r="R3756" t="s">
        <v>8357</v>
      </c>
      <c r="S3756" s="18">
        <f>(((J3756/60)/60)/24)+DATE(1970,1,1)</f>
        <v>41808.881215277775</v>
      </c>
      <c r="T3756">
        <f>YEAR(S3756)</f>
        <v>2014</v>
      </c>
    </row>
    <row r="3757" spans="1:20" ht="43.2" hidden="1" x14ac:dyDescent="0.3">
      <c r="A3757">
        <v>3755</v>
      </c>
      <c r="B3757" s="9" t="s">
        <v>3752</v>
      </c>
      <c r="C3757" s="3" t="s">
        <v>7865</v>
      </c>
      <c r="D3757" s="5">
        <v>700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6">
        <f>ROUND(E3757/D3757*100,0)</f>
        <v>102</v>
      </c>
      <c r="P3757" s="11">
        <f>IFERROR(ROUND(E3757/L3757,2),0)</f>
        <v>25.46</v>
      </c>
      <c r="Q3757" s="13" t="s">
        <v>8315</v>
      </c>
      <c r="R3757" t="s">
        <v>8357</v>
      </c>
      <c r="S3757" s="18">
        <f>(((J3757/60)/60)/24)+DATE(1970,1,1)</f>
        <v>42445.866979166662</v>
      </c>
      <c r="T3757">
        <f>YEAR(S3757)</f>
        <v>2016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700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6">
        <f>ROUND(E3758/D3758*100,0)</f>
        <v>650</v>
      </c>
      <c r="P3758" s="11">
        <f>IFERROR(ROUND(E3758/L3758,2),0)</f>
        <v>267.64999999999998</v>
      </c>
      <c r="Q3758" s="13" t="s">
        <v>8315</v>
      </c>
      <c r="R3758" t="s">
        <v>8357</v>
      </c>
      <c r="S3758" s="18">
        <f>(((J3758/60)/60)/24)+DATE(1970,1,1)</f>
        <v>41771.814791666664</v>
      </c>
      <c r="T3758">
        <f>YEAR(S3758)</f>
        <v>2014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700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6">
        <f>ROUND(E3759/D3759*100,0)</f>
        <v>543</v>
      </c>
      <c r="P3759" s="11">
        <f>IFERROR(ROUND(E3759/L3759,2),0)</f>
        <v>75.959999999999994</v>
      </c>
      <c r="Q3759" s="13" t="s">
        <v>8315</v>
      </c>
      <c r="R3759" t="s">
        <v>8357</v>
      </c>
      <c r="S3759" s="18">
        <f>(((J3759/60)/60)/24)+DATE(1970,1,1)</f>
        <v>41954.850868055553</v>
      </c>
      <c r="T3759">
        <f>YEAR(S3759)</f>
        <v>2014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700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6">
        <f>ROUND(E3760/D3760*100,0)</f>
        <v>219</v>
      </c>
      <c r="P3760" s="11">
        <f>IFERROR(ROUND(E3760/L3760,2),0)</f>
        <v>59.04</v>
      </c>
      <c r="Q3760" s="13" t="s">
        <v>8315</v>
      </c>
      <c r="R3760" t="s">
        <v>8357</v>
      </c>
      <c r="S3760" s="18">
        <f>(((J3760/60)/60)/24)+DATE(1970,1,1)</f>
        <v>41747.471504629626</v>
      </c>
      <c r="T3760">
        <f>YEAR(S3760)</f>
        <v>2014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700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6">
        <f>ROUND(E3761/D3761*100,0)</f>
        <v>630</v>
      </c>
      <c r="P3761" s="11">
        <f>IFERROR(ROUND(E3761/L3761,2),0)</f>
        <v>50.11</v>
      </c>
      <c r="Q3761" s="13" t="s">
        <v>8315</v>
      </c>
      <c r="R3761" t="s">
        <v>8357</v>
      </c>
      <c r="S3761" s="18">
        <f>(((J3761/60)/60)/24)+DATE(1970,1,1)</f>
        <v>42182.108252314814</v>
      </c>
      <c r="T3761">
        <f>YEAR(S3761)</f>
        <v>2015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678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6">
        <f>ROUND(E3762/D3762*100,0)</f>
        <v>745</v>
      </c>
      <c r="P3762" s="11">
        <f>IFERROR(ROUND(E3762/L3762,2),0)</f>
        <v>55.5</v>
      </c>
      <c r="Q3762" s="13" t="s">
        <v>8315</v>
      </c>
      <c r="R3762" t="s">
        <v>8357</v>
      </c>
      <c r="S3762" s="18">
        <f>(((J3762/60)/60)/24)+DATE(1970,1,1)</f>
        <v>41739.525300925925</v>
      </c>
      <c r="T3762">
        <f>YEAR(S3762)</f>
        <v>2014</v>
      </c>
    </row>
    <row r="3763" spans="1:20" ht="57.6" hidden="1" x14ac:dyDescent="0.3">
      <c r="A3763">
        <v>3761</v>
      </c>
      <c r="B3763" s="9" t="s">
        <v>3758</v>
      </c>
      <c r="C3763" s="3" t="s">
        <v>7871</v>
      </c>
      <c r="D3763" s="5">
        <v>675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6">
        <f>ROUND(E3763/D3763*100,0)</f>
        <v>74</v>
      </c>
      <c r="P3763" s="11">
        <f>IFERROR(ROUND(E3763/L3763,2),0)</f>
        <v>166.67</v>
      </c>
      <c r="Q3763" s="13" t="s">
        <v>8315</v>
      </c>
      <c r="R3763" t="s">
        <v>8357</v>
      </c>
      <c r="S3763" s="18">
        <f>(((J3763/60)/60)/24)+DATE(1970,1,1)</f>
        <v>42173.466863425929</v>
      </c>
      <c r="T3763">
        <f>YEAR(S3763)</f>
        <v>2015</v>
      </c>
    </row>
    <row r="3764" spans="1:20" ht="43.2" hidden="1" x14ac:dyDescent="0.3">
      <c r="A3764">
        <v>3762</v>
      </c>
      <c r="B3764" s="9" t="s">
        <v>3759</v>
      </c>
      <c r="C3764" s="3" t="s">
        <v>7872</v>
      </c>
      <c r="D3764" s="5">
        <v>666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6">
        <f>ROUND(E3764/D3764*100,0)</f>
        <v>199</v>
      </c>
      <c r="P3764" s="11">
        <f>IFERROR(ROUND(E3764/L3764,2),0)</f>
        <v>47.43</v>
      </c>
      <c r="Q3764" s="13" t="s">
        <v>8315</v>
      </c>
      <c r="R3764" t="s">
        <v>8357</v>
      </c>
      <c r="S3764" s="18">
        <f>(((J3764/60)/60)/24)+DATE(1970,1,1)</f>
        <v>42193.813530092593</v>
      </c>
      <c r="T3764">
        <f>YEAR(S3764)</f>
        <v>2015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660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6">
        <f>ROUND(E3765/D3765*100,0)</f>
        <v>758</v>
      </c>
      <c r="P3765" s="11">
        <f>IFERROR(ROUND(E3765/L3765,2),0)</f>
        <v>64.94</v>
      </c>
      <c r="Q3765" s="13" t="s">
        <v>8315</v>
      </c>
      <c r="R3765" t="s">
        <v>8357</v>
      </c>
      <c r="S3765" s="18">
        <f>(((J3765/60)/60)/24)+DATE(1970,1,1)</f>
        <v>42065.750300925924</v>
      </c>
      <c r="T3765">
        <f>YEAR(S3765)</f>
        <v>2015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650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6">
        <f>ROUND(E3766/D3766*100,0)</f>
        <v>231</v>
      </c>
      <c r="P3766" s="11">
        <f>IFERROR(ROUND(E3766/L3766,2),0)</f>
        <v>55.56</v>
      </c>
      <c r="Q3766" s="13" t="s">
        <v>8315</v>
      </c>
      <c r="R3766" t="s">
        <v>8357</v>
      </c>
      <c r="S3766" s="18">
        <f>(((J3766/60)/60)/24)+DATE(1970,1,1)</f>
        <v>42499.842962962968</v>
      </c>
      <c r="T3766">
        <f>YEAR(S3766)</f>
        <v>2016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650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6">
        <f>ROUND(E3767/D3767*100,0)</f>
        <v>1222</v>
      </c>
      <c r="P3767" s="11">
        <f>IFERROR(ROUND(E3767/L3767,2),0)</f>
        <v>74.22</v>
      </c>
      <c r="Q3767" s="13" t="s">
        <v>8315</v>
      </c>
      <c r="R3767" t="s">
        <v>8357</v>
      </c>
      <c r="S3767" s="18">
        <f>(((J3767/60)/60)/24)+DATE(1970,1,1)</f>
        <v>41820.776412037041</v>
      </c>
      <c r="T3767">
        <f>YEAR(S3767)</f>
        <v>2014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650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6">
        <f>ROUND(E3768/D3768*100,0)</f>
        <v>1579</v>
      </c>
      <c r="P3768" s="11">
        <f>IFERROR(ROUND(E3768/L3768,2),0)</f>
        <v>106.93</v>
      </c>
      <c r="Q3768" s="13" t="s">
        <v>8315</v>
      </c>
      <c r="R3768" t="s">
        <v>8357</v>
      </c>
      <c r="S3768" s="18">
        <f>(((J3768/60)/60)/24)+DATE(1970,1,1)</f>
        <v>41788.167187500003</v>
      </c>
      <c r="T3768">
        <f>YEAR(S3768)</f>
        <v>2014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650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6">
        <f>ROUND(E3769/D3769*100,0)</f>
        <v>359</v>
      </c>
      <c r="P3769" s="11">
        <f>IFERROR(ROUND(E3769/L3769,2),0)</f>
        <v>41.7</v>
      </c>
      <c r="Q3769" s="13" t="s">
        <v>8315</v>
      </c>
      <c r="R3769" t="s">
        <v>8357</v>
      </c>
      <c r="S3769" s="18">
        <f>(((J3769/60)/60)/24)+DATE(1970,1,1)</f>
        <v>42050.019641203704</v>
      </c>
      <c r="T3769">
        <f>YEAR(S3769)</f>
        <v>2015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650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6">
        <f>ROUND(E3770/D3770*100,0)</f>
        <v>662</v>
      </c>
      <c r="P3770" s="11">
        <f>IFERROR(ROUND(E3770/L3770,2),0)</f>
        <v>74.239999999999995</v>
      </c>
      <c r="Q3770" s="13" t="s">
        <v>8315</v>
      </c>
      <c r="R3770" t="s">
        <v>8357</v>
      </c>
      <c r="S3770" s="18">
        <f>(((J3770/60)/60)/24)+DATE(1970,1,1)</f>
        <v>41772.727893518517</v>
      </c>
      <c r="T3770">
        <f>YEAR(S3770)</f>
        <v>2014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650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6">
        <f>ROUND(E3771/D3771*100,0)</f>
        <v>169</v>
      </c>
      <c r="P3771" s="11">
        <f>IFERROR(ROUND(E3771/L3771,2),0)</f>
        <v>73.33</v>
      </c>
      <c r="Q3771" s="13" t="s">
        <v>8315</v>
      </c>
      <c r="R3771" t="s">
        <v>8357</v>
      </c>
      <c r="S3771" s="18">
        <f>(((J3771/60)/60)/24)+DATE(1970,1,1)</f>
        <v>42445.598136574074</v>
      </c>
      <c r="T3771">
        <f>YEAR(S3771)</f>
        <v>2016</v>
      </c>
    </row>
    <row r="3772" spans="1:20" ht="43.2" hidden="1" x14ac:dyDescent="0.3">
      <c r="A3772">
        <v>3770</v>
      </c>
      <c r="B3772" s="9" t="s">
        <v>3767</v>
      </c>
      <c r="C3772" s="3" t="s">
        <v>7880</v>
      </c>
      <c r="D3772" s="5">
        <v>650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6">
        <f>ROUND(E3772/D3772*100,0)</f>
        <v>308</v>
      </c>
      <c r="P3772" s="11">
        <f>IFERROR(ROUND(E3772/L3772,2),0)</f>
        <v>100</v>
      </c>
      <c r="Q3772" s="13" t="s">
        <v>8315</v>
      </c>
      <c r="R3772" t="s">
        <v>8357</v>
      </c>
      <c r="S3772" s="18">
        <f>(((J3772/60)/60)/24)+DATE(1970,1,1)</f>
        <v>42138.930671296301</v>
      </c>
      <c r="T3772">
        <f>YEAR(S3772)</f>
        <v>2015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620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6">
        <f>ROUND(E3773/D3773*100,0)</f>
        <v>235</v>
      </c>
      <c r="P3773" s="11">
        <f>IFERROR(ROUND(E3773/L3773,2),0)</f>
        <v>38.42</v>
      </c>
      <c r="Q3773" s="13" t="s">
        <v>8315</v>
      </c>
      <c r="R3773" t="s">
        <v>8357</v>
      </c>
      <c r="S3773" s="18">
        <f>(((J3773/60)/60)/24)+DATE(1970,1,1)</f>
        <v>42493.857083333336</v>
      </c>
      <c r="T3773">
        <f>YEAR(S3773)</f>
        <v>2016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620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6">
        <f>ROUND(E3774/D3774*100,0)</f>
        <v>889</v>
      </c>
      <c r="P3774" s="11">
        <f>IFERROR(ROUND(E3774/L3774,2),0)</f>
        <v>166.97</v>
      </c>
      <c r="Q3774" s="13" t="s">
        <v>8315</v>
      </c>
      <c r="R3774" t="s">
        <v>8357</v>
      </c>
      <c r="S3774" s="18">
        <f>(((J3774/60)/60)/24)+DATE(1970,1,1)</f>
        <v>42682.616967592592</v>
      </c>
      <c r="T3774">
        <f>YEAR(S3774)</f>
        <v>2016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600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6">
        <f>ROUND(E3775/D3775*100,0)</f>
        <v>902</v>
      </c>
      <c r="P3775" s="11">
        <f>IFERROR(ROUND(E3775/L3775,2),0)</f>
        <v>94.91</v>
      </c>
      <c r="Q3775" s="13" t="s">
        <v>8315</v>
      </c>
      <c r="R3775" t="s">
        <v>8357</v>
      </c>
      <c r="S3775" s="18">
        <f>(((J3775/60)/60)/24)+DATE(1970,1,1)</f>
        <v>42656.005173611105</v>
      </c>
      <c r="T3775">
        <f>YEAR(S3775)</f>
        <v>2016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600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6">
        <f>ROUND(E3776/D3776*100,0)</f>
        <v>417</v>
      </c>
      <c r="P3776" s="11">
        <f>IFERROR(ROUND(E3776/L3776,2),0)</f>
        <v>100</v>
      </c>
      <c r="Q3776" s="13" t="s">
        <v>8315</v>
      </c>
      <c r="R3776" t="s">
        <v>8357</v>
      </c>
      <c r="S3776" s="18">
        <f>(((J3776/60)/60)/24)+DATE(1970,1,1)</f>
        <v>42087.792303240742</v>
      </c>
      <c r="T3776">
        <f>YEAR(S3776)</f>
        <v>2015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600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6">
        <f>ROUND(E3777/D3777*100,0)</f>
        <v>334</v>
      </c>
      <c r="P3777" s="11">
        <f>IFERROR(ROUND(E3777/L3777,2),0)</f>
        <v>143.21</v>
      </c>
      <c r="Q3777" s="13" t="s">
        <v>8315</v>
      </c>
      <c r="R3777" t="s">
        <v>8357</v>
      </c>
      <c r="S3777" s="18">
        <f>(((J3777/60)/60)/24)+DATE(1970,1,1)</f>
        <v>42075.942627314813</v>
      </c>
      <c r="T3777">
        <f>YEAR(S3777)</f>
        <v>2015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600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6">
        <f>ROUND(E3778/D3778*100,0)</f>
        <v>1423</v>
      </c>
      <c r="P3778" s="11">
        <f>IFERROR(ROUND(E3778/L3778,2),0)</f>
        <v>90.82</v>
      </c>
      <c r="Q3778" s="13" t="s">
        <v>8315</v>
      </c>
      <c r="R3778" t="s">
        <v>8357</v>
      </c>
      <c r="S3778" s="18">
        <f>(((J3778/60)/60)/24)+DATE(1970,1,1)</f>
        <v>41814.367800925924</v>
      </c>
      <c r="T3778">
        <f>YEAR(S3778)</f>
        <v>2014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600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6">
        <f>ROUND(E3779/D3779*100,0)</f>
        <v>477</v>
      </c>
      <c r="P3779" s="11">
        <f>IFERROR(ROUND(E3779/L3779,2),0)</f>
        <v>48.54</v>
      </c>
      <c r="Q3779" s="13" t="s">
        <v>8315</v>
      </c>
      <c r="R3779" t="s">
        <v>8357</v>
      </c>
      <c r="S3779" s="18">
        <f>(((J3779/60)/60)/24)+DATE(1970,1,1)</f>
        <v>41887.111354166671</v>
      </c>
      <c r="T3779">
        <f>YEAR(S3779)</f>
        <v>2014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600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6">
        <f>ROUND(E3780/D3780*100,0)</f>
        <v>420</v>
      </c>
      <c r="P3780" s="11">
        <f>IFERROR(ROUND(E3780/L3780,2),0)</f>
        <v>70.03</v>
      </c>
      <c r="Q3780" s="13" t="s">
        <v>8315</v>
      </c>
      <c r="R3780" t="s">
        <v>8357</v>
      </c>
      <c r="S3780" s="18">
        <f>(((J3780/60)/60)/24)+DATE(1970,1,1)</f>
        <v>41989.819212962961</v>
      </c>
      <c r="T3780">
        <f>YEAR(S3780)</f>
        <v>2014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600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6">
        <f>ROUND(E3781/D3781*100,0)</f>
        <v>2600</v>
      </c>
      <c r="P3781" s="11">
        <f>IFERROR(ROUND(E3781/L3781,2),0)</f>
        <v>135.63</v>
      </c>
      <c r="Q3781" s="13" t="s">
        <v>8315</v>
      </c>
      <c r="R3781" t="s">
        <v>8357</v>
      </c>
      <c r="S3781" s="18">
        <f>(((J3781/60)/60)/24)+DATE(1970,1,1)</f>
        <v>42425.735416666663</v>
      </c>
      <c r="T3781">
        <f>YEAR(S3781)</f>
        <v>2016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600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6">
        <f>ROUND(E3782/D3782*100,0)</f>
        <v>500</v>
      </c>
      <c r="P3782" s="11">
        <f>IFERROR(ROUND(E3782/L3782,2),0)</f>
        <v>100</v>
      </c>
      <c r="Q3782" s="13" t="s">
        <v>8315</v>
      </c>
      <c r="R3782" t="s">
        <v>8357</v>
      </c>
      <c r="S3782" s="18">
        <f>(((J3782/60)/60)/24)+DATE(1970,1,1)</f>
        <v>42166.219733796301</v>
      </c>
      <c r="T3782">
        <f>YEAR(S3782)</f>
        <v>2015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600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6">
        <f>ROUND(E3783/D3783*100,0)</f>
        <v>823</v>
      </c>
      <c r="P3783" s="11">
        <f>IFERROR(ROUND(E3783/L3783,2),0)</f>
        <v>94.9</v>
      </c>
      <c r="Q3783" s="13" t="s">
        <v>8315</v>
      </c>
      <c r="R3783" t="s">
        <v>8357</v>
      </c>
      <c r="S3783" s="18">
        <f>(((J3783/60)/60)/24)+DATE(1970,1,1)</f>
        <v>41865.882928240739</v>
      </c>
      <c r="T3783">
        <f>YEAR(S3783)</f>
        <v>2014</v>
      </c>
    </row>
    <row r="3784" spans="1:20" ht="43.2" hidden="1" x14ac:dyDescent="0.3">
      <c r="A3784">
        <v>3782</v>
      </c>
      <c r="B3784" s="9" t="s">
        <v>3779</v>
      </c>
      <c r="C3784" s="3" t="s">
        <v>7892</v>
      </c>
      <c r="D3784" s="5">
        <v>600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6">
        <f>ROUND(E3784/D3784*100,0)</f>
        <v>339</v>
      </c>
      <c r="P3784" s="11">
        <f>IFERROR(ROUND(E3784/L3784,2),0)</f>
        <v>75.37</v>
      </c>
      <c r="Q3784" s="13" t="s">
        <v>8315</v>
      </c>
      <c r="R3784" t="s">
        <v>8357</v>
      </c>
      <c r="S3784" s="18">
        <f>(((J3784/60)/60)/24)+DATE(1970,1,1)</f>
        <v>42546.862233796302</v>
      </c>
      <c r="T3784">
        <f>YEAR(S3784)</f>
        <v>2016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600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6">
        <f>ROUND(E3785/D3785*100,0)</f>
        <v>258</v>
      </c>
      <c r="P3785" s="11">
        <f>IFERROR(ROUND(E3785/L3785,2),0)</f>
        <v>64.459999999999994</v>
      </c>
      <c r="Q3785" s="13" t="s">
        <v>8315</v>
      </c>
      <c r="R3785" t="s">
        <v>8357</v>
      </c>
      <c r="S3785" s="18">
        <f>(((J3785/60)/60)/24)+DATE(1970,1,1)</f>
        <v>42420.140277777777</v>
      </c>
      <c r="T3785">
        <f>YEAR(S3785)</f>
        <v>2016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600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6">
        <f>ROUND(E3786/D3786*100,0)</f>
        <v>192</v>
      </c>
      <c r="P3786" s="11">
        <f>IFERROR(ROUND(E3786/L3786,2),0)</f>
        <v>115</v>
      </c>
      <c r="Q3786" s="13" t="s">
        <v>8315</v>
      </c>
      <c r="R3786" t="s">
        <v>8357</v>
      </c>
      <c r="S3786" s="18">
        <f>(((J3786/60)/60)/24)+DATE(1970,1,1)</f>
        <v>42531.980694444443</v>
      </c>
      <c r="T3786">
        <f>YEAR(S3786)</f>
        <v>2016</v>
      </c>
    </row>
    <row r="3787" spans="1:20" ht="43.2" hidden="1" x14ac:dyDescent="0.3">
      <c r="A3787">
        <v>3785</v>
      </c>
      <c r="B3787" s="9" t="s">
        <v>3782</v>
      </c>
      <c r="C3787" s="3" t="s">
        <v>7895</v>
      </c>
      <c r="D3787" s="5">
        <v>600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6">
        <f>ROUND(E3787/D3787*100,0)</f>
        <v>503</v>
      </c>
      <c r="P3787" s="11">
        <f>IFERROR(ROUND(E3787/L3787,2),0)</f>
        <v>100.5</v>
      </c>
      <c r="Q3787" s="13" t="s">
        <v>8315</v>
      </c>
      <c r="R3787" t="s">
        <v>8357</v>
      </c>
      <c r="S3787" s="18">
        <f>(((J3787/60)/60)/24)+DATE(1970,1,1)</f>
        <v>42548.63853009259</v>
      </c>
      <c r="T3787">
        <f>YEAR(S3787)</f>
        <v>2016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6">
        <f>ROUND(E3788/D3788*100,0)</f>
        <v>1110</v>
      </c>
      <c r="P3788" s="11">
        <f>IFERROR(ROUND(E3788/L3788,2),0)</f>
        <v>93.77</v>
      </c>
      <c r="Q3788" s="13" t="s">
        <v>8315</v>
      </c>
      <c r="R3788" t="s">
        <v>8357</v>
      </c>
      <c r="S3788" s="18">
        <f>(((J3788/60)/60)/24)+DATE(1970,1,1)</f>
        <v>42487.037905092591</v>
      </c>
      <c r="T3788">
        <f>YEAR(S3788)</f>
        <v>2016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600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6">
        <f>ROUND(E3789/D3789*100,0)</f>
        <v>59</v>
      </c>
      <c r="P3789" s="11">
        <f>IFERROR(ROUND(E3789/L3789,2),0)</f>
        <v>35.1</v>
      </c>
      <c r="Q3789" s="13" t="s">
        <v>8315</v>
      </c>
      <c r="R3789" t="s">
        <v>8357</v>
      </c>
      <c r="S3789" s="18">
        <f>(((J3789/60)/60)/24)+DATE(1970,1,1)</f>
        <v>42167.534791666665</v>
      </c>
      <c r="T3789">
        <f>YEAR(S3789)</f>
        <v>2015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600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6">
        <f>ROUND(E3790/D3790*100,0)</f>
        <v>83</v>
      </c>
      <c r="P3790" s="11">
        <f>IFERROR(ROUND(E3790/L3790,2),0)</f>
        <v>500</v>
      </c>
      <c r="Q3790" s="13" t="s">
        <v>8315</v>
      </c>
      <c r="R3790" t="s">
        <v>8357</v>
      </c>
      <c r="S3790" s="18">
        <f>(((J3790/60)/60)/24)+DATE(1970,1,1)</f>
        <v>42333.695821759262</v>
      </c>
      <c r="T3790">
        <f>YEAR(S3790)</f>
        <v>2015</v>
      </c>
    </row>
    <row r="3791" spans="1:20" ht="43.2" hidden="1" x14ac:dyDescent="0.3">
      <c r="A3791">
        <v>3789</v>
      </c>
      <c r="B3791" s="9" t="s">
        <v>3786</v>
      </c>
      <c r="C3791" s="3" t="s">
        <v>7899</v>
      </c>
      <c r="D3791" s="5">
        <v>600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6">
        <f>ROUND(E3791/D3791*100,0)</f>
        <v>19</v>
      </c>
      <c r="P3791" s="11">
        <f>IFERROR(ROUND(E3791/L3791,2),0)</f>
        <v>29</v>
      </c>
      <c r="Q3791" s="13" t="s">
        <v>8315</v>
      </c>
      <c r="R3791" t="s">
        <v>8357</v>
      </c>
      <c r="S3791" s="18">
        <f>(((J3791/60)/60)/24)+DATE(1970,1,1)</f>
        <v>42138.798819444448</v>
      </c>
      <c r="T3791">
        <f>YEAR(S3791)</f>
        <v>2015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600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6">
        <f>ROUND(E3792/D3792*100,0)</f>
        <v>0</v>
      </c>
      <c r="P3792" s="11">
        <f>IFERROR(ROUND(E3792/L3792,2),0)</f>
        <v>0</v>
      </c>
      <c r="Q3792" s="13" t="s">
        <v>8315</v>
      </c>
      <c r="R3792" t="s">
        <v>8357</v>
      </c>
      <c r="S3792" s="18">
        <f>(((J3792/60)/60)/24)+DATE(1970,1,1)</f>
        <v>42666.666932870372</v>
      </c>
      <c r="T3792">
        <f>YEAR(S3792)</f>
        <v>2016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600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6">
        <f>ROUND(E3793/D3793*100,0)</f>
        <v>0</v>
      </c>
      <c r="P3793" s="11">
        <f>IFERROR(ROUND(E3793/L3793,2),0)</f>
        <v>0</v>
      </c>
      <c r="Q3793" s="13" t="s">
        <v>8315</v>
      </c>
      <c r="R3793" t="s">
        <v>8357</v>
      </c>
      <c r="S3793" s="18">
        <f>(((J3793/60)/60)/24)+DATE(1970,1,1)</f>
        <v>41766.692037037035</v>
      </c>
      <c r="T3793">
        <f>YEAR(S3793)</f>
        <v>2014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600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6">
        <f>ROUND(E3794/D3794*100,0)</f>
        <v>6</v>
      </c>
      <c r="P3794" s="11">
        <f>IFERROR(ROUND(E3794/L3794,2),0)</f>
        <v>17.5</v>
      </c>
      <c r="Q3794" s="13" t="s">
        <v>8315</v>
      </c>
      <c r="R3794" t="s">
        <v>8357</v>
      </c>
      <c r="S3794" s="18">
        <f>(((J3794/60)/60)/24)+DATE(1970,1,1)</f>
        <v>42170.447013888886</v>
      </c>
      <c r="T3794">
        <f>YEAR(S3794)</f>
        <v>2015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600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6">
        <f>ROUND(E3795/D3795*100,0)</f>
        <v>696</v>
      </c>
      <c r="P3795" s="11">
        <f>IFERROR(ROUND(E3795/L3795,2),0)</f>
        <v>174</v>
      </c>
      <c r="Q3795" s="13" t="s">
        <v>8315</v>
      </c>
      <c r="R3795" t="s">
        <v>8357</v>
      </c>
      <c r="S3795" s="18">
        <f>(((J3795/60)/60)/24)+DATE(1970,1,1)</f>
        <v>41968.938993055555</v>
      </c>
      <c r="T3795">
        <f>YEAR(S3795)</f>
        <v>2014</v>
      </c>
    </row>
    <row r="3796" spans="1:20" ht="43.2" hidden="1" x14ac:dyDescent="0.3">
      <c r="A3796">
        <v>3794</v>
      </c>
      <c r="B3796" s="9" t="s">
        <v>3791</v>
      </c>
      <c r="C3796" s="3" t="s">
        <v>7904</v>
      </c>
      <c r="D3796" s="5">
        <v>600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6">
        <f>ROUND(E3796/D3796*100,0)</f>
        <v>8</v>
      </c>
      <c r="P3796" s="11">
        <f>IFERROR(ROUND(E3796/L3796,2),0)</f>
        <v>50</v>
      </c>
      <c r="Q3796" s="13" t="s">
        <v>8315</v>
      </c>
      <c r="R3796" t="s">
        <v>8357</v>
      </c>
      <c r="S3796" s="18">
        <f>(((J3796/60)/60)/24)+DATE(1970,1,1)</f>
        <v>42132.58048611111</v>
      </c>
      <c r="T3796">
        <f>YEAR(S3796)</f>
        <v>2015</v>
      </c>
    </row>
    <row r="3797" spans="1:20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6">
        <f>ROUND(E3797/D3797*100,0)</f>
        <v>2</v>
      </c>
      <c r="P3797" s="11">
        <f>IFERROR(ROUND(E3797/L3797,2),0)</f>
        <v>5</v>
      </c>
      <c r="Q3797" s="13" t="s">
        <v>8315</v>
      </c>
      <c r="R3797" t="s">
        <v>8357</v>
      </c>
      <c r="S3797" s="18">
        <f>(((J3797/60)/60)/24)+DATE(1970,1,1)</f>
        <v>42201.436226851853</v>
      </c>
      <c r="T3797">
        <f>YEAR(S3797)</f>
        <v>2015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600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6">
        <f>ROUND(E3798/D3798*100,0)</f>
        <v>0</v>
      </c>
      <c r="P3798" s="11">
        <f>IFERROR(ROUND(E3798/L3798,2),0)</f>
        <v>1</v>
      </c>
      <c r="Q3798" s="13" t="s">
        <v>8315</v>
      </c>
      <c r="R3798" t="s">
        <v>8357</v>
      </c>
      <c r="S3798" s="18">
        <f>(((J3798/60)/60)/24)+DATE(1970,1,1)</f>
        <v>42689.029583333337</v>
      </c>
      <c r="T3798">
        <f>YEAR(S3798)</f>
        <v>2016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6">
        <f>ROUND(E3799/D3799*100,0)</f>
        <v>897</v>
      </c>
      <c r="P3799" s="11">
        <f>IFERROR(ROUND(E3799/L3799,2),0)</f>
        <v>145.41</v>
      </c>
      <c r="Q3799" s="13" t="s">
        <v>8315</v>
      </c>
      <c r="R3799" t="s">
        <v>8357</v>
      </c>
      <c r="S3799" s="18">
        <f>(((J3799/60)/60)/24)+DATE(1970,1,1)</f>
        <v>42084.881539351853</v>
      </c>
      <c r="T3799">
        <f>YEAR(S3799)</f>
        <v>2015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600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6">
        <f>ROUND(E3800/D3800*100,0)</f>
        <v>171</v>
      </c>
      <c r="P3800" s="11">
        <f>IFERROR(ROUND(E3800/L3800,2),0)</f>
        <v>205</v>
      </c>
      <c r="Q3800" s="13" t="s">
        <v>8315</v>
      </c>
      <c r="R3800" t="s">
        <v>8357</v>
      </c>
      <c r="S3800" s="18">
        <f>(((J3800/60)/60)/24)+DATE(1970,1,1)</f>
        <v>41831.722777777781</v>
      </c>
      <c r="T3800">
        <f>YEAR(S3800)</f>
        <v>2014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600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6">
        <f>ROUND(E3801/D3801*100,0)</f>
        <v>67</v>
      </c>
      <c r="P3801" s="11">
        <f>IFERROR(ROUND(E3801/L3801,2),0)</f>
        <v>100.5</v>
      </c>
      <c r="Q3801" s="13" t="s">
        <v>8315</v>
      </c>
      <c r="R3801" t="s">
        <v>8357</v>
      </c>
      <c r="S3801" s="18">
        <f>(((J3801/60)/60)/24)+DATE(1970,1,1)</f>
        <v>42410.93105324074</v>
      </c>
      <c r="T3801">
        <f>YEAR(S3801)</f>
        <v>2016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600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6">
        <f>ROUND(E3802/D3802*100,0)</f>
        <v>147</v>
      </c>
      <c r="P3802" s="11">
        <f>IFERROR(ROUND(E3802/L3802,2),0)</f>
        <v>55.06</v>
      </c>
      <c r="Q3802" s="13" t="s">
        <v>8315</v>
      </c>
      <c r="R3802" t="s">
        <v>8357</v>
      </c>
      <c r="S3802" s="18">
        <f>(((J3802/60)/60)/24)+DATE(1970,1,1)</f>
        <v>41982.737071759257</v>
      </c>
      <c r="T3802">
        <f>YEAR(S3802)</f>
        <v>2014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600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6">
        <f>ROUND(E3803/D3803*100,0)</f>
        <v>71</v>
      </c>
      <c r="P3803" s="11">
        <f>IFERROR(ROUND(E3803/L3803,2),0)</f>
        <v>47.33</v>
      </c>
      <c r="Q3803" s="13" t="s">
        <v>8315</v>
      </c>
      <c r="R3803" t="s">
        <v>8357</v>
      </c>
      <c r="S3803" s="18">
        <f>(((J3803/60)/60)/24)+DATE(1970,1,1)</f>
        <v>41975.676111111112</v>
      </c>
      <c r="T3803">
        <f>YEAR(S3803)</f>
        <v>2014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600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6">
        <f>ROUND(E3804/D3804*100,0)</f>
        <v>0</v>
      </c>
      <c r="P3804" s="11">
        <f>IFERROR(ROUND(E3804/L3804,2),0)</f>
        <v>0</v>
      </c>
      <c r="Q3804" s="13" t="s">
        <v>8315</v>
      </c>
      <c r="R3804" t="s">
        <v>8357</v>
      </c>
      <c r="S3804" s="18">
        <f>(((J3804/60)/60)/24)+DATE(1970,1,1)</f>
        <v>42269.126226851848</v>
      </c>
      <c r="T3804">
        <f>YEAR(S3804)</f>
        <v>2015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600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6">
        <f>ROUND(E3805/D3805*100,0)</f>
        <v>393</v>
      </c>
      <c r="P3805" s="11">
        <f>IFERROR(ROUND(E3805/L3805,2),0)</f>
        <v>58.95</v>
      </c>
      <c r="Q3805" s="13" t="s">
        <v>8315</v>
      </c>
      <c r="R3805" t="s">
        <v>8357</v>
      </c>
      <c r="S3805" s="18">
        <f>(((J3805/60)/60)/24)+DATE(1970,1,1)</f>
        <v>42403.971851851849</v>
      </c>
      <c r="T3805">
        <f>YEAR(S3805)</f>
        <v>2016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600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6">
        <f>ROUND(E3806/D3806*100,0)</f>
        <v>0</v>
      </c>
      <c r="P3806" s="11">
        <f>IFERROR(ROUND(E3806/L3806,2),0)</f>
        <v>0</v>
      </c>
      <c r="Q3806" s="13" t="s">
        <v>8315</v>
      </c>
      <c r="R3806" t="s">
        <v>8357</v>
      </c>
      <c r="S3806" s="18">
        <f>(((J3806/60)/60)/24)+DATE(1970,1,1)</f>
        <v>42527.00953703704</v>
      </c>
      <c r="T3806">
        <f>YEAR(S3806)</f>
        <v>2016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600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6">
        <f>ROUND(E3807/D3807*100,0)</f>
        <v>1</v>
      </c>
      <c r="P3807" s="11">
        <f>IFERROR(ROUND(E3807/L3807,2),0)</f>
        <v>1.5</v>
      </c>
      <c r="Q3807" s="13" t="s">
        <v>8315</v>
      </c>
      <c r="R3807" t="s">
        <v>8357</v>
      </c>
      <c r="S3807" s="18">
        <f>(((J3807/60)/60)/24)+DATE(1970,1,1)</f>
        <v>41849.887037037035</v>
      </c>
      <c r="T3807">
        <f>YEAR(S3807)</f>
        <v>2014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575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6">
        <f>ROUND(E3808/D3808*100,0)</f>
        <v>1</v>
      </c>
      <c r="P3808" s="11">
        <f>IFERROR(ROUND(E3808/L3808,2),0)</f>
        <v>5</v>
      </c>
      <c r="Q3808" s="13" t="s">
        <v>8315</v>
      </c>
      <c r="R3808" t="s">
        <v>8357</v>
      </c>
      <c r="S3808" s="18">
        <f>(((J3808/60)/60)/24)+DATE(1970,1,1)</f>
        <v>41799.259039351848</v>
      </c>
      <c r="T3808">
        <f>YEAR(S3808)</f>
        <v>2014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550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6">
        <f>ROUND(E3809/D3809*100,0)</f>
        <v>83</v>
      </c>
      <c r="P3809" s="11">
        <f>IFERROR(ROUND(E3809/L3809,2),0)</f>
        <v>50.56</v>
      </c>
      <c r="Q3809" s="13" t="s">
        <v>8315</v>
      </c>
      <c r="R3809" t="s">
        <v>8357</v>
      </c>
      <c r="S3809" s="18">
        <f>(((J3809/60)/60)/24)+DATE(1970,1,1)</f>
        <v>42090.909016203703</v>
      </c>
      <c r="T3809">
        <f>YEAR(S3809)</f>
        <v>2015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550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6">
        <f>ROUND(E3810/D3810*100,0)</f>
        <v>182</v>
      </c>
      <c r="P3810" s="11">
        <f>IFERROR(ROUND(E3810/L3810,2),0)</f>
        <v>41.67</v>
      </c>
      <c r="Q3810" s="13" t="s">
        <v>8315</v>
      </c>
      <c r="R3810" t="s">
        <v>8316</v>
      </c>
      <c r="S3810" s="18">
        <f>(((J3810/60)/60)/24)+DATE(1970,1,1)</f>
        <v>42059.453923611116</v>
      </c>
      <c r="T3810">
        <f>YEAR(S3810)</f>
        <v>2015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550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6">
        <f>ROUND(E3811/D3811*100,0)</f>
        <v>368</v>
      </c>
      <c r="P3811" s="11">
        <f>IFERROR(ROUND(E3811/L3811,2),0)</f>
        <v>53.29</v>
      </c>
      <c r="Q3811" s="13" t="s">
        <v>8315</v>
      </c>
      <c r="R3811" t="s">
        <v>8316</v>
      </c>
      <c r="S3811" s="18">
        <f>(((J3811/60)/60)/24)+DATE(1970,1,1)</f>
        <v>41800.526701388888</v>
      </c>
      <c r="T3811">
        <f>YEAR(S3811)</f>
        <v>2014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550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6">
        <f>ROUND(E3812/D3812*100,0)</f>
        <v>332</v>
      </c>
      <c r="P3812" s="11">
        <f>IFERROR(ROUND(E3812/L3812,2),0)</f>
        <v>70.23</v>
      </c>
      <c r="Q3812" s="13" t="s">
        <v>8315</v>
      </c>
      <c r="R3812" t="s">
        <v>8316</v>
      </c>
      <c r="S3812" s="18">
        <f>(((J3812/60)/60)/24)+DATE(1970,1,1)</f>
        <v>42054.849050925928</v>
      </c>
      <c r="T3812">
        <f>YEAR(S3812)</f>
        <v>2015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550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6">
        <f>ROUND(E3813/D3813*100,0)</f>
        <v>150</v>
      </c>
      <c r="P3813" s="11">
        <f>IFERROR(ROUND(E3813/L3813,2),0)</f>
        <v>43.42</v>
      </c>
      <c r="Q3813" s="13" t="s">
        <v>8315</v>
      </c>
      <c r="R3813" t="s">
        <v>8316</v>
      </c>
      <c r="S3813" s="18">
        <f>(((J3813/60)/60)/24)+DATE(1970,1,1)</f>
        <v>42487.62700231481</v>
      </c>
      <c r="T3813">
        <f>YEAR(S3813)</f>
        <v>2016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550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6">
        <f>ROUND(E3814/D3814*100,0)</f>
        <v>398</v>
      </c>
      <c r="P3814" s="11">
        <f>IFERROR(ROUND(E3814/L3814,2),0)</f>
        <v>199.18</v>
      </c>
      <c r="Q3814" s="13" t="s">
        <v>8315</v>
      </c>
      <c r="R3814" t="s">
        <v>8316</v>
      </c>
      <c r="S3814" s="18">
        <f>(((J3814/60)/60)/24)+DATE(1970,1,1)</f>
        <v>42109.751250000001</v>
      </c>
      <c r="T3814">
        <f>YEAR(S3814)</f>
        <v>2015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550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6">
        <f>ROUND(E3815/D3815*100,0)</f>
        <v>385</v>
      </c>
      <c r="P3815" s="11">
        <f>IFERROR(ROUND(E3815/L3815,2),0)</f>
        <v>78.52</v>
      </c>
      <c r="Q3815" s="13" t="s">
        <v>8315</v>
      </c>
      <c r="R3815" t="s">
        <v>8316</v>
      </c>
      <c r="S3815" s="18">
        <f>(((J3815/60)/60)/24)+DATE(1970,1,1)</f>
        <v>42497.275706018518</v>
      </c>
      <c r="T3815">
        <f>YEAR(S3815)</f>
        <v>2016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550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6">
        <f>ROUND(E3816/D3816*100,0)</f>
        <v>382</v>
      </c>
      <c r="P3816" s="11">
        <f>IFERROR(ROUND(E3816/L3816,2),0)</f>
        <v>61.82</v>
      </c>
      <c r="Q3816" s="13" t="s">
        <v>8315</v>
      </c>
      <c r="R3816" t="s">
        <v>8316</v>
      </c>
      <c r="S3816" s="18">
        <f>(((J3816/60)/60)/24)+DATE(1970,1,1)</f>
        <v>42058.904074074075</v>
      </c>
      <c r="T3816">
        <f>YEAR(S3816)</f>
        <v>2015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550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6">
        <f>ROUND(E3817/D3817*100,0)</f>
        <v>182</v>
      </c>
      <c r="P3817" s="11">
        <f>IFERROR(ROUND(E3817/L3817,2),0)</f>
        <v>50</v>
      </c>
      <c r="Q3817" s="13" t="s">
        <v>8315</v>
      </c>
      <c r="R3817" t="s">
        <v>8316</v>
      </c>
      <c r="S3817" s="18">
        <f>(((J3817/60)/60)/24)+DATE(1970,1,1)</f>
        <v>42207.259918981479</v>
      </c>
      <c r="T3817">
        <f>YEAR(S3817)</f>
        <v>2015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550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6">
        <f>ROUND(E3818/D3818*100,0)</f>
        <v>325</v>
      </c>
      <c r="P3818" s="11">
        <f>IFERROR(ROUND(E3818/L3818,2),0)</f>
        <v>48.34</v>
      </c>
      <c r="Q3818" s="13" t="s">
        <v>8315</v>
      </c>
      <c r="R3818" t="s">
        <v>8316</v>
      </c>
      <c r="S3818" s="18">
        <f>(((J3818/60)/60)/24)+DATE(1970,1,1)</f>
        <v>41807.690081018518</v>
      </c>
      <c r="T3818">
        <f>YEAR(S3818)</f>
        <v>2014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530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6">
        <f>ROUND(E3819/D3819*100,0)</f>
        <v>405</v>
      </c>
      <c r="P3819" s="11">
        <f>IFERROR(ROUND(E3819/L3819,2),0)</f>
        <v>107.25</v>
      </c>
      <c r="Q3819" s="13" t="s">
        <v>8315</v>
      </c>
      <c r="R3819" t="s">
        <v>8316</v>
      </c>
      <c r="S3819" s="18">
        <f>(((J3819/60)/60)/24)+DATE(1970,1,1)</f>
        <v>42284.69694444444</v>
      </c>
      <c r="T3819">
        <f>YEAR(S3819)</f>
        <v>2015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525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6">
        <f>ROUND(E3820/D3820*100,0)</f>
        <v>109</v>
      </c>
      <c r="P3820" s="11">
        <f>IFERROR(ROUND(E3820/L3820,2),0)</f>
        <v>57</v>
      </c>
      <c r="Q3820" s="13" t="s">
        <v>8315</v>
      </c>
      <c r="R3820" t="s">
        <v>8316</v>
      </c>
      <c r="S3820" s="18">
        <f>(((J3820/60)/60)/24)+DATE(1970,1,1)</f>
        <v>42045.84238425926</v>
      </c>
      <c r="T3820">
        <f>YEAR(S3820)</f>
        <v>2015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516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6">
        <f>ROUND(E3821/D3821*100,0)</f>
        <v>206</v>
      </c>
      <c r="P3821" s="11">
        <f>IFERROR(ROUND(E3821/L3821,2),0)</f>
        <v>40.92</v>
      </c>
      <c r="Q3821" s="13" t="s">
        <v>8315</v>
      </c>
      <c r="R3821" t="s">
        <v>8316</v>
      </c>
      <c r="S3821" s="18">
        <f>(((J3821/60)/60)/24)+DATE(1970,1,1)</f>
        <v>42184.209537037037</v>
      </c>
      <c r="T3821">
        <f>YEAR(S3821)</f>
        <v>2015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515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6">
        <f>ROUND(E3822/D3822*100,0)</f>
        <v>83</v>
      </c>
      <c r="P3822" s="11">
        <f>IFERROR(ROUND(E3822/L3822,2),0)</f>
        <v>21.5</v>
      </c>
      <c r="Q3822" s="13" t="s">
        <v>8315</v>
      </c>
      <c r="R3822" t="s">
        <v>8316</v>
      </c>
      <c r="S3822" s="18">
        <f>(((J3822/60)/60)/24)+DATE(1970,1,1)</f>
        <v>42160.651817129634</v>
      </c>
      <c r="T3822">
        <f>YEAR(S3822)</f>
        <v>2015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512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6">
        <f>ROUND(E3823/D3823*100,0)</f>
        <v>715</v>
      </c>
      <c r="P3823" s="11">
        <f>IFERROR(ROUND(E3823/L3823,2),0)</f>
        <v>79.540000000000006</v>
      </c>
      <c r="Q3823" s="13" t="s">
        <v>8315</v>
      </c>
      <c r="R3823" t="s">
        <v>8316</v>
      </c>
      <c r="S3823" s="18">
        <f>(((J3823/60)/60)/24)+DATE(1970,1,1)</f>
        <v>42341.180636574078</v>
      </c>
      <c r="T3823">
        <f>YEAR(S3823)</f>
        <v>2015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6">
        <f>ROUND(E3824/D3824*100,0)</f>
        <v>1100</v>
      </c>
      <c r="P3824" s="11">
        <f>IFERROR(ROUND(E3824/L3824,2),0)</f>
        <v>72.38</v>
      </c>
      <c r="Q3824" s="13" t="s">
        <v>8315</v>
      </c>
      <c r="R3824" t="s">
        <v>8316</v>
      </c>
      <c r="S3824" s="18">
        <f>(((J3824/60)/60)/24)+DATE(1970,1,1)</f>
        <v>42329.838159722218</v>
      </c>
      <c r="T3824">
        <f>YEAR(S3824)</f>
        <v>2015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6">
        <f>ROUND(E3825/D3825*100,0)</f>
        <v>530</v>
      </c>
      <c r="P3825" s="11">
        <f>IFERROR(ROUND(E3825/L3825,2),0)</f>
        <v>64.63</v>
      </c>
      <c r="Q3825" s="13" t="s">
        <v>8315</v>
      </c>
      <c r="R3825" t="s">
        <v>8316</v>
      </c>
      <c r="S3825" s="18">
        <f>(((J3825/60)/60)/24)+DATE(1970,1,1)</f>
        <v>42170.910231481481</v>
      </c>
      <c r="T3825">
        <f>YEAR(S3825)</f>
        <v>2015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500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6">
        <f>ROUND(E3826/D3826*100,0)</f>
        <v>54</v>
      </c>
      <c r="P3826" s="11">
        <f>IFERROR(ROUND(E3826/L3826,2),0)</f>
        <v>38.57</v>
      </c>
      <c r="Q3826" s="13" t="s">
        <v>8315</v>
      </c>
      <c r="R3826" t="s">
        <v>8316</v>
      </c>
      <c r="S3826" s="18">
        <f>(((J3826/60)/60)/24)+DATE(1970,1,1)</f>
        <v>42571.626192129625</v>
      </c>
      <c r="T3826">
        <f>YEAR(S3826)</f>
        <v>2016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6">
        <f>ROUND(E3827/D3827*100,0)</f>
        <v>1054</v>
      </c>
      <c r="P3827" s="11">
        <f>IFERROR(ROUND(E3827/L3827,2),0)</f>
        <v>107.57</v>
      </c>
      <c r="Q3827" s="13" t="s">
        <v>8315</v>
      </c>
      <c r="R3827" t="s">
        <v>8316</v>
      </c>
      <c r="S3827" s="18">
        <f>(((J3827/60)/60)/24)+DATE(1970,1,1)</f>
        <v>42151.069606481484</v>
      </c>
      <c r="T3827">
        <f>YEAR(S3827)</f>
        <v>2015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500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6">
        <f>ROUND(E3828/D3828*100,0)</f>
        <v>143</v>
      </c>
      <c r="P3828" s="11">
        <f>IFERROR(ROUND(E3828/L3828,2),0)</f>
        <v>27.5</v>
      </c>
      <c r="Q3828" s="13" t="s">
        <v>8315</v>
      </c>
      <c r="R3828" t="s">
        <v>8316</v>
      </c>
      <c r="S3828" s="18">
        <f>(((J3828/60)/60)/24)+DATE(1970,1,1)</f>
        <v>42101.423541666663</v>
      </c>
      <c r="T3828">
        <f>YEAR(S3828)</f>
        <v>2015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500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6">
        <f>ROUND(E3829/D3829*100,0)</f>
        <v>916</v>
      </c>
      <c r="P3829" s="11">
        <f>IFERROR(ROUND(E3829/L3829,2),0)</f>
        <v>70.459999999999994</v>
      </c>
      <c r="Q3829" s="13" t="s">
        <v>8315</v>
      </c>
      <c r="R3829" t="s">
        <v>8316</v>
      </c>
      <c r="S3829" s="18">
        <f>(((J3829/60)/60)/24)+DATE(1970,1,1)</f>
        <v>42034.928252314814</v>
      </c>
      <c r="T3829">
        <f>YEAR(S3829)</f>
        <v>2015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6">
        <f>ROUND(E3830/D3830*100,0)</f>
        <v>1000</v>
      </c>
      <c r="P3830" s="11">
        <f>IFERROR(ROUND(E3830/L3830,2),0)</f>
        <v>178.57</v>
      </c>
      <c r="Q3830" s="13" t="s">
        <v>8315</v>
      </c>
      <c r="R3830" t="s">
        <v>8316</v>
      </c>
      <c r="S3830" s="18">
        <f>(((J3830/60)/60)/24)+DATE(1970,1,1)</f>
        <v>41944.527627314819</v>
      </c>
      <c r="T3830">
        <f>YEAR(S3830)</f>
        <v>2014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6">
        <f>ROUND(E3831/D3831*100,0)</f>
        <v>100</v>
      </c>
      <c r="P3831" s="11">
        <f>IFERROR(ROUND(E3831/L3831,2),0)</f>
        <v>62.63</v>
      </c>
      <c r="Q3831" s="13" t="s">
        <v>8315</v>
      </c>
      <c r="R3831" t="s">
        <v>8316</v>
      </c>
      <c r="S3831" s="18">
        <f>(((J3831/60)/60)/24)+DATE(1970,1,1)</f>
        <v>42593.865405092598</v>
      </c>
      <c r="T3831">
        <f>YEAR(S3831)</f>
        <v>2016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500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6">
        <f>ROUND(E3832/D3832*100,0)</f>
        <v>45</v>
      </c>
      <c r="P3832" s="11">
        <f>IFERROR(ROUND(E3832/L3832,2),0)</f>
        <v>75</v>
      </c>
      <c r="Q3832" s="13" t="s">
        <v>8315</v>
      </c>
      <c r="R3832" t="s">
        <v>8316</v>
      </c>
      <c r="S3832" s="18">
        <f>(((J3832/60)/60)/24)+DATE(1970,1,1)</f>
        <v>42503.740868055553</v>
      </c>
      <c r="T3832">
        <f>YEAR(S3832)</f>
        <v>2016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6">
        <f>ROUND(E3833/D3833*100,0)</f>
        <v>106</v>
      </c>
      <c r="P3833" s="11">
        <f>IFERROR(ROUND(E3833/L3833,2),0)</f>
        <v>58.9</v>
      </c>
      <c r="Q3833" s="13" t="s">
        <v>8315</v>
      </c>
      <c r="R3833" t="s">
        <v>8316</v>
      </c>
      <c r="S3833" s="18">
        <f>(((J3833/60)/60)/24)+DATE(1970,1,1)</f>
        <v>41927.848900462966</v>
      </c>
      <c r="T3833">
        <f>YEAR(S3833)</f>
        <v>2014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500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6">
        <f>ROUND(E3834/D3834*100,0)</f>
        <v>251</v>
      </c>
      <c r="P3834" s="11">
        <f>IFERROR(ROUND(E3834/L3834,2),0)</f>
        <v>139.56</v>
      </c>
      <c r="Q3834" s="13" t="s">
        <v>8315</v>
      </c>
      <c r="R3834" t="s">
        <v>8316</v>
      </c>
      <c r="S3834" s="18">
        <f>(((J3834/60)/60)/24)+DATE(1970,1,1)</f>
        <v>42375.114988425921</v>
      </c>
      <c r="T3834">
        <f>YEAR(S3834)</f>
        <v>2016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500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6">
        <f>ROUND(E3835/D3835*100,0)</f>
        <v>280</v>
      </c>
      <c r="P3835" s="11">
        <f>IFERROR(ROUND(E3835/L3835,2),0)</f>
        <v>70</v>
      </c>
      <c r="Q3835" s="13" t="s">
        <v>8315</v>
      </c>
      <c r="R3835" t="s">
        <v>8316</v>
      </c>
      <c r="S3835" s="18">
        <f>(((J3835/60)/60)/24)+DATE(1970,1,1)</f>
        <v>41963.872361111105</v>
      </c>
      <c r="T3835">
        <f>YEAR(S3835)</f>
        <v>2014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500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6">
        <f>ROUND(E3836/D3836*100,0)</f>
        <v>654</v>
      </c>
      <c r="P3836" s="11">
        <f>IFERROR(ROUND(E3836/L3836,2),0)</f>
        <v>57.39</v>
      </c>
      <c r="Q3836" s="13" t="s">
        <v>8315</v>
      </c>
      <c r="R3836" t="s">
        <v>8316</v>
      </c>
      <c r="S3836" s="18">
        <f>(((J3836/60)/60)/24)+DATE(1970,1,1)</f>
        <v>42143.445219907408</v>
      </c>
      <c r="T3836">
        <f>YEAR(S3836)</f>
        <v>2015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500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6">
        <f>ROUND(E3837/D3837*100,0)</f>
        <v>64</v>
      </c>
      <c r="P3837" s="11">
        <f>IFERROR(ROUND(E3837/L3837,2),0)</f>
        <v>40</v>
      </c>
      <c r="Q3837" s="13" t="s">
        <v>8315</v>
      </c>
      <c r="R3837" t="s">
        <v>8316</v>
      </c>
      <c r="S3837" s="18">
        <f>(((J3837/60)/60)/24)+DATE(1970,1,1)</f>
        <v>42460.94222222222</v>
      </c>
      <c r="T3837">
        <f>YEAR(S3837)</f>
        <v>2016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500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6">
        <f>ROUND(E3838/D3838*100,0)</f>
        <v>180</v>
      </c>
      <c r="P3838" s="11">
        <f>IFERROR(ROUND(E3838/L3838,2),0)</f>
        <v>64.290000000000006</v>
      </c>
      <c r="Q3838" s="13" t="s">
        <v>8315</v>
      </c>
      <c r="R3838" t="s">
        <v>8316</v>
      </c>
      <c r="S3838" s="18">
        <f>(((J3838/60)/60)/24)+DATE(1970,1,1)</f>
        <v>42553.926527777774</v>
      </c>
      <c r="T3838">
        <f>YEAR(S3838)</f>
        <v>2016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500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6">
        <f>ROUND(E3839/D3839*100,0)</f>
        <v>408</v>
      </c>
      <c r="P3839" s="11">
        <f>IFERROR(ROUND(E3839/L3839,2),0)</f>
        <v>120.12</v>
      </c>
      <c r="Q3839" s="13" t="s">
        <v>8315</v>
      </c>
      <c r="R3839" t="s">
        <v>8316</v>
      </c>
      <c r="S3839" s="18">
        <f>(((J3839/60)/60)/24)+DATE(1970,1,1)</f>
        <v>42152.765717592592</v>
      </c>
      <c r="T3839">
        <f>YEAR(S3839)</f>
        <v>2015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500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6">
        <f>ROUND(E3840/D3840*100,0)</f>
        <v>20165</v>
      </c>
      <c r="P3840" s="11">
        <f>IFERROR(ROUND(E3840/L3840,2),0)</f>
        <v>1008.24</v>
      </c>
      <c r="Q3840" s="13" t="s">
        <v>8315</v>
      </c>
      <c r="R3840" t="s">
        <v>8316</v>
      </c>
      <c r="S3840" s="18">
        <f>(((J3840/60)/60)/24)+DATE(1970,1,1)</f>
        <v>42116.710752314815</v>
      </c>
      <c r="T3840">
        <f>YEAR(S3840)</f>
        <v>2015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500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6">
        <f>ROUND(E3841/D3841*100,0)</f>
        <v>405</v>
      </c>
      <c r="P3841" s="11">
        <f>IFERROR(ROUND(E3841/L3841,2),0)</f>
        <v>63.28</v>
      </c>
      <c r="Q3841" s="13" t="s">
        <v>8315</v>
      </c>
      <c r="R3841" t="s">
        <v>8316</v>
      </c>
      <c r="S3841" s="18">
        <f>(((J3841/60)/60)/24)+DATE(1970,1,1)</f>
        <v>42155.142638888887</v>
      </c>
      <c r="T3841">
        <f>YEAR(S3841)</f>
        <v>2015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500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6">
        <f>ROUND(E3842/D3842*100,0)</f>
        <v>13</v>
      </c>
      <c r="P3842" s="11">
        <f>IFERROR(ROUND(E3842/L3842,2),0)</f>
        <v>21.67</v>
      </c>
      <c r="Q3842" s="13" t="s">
        <v>8315</v>
      </c>
      <c r="R3842" t="s">
        <v>8316</v>
      </c>
      <c r="S3842" s="18">
        <f>(((J3842/60)/60)/24)+DATE(1970,1,1)</f>
        <v>42432.701724537037</v>
      </c>
      <c r="T3842">
        <f>YEAR(S3842)</f>
        <v>2016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500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6">
        <f>ROUND(E3843/D3843*100,0)</f>
        <v>174</v>
      </c>
      <c r="P3843" s="11">
        <f>IFERROR(ROUND(E3843/L3843,2),0)</f>
        <v>25.65</v>
      </c>
      <c r="Q3843" s="13" t="s">
        <v>8315</v>
      </c>
      <c r="R3843" t="s">
        <v>8316</v>
      </c>
      <c r="S3843" s="18">
        <f>(((J3843/60)/60)/24)+DATE(1970,1,1)</f>
        <v>41780.785729166666</v>
      </c>
      <c r="T3843">
        <f>YEAR(S3843)</f>
        <v>2014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6">
        <f>ROUND(E3844/D3844*100,0)</f>
        <v>219</v>
      </c>
      <c r="P3844" s="11">
        <f>IFERROR(ROUND(E3844/L3844,2),0)</f>
        <v>47.7</v>
      </c>
      <c r="Q3844" s="13" t="s">
        <v>8315</v>
      </c>
      <c r="R3844" t="s">
        <v>8316</v>
      </c>
      <c r="S3844" s="18">
        <f>(((J3844/60)/60)/24)+DATE(1970,1,1)</f>
        <v>41740.493657407409</v>
      </c>
      <c r="T3844">
        <f>YEAR(S3844)</f>
        <v>2014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6">
        <f>ROUND(E3845/D3845*100,0)</f>
        <v>213</v>
      </c>
      <c r="P3845" s="11">
        <f>IFERROR(ROUND(E3845/L3845,2),0)</f>
        <v>56.05</v>
      </c>
      <c r="Q3845" s="13" t="s">
        <v>8315</v>
      </c>
      <c r="R3845" t="s">
        <v>8316</v>
      </c>
      <c r="S3845" s="18">
        <f>(((J3845/60)/60)/24)+DATE(1970,1,1)</f>
        <v>41766.072500000002</v>
      </c>
      <c r="T3845">
        <f>YEAR(S3845)</f>
        <v>2014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500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6">
        <f>ROUND(E3846/D3846*100,0)</f>
        <v>813</v>
      </c>
      <c r="P3846" s="11">
        <f>IFERROR(ROUND(E3846/L3846,2),0)</f>
        <v>81.319999999999993</v>
      </c>
      <c r="Q3846" s="13" t="s">
        <v>8315</v>
      </c>
      <c r="R3846" t="s">
        <v>8316</v>
      </c>
      <c r="S3846" s="18">
        <f>(((J3846/60)/60)/24)+DATE(1970,1,1)</f>
        <v>41766.617291666669</v>
      </c>
      <c r="T3846">
        <f>YEAR(S3846)</f>
        <v>2014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500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6">
        <f>ROUND(E3847/D3847*100,0)</f>
        <v>168</v>
      </c>
      <c r="P3847" s="11">
        <f>IFERROR(ROUND(E3847/L3847,2),0)</f>
        <v>70.17</v>
      </c>
      <c r="Q3847" s="13" t="s">
        <v>8315</v>
      </c>
      <c r="R3847" t="s">
        <v>8316</v>
      </c>
      <c r="S3847" s="18">
        <f>(((J3847/60)/60)/24)+DATE(1970,1,1)</f>
        <v>42248.627013888887</v>
      </c>
      <c r="T3847">
        <f>YEAR(S3847)</f>
        <v>2015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500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6">
        <f>ROUND(E3848/D3848*100,0)</f>
        <v>38</v>
      </c>
      <c r="P3848" s="11">
        <f>IFERROR(ROUND(E3848/L3848,2),0)</f>
        <v>23.63</v>
      </c>
      <c r="Q3848" s="13" t="s">
        <v>8315</v>
      </c>
      <c r="R3848" t="s">
        <v>8316</v>
      </c>
      <c r="S3848" s="18">
        <f>(((J3848/60)/60)/24)+DATE(1970,1,1)</f>
        <v>41885.221550925926</v>
      </c>
      <c r="T3848">
        <f>YEAR(S3848)</f>
        <v>2014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6">
        <f>ROUND(E3849/D3849*100,0)</f>
        <v>339</v>
      </c>
      <c r="P3849" s="11">
        <f>IFERROR(ROUND(E3849/L3849,2),0)</f>
        <v>188.56</v>
      </c>
      <c r="Q3849" s="13" t="s">
        <v>8315</v>
      </c>
      <c r="R3849" t="s">
        <v>8316</v>
      </c>
      <c r="S3849" s="18">
        <f>(((J3849/60)/60)/24)+DATE(1970,1,1)</f>
        <v>42159.224432870367</v>
      </c>
      <c r="T3849">
        <f>YEAR(S3849)</f>
        <v>2015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500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6">
        <f>ROUND(E3850/D3850*100,0)</f>
        <v>426</v>
      </c>
      <c r="P3850" s="11">
        <f>IFERROR(ROUND(E3850/L3850,2),0)</f>
        <v>49.51</v>
      </c>
      <c r="Q3850" s="13" t="s">
        <v>8315</v>
      </c>
      <c r="R3850" t="s">
        <v>8316</v>
      </c>
      <c r="S3850" s="18">
        <f>(((J3850/60)/60)/24)+DATE(1970,1,1)</f>
        <v>42265.817002314812</v>
      </c>
      <c r="T3850">
        <f>YEAR(S3850)</f>
        <v>2015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500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6">
        <f>ROUND(E3851/D3851*100,0)</f>
        <v>423</v>
      </c>
      <c r="P3851" s="11">
        <f>IFERROR(ROUND(E3851/L3851,2),0)</f>
        <v>75.459999999999994</v>
      </c>
      <c r="Q3851" s="13" t="s">
        <v>8315</v>
      </c>
      <c r="R3851" t="s">
        <v>8316</v>
      </c>
      <c r="S3851" s="18">
        <f>(((J3851/60)/60)/24)+DATE(1970,1,1)</f>
        <v>42136.767175925925</v>
      </c>
      <c r="T3851">
        <f>YEAR(S3851)</f>
        <v>2015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500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6">
        <f>ROUND(E3852/D3852*100,0)</f>
        <v>8</v>
      </c>
      <c r="P3852" s="11">
        <f>IFERROR(ROUND(E3852/L3852,2),0)</f>
        <v>9.5</v>
      </c>
      <c r="Q3852" s="13" t="s">
        <v>8315</v>
      </c>
      <c r="R3852" t="s">
        <v>8316</v>
      </c>
      <c r="S3852" s="18">
        <f>(((J3852/60)/60)/24)+DATE(1970,1,1)</f>
        <v>41975.124340277776</v>
      </c>
      <c r="T3852">
        <f>YEAR(S3852)</f>
        <v>2014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6">
        <f>ROUND(E3853/D3853*100,0)</f>
        <v>170</v>
      </c>
      <c r="P3853" s="11">
        <f>IFERROR(ROUND(E3853/L3853,2),0)</f>
        <v>35.5</v>
      </c>
      <c r="Q3853" s="13" t="s">
        <v>8315</v>
      </c>
      <c r="R3853" t="s">
        <v>8316</v>
      </c>
      <c r="S3853" s="18">
        <f>(((J3853/60)/60)/24)+DATE(1970,1,1)</f>
        <v>42172.439571759256</v>
      </c>
      <c r="T3853">
        <f>YEAR(S3853)</f>
        <v>2015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500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6">
        <f>ROUND(E3854/D3854*100,0)</f>
        <v>4</v>
      </c>
      <c r="P3854" s="11">
        <f>IFERROR(ROUND(E3854/L3854,2),0)</f>
        <v>10</v>
      </c>
      <c r="Q3854" s="13" t="s">
        <v>8315</v>
      </c>
      <c r="R3854" t="s">
        <v>8316</v>
      </c>
      <c r="S3854" s="18">
        <f>(((J3854/60)/60)/24)+DATE(1970,1,1)</f>
        <v>42065.190694444449</v>
      </c>
      <c r="T3854">
        <f>YEAR(S3854)</f>
        <v>2015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500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6">
        <f>ROUND(E3855/D3855*100,0)</f>
        <v>5</v>
      </c>
      <c r="P3855" s="11">
        <f>IFERROR(ROUND(E3855/L3855,2),0)</f>
        <v>13</v>
      </c>
      <c r="Q3855" s="13" t="s">
        <v>8315</v>
      </c>
      <c r="R3855" t="s">
        <v>8316</v>
      </c>
      <c r="S3855" s="18">
        <f>(((J3855/60)/60)/24)+DATE(1970,1,1)</f>
        <v>41848.84002314815</v>
      </c>
      <c r="T3855">
        <f>YEAR(S3855)</f>
        <v>2014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500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6">
        <f>ROUND(E3856/D3856*100,0)</f>
        <v>358</v>
      </c>
      <c r="P3856" s="11">
        <f>IFERROR(ROUND(E3856/L3856,2),0)</f>
        <v>89.4</v>
      </c>
      <c r="Q3856" s="13" t="s">
        <v>8315</v>
      </c>
      <c r="R3856" t="s">
        <v>8316</v>
      </c>
      <c r="S3856" s="18">
        <f>(((J3856/60)/60)/24)+DATE(1970,1,1)</f>
        <v>42103.884930555556</v>
      </c>
      <c r="T3856">
        <f>YEAR(S3856)</f>
        <v>2015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500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6">
        <f>ROUND(E3857/D3857*100,0)</f>
        <v>5</v>
      </c>
      <c r="P3857" s="11">
        <f>IFERROR(ROUND(E3857/L3857,2),0)</f>
        <v>25</v>
      </c>
      <c r="Q3857" s="13" t="s">
        <v>8315</v>
      </c>
      <c r="R3857" t="s">
        <v>8316</v>
      </c>
      <c r="S3857" s="18">
        <f>(((J3857/60)/60)/24)+DATE(1970,1,1)</f>
        <v>42059.970729166671</v>
      </c>
      <c r="T3857">
        <f>YEAR(S3857)</f>
        <v>2015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6">
        <f>ROUND(E3858/D3858*100,0)</f>
        <v>0</v>
      </c>
      <c r="P3858" s="11">
        <f>IFERROR(ROUND(E3858/L3858,2),0)</f>
        <v>1</v>
      </c>
      <c r="Q3858" s="13" t="s">
        <v>8315</v>
      </c>
      <c r="R3858" t="s">
        <v>8316</v>
      </c>
      <c r="S3858" s="18">
        <f>(((J3858/60)/60)/24)+DATE(1970,1,1)</f>
        <v>42041.743090277778</v>
      </c>
      <c r="T3858">
        <f>YEAR(S3858)</f>
        <v>2015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6">
        <f>ROUND(E3859/D3859*100,0)</f>
        <v>52</v>
      </c>
      <c r="P3859" s="11">
        <f>IFERROR(ROUND(E3859/L3859,2),0)</f>
        <v>65</v>
      </c>
      <c r="Q3859" s="13" t="s">
        <v>8315</v>
      </c>
      <c r="R3859" t="s">
        <v>8316</v>
      </c>
      <c r="S3859" s="18">
        <f>(((J3859/60)/60)/24)+DATE(1970,1,1)</f>
        <v>41829.73715277778</v>
      </c>
      <c r="T3859">
        <f>YEAR(S3859)</f>
        <v>2014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6">
        <f>ROUND(E3860/D3860*100,0)</f>
        <v>2</v>
      </c>
      <c r="P3860" s="11">
        <f>IFERROR(ROUND(E3860/L3860,2),0)</f>
        <v>10</v>
      </c>
      <c r="Q3860" s="13" t="s">
        <v>8315</v>
      </c>
      <c r="R3860" t="s">
        <v>8316</v>
      </c>
      <c r="S3860" s="18">
        <f>(((J3860/60)/60)/24)+DATE(1970,1,1)</f>
        <v>42128.431064814817</v>
      </c>
      <c r="T3860">
        <f>YEAR(S3860)</f>
        <v>2015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6">
        <f>ROUND(E3861/D3861*100,0)</f>
        <v>0</v>
      </c>
      <c r="P3861" s="11">
        <f>IFERROR(ROUND(E3861/L3861,2),0)</f>
        <v>1</v>
      </c>
      <c r="Q3861" s="13" t="s">
        <v>8315</v>
      </c>
      <c r="R3861" t="s">
        <v>8316</v>
      </c>
      <c r="S3861" s="18">
        <f>(((J3861/60)/60)/24)+DATE(1970,1,1)</f>
        <v>41789.893599537041</v>
      </c>
      <c r="T3861">
        <f>YEAR(S3861)</f>
        <v>2014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500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6">
        <f>ROUND(E3862/D3862*100,0)</f>
        <v>212</v>
      </c>
      <c r="P3862" s="11">
        <f>IFERROR(ROUND(E3862/L3862,2),0)</f>
        <v>81.540000000000006</v>
      </c>
      <c r="Q3862" s="13" t="s">
        <v>8315</v>
      </c>
      <c r="R3862" t="s">
        <v>8316</v>
      </c>
      <c r="S3862" s="18">
        <f>(((J3862/60)/60)/24)+DATE(1970,1,1)</f>
        <v>41833.660995370366</v>
      </c>
      <c r="T3862">
        <f>YEAR(S3862)</f>
        <v>2014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500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6">
        <f>ROUND(E3863/D3863*100,0)</f>
        <v>20</v>
      </c>
      <c r="P3863" s="11">
        <f>IFERROR(ROUND(E3863/L3863,2),0)</f>
        <v>100</v>
      </c>
      <c r="Q3863" s="13" t="s">
        <v>8315</v>
      </c>
      <c r="R3863" t="s">
        <v>8316</v>
      </c>
      <c r="S3863" s="18">
        <f>(((J3863/60)/60)/24)+DATE(1970,1,1)</f>
        <v>41914.590011574073</v>
      </c>
      <c r="T3863">
        <f>YEAR(S3863)</f>
        <v>2014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6">
        <f>ROUND(E3864/D3864*100,0)</f>
        <v>0</v>
      </c>
      <c r="P3864" s="11">
        <f>IFERROR(ROUND(E3864/L3864,2),0)</f>
        <v>1</v>
      </c>
      <c r="Q3864" s="13" t="s">
        <v>8315</v>
      </c>
      <c r="R3864" t="s">
        <v>8316</v>
      </c>
      <c r="S3864" s="18">
        <f>(((J3864/60)/60)/24)+DATE(1970,1,1)</f>
        <v>42611.261064814811</v>
      </c>
      <c r="T3864">
        <f>YEAR(S3864)</f>
        <v>2016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500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6">
        <f>ROUND(E3865/D3865*100,0)</f>
        <v>0</v>
      </c>
      <c r="P3865" s="11">
        <f>IFERROR(ROUND(E3865/L3865,2),0)</f>
        <v>0</v>
      </c>
      <c r="Q3865" s="13" t="s">
        <v>8315</v>
      </c>
      <c r="R3865" t="s">
        <v>8316</v>
      </c>
      <c r="S3865" s="18">
        <f>(((J3865/60)/60)/24)+DATE(1970,1,1)</f>
        <v>42253.633159722223</v>
      </c>
      <c r="T3865">
        <f>YEAR(S3865)</f>
        <v>2015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6">
        <f>ROUND(E3866/D3866*100,0)</f>
        <v>12</v>
      </c>
      <c r="P3866" s="11">
        <f>IFERROR(ROUND(E3866/L3866,2),0)</f>
        <v>20</v>
      </c>
      <c r="Q3866" s="13" t="s">
        <v>8315</v>
      </c>
      <c r="R3866" t="s">
        <v>8316</v>
      </c>
      <c r="S3866" s="18">
        <f>(((J3866/60)/60)/24)+DATE(1970,1,1)</f>
        <v>42295.891828703709</v>
      </c>
      <c r="T3866">
        <f>YEAR(S3866)</f>
        <v>2015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500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6">
        <f>ROUND(E3867/D3867*100,0)</f>
        <v>130</v>
      </c>
      <c r="P3867" s="11">
        <f>IFERROR(ROUND(E3867/L3867,2),0)</f>
        <v>46.43</v>
      </c>
      <c r="Q3867" s="13" t="s">
        <v>8315</v>
      </c>
      <c r="R3867" t="s">
        <v>8316</v>
      </c>
      <c r="S3867" s="18">
        <f>(((J3867/60)/60)/24)+DATE(1970,1,1)</f>
        <v>41841.651597222226</v>
      </c>
      <c r="T3867">
        <f>YEAR(S3867)</f>
        <v>2014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500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6">
        <f>ROUND(E3868/D3868*100,0)</f>
        <v>2</v>
      </c>
      <c r="P3868" s="11">
        <f>IFERROR(ROUND(E3868/L3868,2),0)</f>
        <v>5.5</v>
      </c>
      <c r="Q3868" s="13" t="s">
        <v>8315</v>
      </c>
      <c r="R3868" t="s">
        <v>8316</v>
      </c>
      <c r="S3868" s="18">
        <f>(((J3868/60)/60)/24)+DATE(1970,1,1)</f>
        <v>42402.947002314817</v>
      </c>
      <c r="T3868">
        <f>YEAR(S3868)</f>
        <v>2016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500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6">
        <f>ROUND(E3869/D3869*100,0)</f>
        <v>50</v>
      </c>
      <c r="P3869" s="11">
        <f>IFERROR(ROUND(E3869/L3869,2),0)</f>
        <v>50.2</v>
      </c>
      <c r="Q3869" s="13" t="s">
        <v>8315</v>
      </c>
      <c r="R3869" t="s">
        <v>8316</v>
      </c>
      <c r="S3869" s="18">
        <f>(((J3869/60)/60)/24)+DATE(1970,1,1)</f>
        <v>42509.814108796301</v>
      </c>
      <c r="T3869">
        <f>YEAR(S3869)</f>
        <v>2016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6">
        <f>ROUND(E3870/D3870*100,0)</f>
        <v>2</v>
      </c>
      <c r="P3870" s="11">
        <f>IFERROR(ROUND(E3870/L3870,2),0)</f>
        <v>10</v>
      </c>
      <c r="Q3870" s="13" t="s">
        <v>8315</v>
      </c>
      <c r="R3870" t="s">
        <v>8357</v>
      </c>
      <c r="S3870" s="18">
        <f>(((J3870/60)/60)/24)+DATE(1970,1,1)</f>
        <v>41865.659780092588</v>
      </c>
      <c r="T3870">
        <f>YEAR(S3870)</f>
        <v>2014</v>
      </c>
    </row>
    <row r="3871" spans="1:20" ht="28.8" x14ac:dyDescent="0.3">
      <c r="A3871">
        <v>3869</v>
      </c>
      <c r="B3871" s="9" t="s">
        <v>3866</v>
      </c>
      <c r="C3871" s="3" t="s">
        <v>7978</v>
      </c>
      <c r="D3871" s="5">
        <v>500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6">
        <f>ROUND(E3871/D3871*100,0)</f>
        <v>90</v>
      </c>
      <c r="P3871" s="11">
        <f>IFERROR(ROUND(E3871/L3871,2),0)</f>
        <v>30.13</v>
      </c>
      <c r="Q3871" s="13" t="s">
        <v>8315</v>
      </c>
      <c r="R3871" t="s">
        <v>8357</v>
      </c>
      <c r="S3871" s="18">
        <f>(((J3871/60)/60)/24)+DATE(1970,1,1)</f>
        <v>42047.724444444444</v>
      </c>
      <c r="T3871">
        <f>YEAR(S3871)</f>
        <v>2015</v>
      </c>
    </row>
    <row r="3872" spans="1:20" ht="57.6" x14ac:dyDescent="0.3">
      <c r="A3872">
        <v>3870</v>
      </c>
      <c r="B3872" s="9" t="s">
        <v>3867</v>
      </c>
      <c r="C3872" s="3" t="s">
        <v>7979</v>
      </c>
      <c r="D3872" s="5">
        <v>500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6">
        <f>ROUND(E3872/D3872*100,0)</f>
        <v>300</v>
      </c>
      <c r="P3872" s="11">
        <f>IFERROR(ROUND(E3872/L3872,2),0)</f>
        <v>150</v>
      </c>
      <c r="Q3872" s="13" t="s">
        <v>8315</v>
      </c>
      <c r="R3872" t="s">
        <v>8357</v>
      </c>
      <c r="S3872" s="18">
        <f>(((J3872/60)/60)/24)+DATE(1970,1,1)</f>
        <v>41793.17219907407</v>
      </c>
      <c r="T3872">
        <f>YEAR(S3872)</f>
        <v>2014</v>
      </c>
    </row>
    <row r="3873" spans="1:20" ht="28.8" x14ac:dyDescent="0.3">
      <c r="A3873">
        <v>3871</v>
      </c>
      <c r="B3873" s="9" t="s">
        <v>3868</v>
      </c>
      <c r="C3873" s="3" t="s">
        <v>7980</v>
      </c>
      <c r="D3873" s="5">
        <v>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6">
        <f>ROUND(E3873/D3873*100,0)</f>
        <v>8</v>
      </c>
      <c r="P3873" s="11">
        <f>IFERROR(ROUND(E3873/L3873,2),0)</f>
        <v>13.33</v>
      </c>
      <c r="Q3873" s="13" t="s">
        <v>8315</v>
      </c>
      <c r="R3873" t="s">
        <v>8357</v>
      </c>
      <c r="S3873" s="18">
        <f>(((J3873/60)/60)/24)+DATE(1970,1,1)</f>
        <v>42763.780671296292</v>
      </c>
      <c r="T3873">
        <f>YEAR(S3873)</f>
        <v>2017</v>
      </c>
    </row>
    <row r="3874" spans="1:20" ht="43.2" x14ac:dyDescent="0.3">
      <c r="A3874">
        <v>3872</v>
      </c>
      <c r="B3874" s="9" t="s">
        <v>3869</v>
      </c>
      <c r="C3874" s="3" t="s">
        <v>7981</v>
      </c>
      <c r="D3874" s="5">
        <v>500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6">
        <f>ROUND(E3874/D3874*100,0)</f>
        <v>0</v>
      </c>
      <c r="P3874" s="11">
        <f>IFERROR(ROUND(E3874/L3874,2),0)</f>
        <v>0</v>
      </c>
      <c r="Q3874" s="13" t="s">
        <v>8315</v>
      </c>
      <c r="R3874" t="s">
        <v>8357</v>
      </c>
      <c r="S3874" s="18">
        <f>(((J3874/60)/60)/24)+DATE(1970,1,1)</f>
        <v>42180.145787037036</v>
      </c>
      <c r="T3874">
        <f>YEAR(S3874)</f>
        <v>2015</v>
      </c>
    </row>
    <row r="3875" spans="1:20" ht="43.2" x14ac:dyDescent="0.3">
      <c r="A3875">
        <v>3873</v>
      </c>
      <c r="B3875" s="9" t="s">
        <v>3870</v>
      </c>
      <c r="C3875" s="3" t="s">
        <v>7982</v>
      </c>
      <c r="D3875" s="5">
        <v>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6">
        <f>ROUND(E3875/D3875*100,0)</f>
        <v>0</v>
      </c>
      <c r="P3875" s="11">
        <f>IFERROR(ROUND(E3875/L3875,2),0)</f>
        <v>0</v>
      </c>
      <c r="Q3875" s="13" t="s">
        <v>8315</v>
      </c>
      <c r="R3875" t="s">
        <v>8357</v>
      </c>
      <c r="S3875" s="18">
        <f>(((J3875/60)/60)/24)+DATE(1970,1,1)</f>
        <v>42255.696006944447</v>
      </c>
      <c r="T3875">
        <f>YEAR(S3875)</f>
        <v>2015</v>
      </c>
    </row>
    <row r="3876" spans="1:20" ht="57.6" x14ac:dyDescent="0.3">
      <c r="A3876">
        <v>3874</v>
      </c>
      <c r="B3876" s="9" t="s">
        <v>3871</v>
      </c>
      <c r="C3876" s="3" t="s">
        <v>7983</v>
      </c>
      <c r="D3876" s="5">
        <v>500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6">
        <f>ROUND(E3876/D3876*100,0)</f>
        <v>0</v>
      </c>
      <c r="P3876" s="11">
        <f>IFERROR(ROUND(E3876/L3876,2),0)</f>
        <v>0</v>
      </c>
      <c r="Q3876" s="13" t="s">
        <v>8315</v>
      </c>
      <c r="R3876" t="s">
        <v>8357</v>
      </c>
      <c r="S3876" s="18">
        <f>(((J3876/60)/60)/24)+DATE(1970,1,1)</f>
        <v>42007.016458333332</v>
      </c>
      <c r="T3876">
        <f>YEAR(S3876)</f>
        <v>2015</v>
      </c>
    </row>
    <row r="3877" spans="1:20" ht="43.2" x14ac:dyDescent="0.3">
      <c r="A3877">
        <v>3875</v>
      </c>
      <c r="B3877" s="9" t="s">
        <v>3872</v>
      </c>
      <c r="C3877" s="3" t="s">
        <v>7984</v>
      </c>
      <c r="D3877" s="5">
        <v>500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6">
        <f>ROUND(E3877/D3877*100,0)</f>
        <v>0</v>
      </c>
      <c r="P3877" s="11">
        <f>IFERROR(ROUND(E3877/L3877,2),0)</f>
        <v>0</v>
      </c>
      <c r="Q3877" s="13" t="s">
        <v>8315</v>
      </c>
      <c r="R3877" t="s">
        <v>8357</v>
      </c>
      <c r="S3877" s="18">
        <f>(((J3877/60)/60)/24)+DATE(1970,1,1)</f>
        <v>42615.346817129626</v>
      </c>
      <c r="T3877">
        <f>YEAR(S3877)</f>
        <v>2016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500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6">
        <f>ROUND(E3878/D3878*100,0)</f>
        <v>412</v>
      </c>
      <c r="P3878" s="11">
        <f>IFERROR(ROUND(E3878/L3878,2),0)</f>
        <v>44.76</v>
      </c>
      <c r="Q3878" s="13" t="s">
        <v>8315</v>
      </c>
      <c r="R3878" t="s">
        <v>8357</v>
      </c>
      <c r="S3878" s="18">
        <f>(((J3878/60)/60)/24)+DATE(1970,1,1)</f>
        <v>42372.624166666668</v>
      </c>
      <c r="T3878">
        <f>YEAR(S3878)</f>
        <v>2016</v>
      </c>
    </row>
    <row r="3879" spans="1:20" ht="43.2" x14ac:dyDescent="0.3">
      <c r="A3879">
        <v>3877</v>
      </c>
      <c r="B3879" s="9" t="s">
        <v>3874</v>
      </c>
      <c r="C3879" s="3" t="s">
        <v>7986</v>
      </c>
      <c r="D3879" s="5">
        <v>500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6">
        <f>ROUND(E3879/D3879*100,0)</f>
        <v>248</v>
      </c>
      <c r="P3879" s="11">
        <f>IFERROR(ROUND(E3879/L3879,2),0)</f>
        <v>88.64</v>
      </c>
      <c r="Q3879" s="13" t="s">
        <v>8315</v>
      </c>
      <c r="R3879" t="s">
        <v>8357</v>
      </c>
      <c r="S3879" s="18">
        <f>(((J3879/60)/60)/24)+DATE(1970,1,1)</f>
        <v>42682.67768518519</v>
      </c>
      <c r="T3879">
        <f>YEAR(S3879)</f>
        <v>2016</v>
      </c>
    </row>
    <row r="3880" spans="1:20" ht="43.2" x14ac:dyDescent="0.3">
      <c r="A3880">
        <v>3878</v>
      </c>
      <c r="B3880" s="9" t="s">
        <v>3875</v>
      </c>
      <c r="C3880" s="3" t="s">
        <v>7987</v>
      </c>
      <c r="D3880" s="5">
        <v>500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6">
        <f>ROUND(E3880/D3880*100,0)</f>
        <v>2</v>
      </c>
      <c r="P3880" s="11">
        <f>IFERROR(ROUND(E3880/L3880,2),0)</f>
        <v>10</v>
      </c>
      <c r="Q3880" s="13" t="s">
        <v>8315</v>
      </c>
      <c r="R3880" t="s">
        <v>8357</v>
      </c>
      <c r="S3880" s="18">
        <f>(((J3880/60)/60)/24)+DATE(1970,1,1)</f>
        <v>42154.818819444445</v>
      </c>
      <c r="T3880">
        <f>YEAR(S3880)</f>
        <v>2015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500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6">
        <f>ROUND(E3881/D3881*100,0)</f>
        <v>0</v>
      </c>
      <c r="P3881" s="11">
        <f>IFERROR(ROUND(E3881/L3881,2),0)</f>
        <v>0</v>
      </c>
      <c r="Q3881" s="13" t="s">
        <v>8315</v>
      </c>
      <c r="R3881" t="s">
        <v>8357</v>
      </c>
      <c r="S3881" s="18">
        <f>(((J3881/60)/60)/24)+DATE(1970,1,1)</f>
        <v>41999.861064814817</v>
      </c>
      <c r="T3881">
        <f>YEAR(S3881)</f>
        <v>2014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6">
        <f>ROUND(E3882/D3882*100,0)</f>
        <v>196</v>
      </c>
      <c r="P3882" s="11">
        <f>IFERROR(ROUND(E3882/L3882,2),0)</f>
        <v>57.65</v>
      </c>
      <c r="Q3882" s="13" t="s">
        <v>8315</v>
      </c>
      <c r="R3882" t="s">
        <v>8357</v>
      </c>
      <c r="S3882" s="18">
        <f>(((J3882/60)/60)/24)+DATE(1970,1,1)</f>
        <v>41815.815046296295</v>
      </c>
      <c r="T3882">
        <f>YEAR(S3882)</f>
        <v>2014</v>
      </c>
    </row>
    <row r="3883" spans="1:20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6">
        <f>ROUND(E3883/D3883*100,0)</f>
        <v>5</v>
      </c>
      <c r="P3883" s="11">
        <f>IFERROR(ROUND(E3883/L3883,2),0)</f>
        <v>25</v>
      </c>
      <c r="Q3883" s="13" t="s">
        <v>8315</v>
      </c>
      <c r="R3883" t="s">
        <v>8357</v>
      </c>
      <c r="S3883" s="18">
        <f>(((J3883/60)/60)/24)+DATE(1970,1,1)</f>
        <v>42756.018506944441</v>
      </c>
      <c r="T3883">
        <f>YEAR(S3883)</f>
        <v>2017</v>
      </c>
    </row>
    <row r="3884" spans="1:20" ht="43.2" x14ac:dyDescent="0.3">
      <c r="A3884">
        <v>3882</v>
      </c>
      <c r="B3884" s="9" t="s">
        <v>3879</v>
      </c>
      <c r="C3884" s="3" t="s">
        <v>7991</v>
      </c>
      <c r="D3884" s="5">
        <v>500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6">
        <f>ROUND(E3884/D3884*100,0)</f>
        <v>0</v>
      </c>
      <c r="P3884" s="11">
        <f>IFERROR(ROUND(E3884/L3884,2),0)</f>
        <v>0</v>
      </c>
      <c r="Q3884" s="13" t="s">
        <v>8315</v>
      </c>
      <c r="R3884" t="s">
        <v>8357</v>
      </c>
      <c r="S3884" s="18">
        <f>(((J3884/60)/60)/24)+DATE(1970,1,1)</f>
        <v>42373.983449074076</v>
      </c>
      <c r="T3884">
        <f>YEAR(S3884)</f>
        <v>2016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500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6">
        <f>ROUND(E3885/D3885*100,0)</f>
        <v>0</v>
      </c>
      <c r="P3885" s="11">
        <f>IFERROR(ROUND(E3885/L3885,2),0)</f>
        <v>0</v>
      </c>
      <c r="Q3885" s="13" t="s">
        <v>8315</v>
      </c>
      <c r="R3885" t="s">
        <v>8357</v>
      </c>
      <c r="S3885" s="18">
        <f>(((J3885/60)/60)/24)+DATE(1970,1,1)</f>
        <v>41854.602650462963</v>
      </c>
      <c r="T3885">
        <f>YEAR(S3885)</f>
        <v>2014</v>
      </c>
    </row>
    <row r="3886" spans="1:20" ht="43.2" x14ac:dyDescent="0.3">
      <c r="A3886">
        <v>3884</v>
      </c>
      <c r="B3886" s="9" t="s">
        <v>3881</v>
      </c>
      <c r="C3886" s="3" t="s">
        <v>7993</v>
      </c>
      <c r="D3886" s="5">
        <v>500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6">
        <f>ROUND(E3886/D3886*100,0)</f>
        <v>0</v>
      </c>
      <c r="P3886" s="11">
        <f>IFERROR(ROUND(E3886/L3886,2),0)</f>
        <v>0</v>
      </c>
      <c r="Q3886" s="13" t="s">
        <v>8315</v>
      </c>
      <c r="R3886" t="s">
        <v>8357</v>
      </c>
      <c r="S3886" s="18">
        <f>(((J3886/60)/60)/24)+DATE(1970,1,1)</f>
        <v>42065.791574074072</v>
      </c>
      <c r="T3886">
        <f>YEAR(S3886)</f>
        <v>2015</v>
      </c>
    </row>
    <row r="3887" spans="1:20" ht="43.2" x14ac:dyDescent="0.3">
      <c r="A3887">
        <v>3885</v>
      </c>
      <c r="B3887" s="9" t="s">
        <v>3882</v>
      </c>
      <c r="C3887" s="3" t="s">
        <v>7994</v>
      </c>
      <c r="D3887" s="5">
        <v>500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6">
        <f>ROUND(E3887/D3887*100,0)</f>
        <v>0</v>
      </c>
      <c r="P3887" s="11">
        <f>IFERROR(ROUND(E3887/L3887,2),0)</f>
        <v>0</v>
      </c>
      <c r="Q3887" s="13" t="s">
        <v>8315</v>
      </c>
      <c r="R3887" t="s">
        <v>8357</v>
      </c>
      <c r="S3887" s="18">
        <f>(((J3887/60)/60)/24)+DATE(1970,1,1)</f>
        <v>42469.951284722221</v>
      </c>
      <c r="T3887">
        <f>YEAR(S3887)</f>
        <v>2016</v>
      </c>
    </row>
    <row r="3888" spans="1:20" x14ac:dyDescent="0.3">
      <c r="A3888">
        <v>3886</v>
      </c>
      <c r="B3888" s="9" t="s">
        <v>3883</v>
      </c>
      <c r="C3888" s="3">
        <v>1</v>
      </c>
      <c r="D3888" s="5">
        <v>500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6">
        <f>ROUND(E3888/D3888*100,0)</f>
        <v>0</v>
      </c>
      <c r="P3888" s="11">
        <f>IFERROR(ROUND(E3888/L3888,2),0)</f>
        <v>0</v>
      </c>
      <c r="Q3888" s="13" t="s">
        <v>8315</v>
      </c>
      <c r="R3888" t="s">
        <v>8357</v>
      </c>
      <c r="S3888" s="18">
        <f>(((J3888/60)/60)/24)+DATE(1970,1,1)</f>
        <v>41954.228032407409</v>
      </c>
      <c r="T3888">
        <f>YEAR(S3888)</f>
        <v>2014</v>
      </c>
    </row>
    <row r="3889" spans="1:20" ht="43.2" x14ac:dyDescent="0.3">
      <c r="A3889">
        <v>3887</v>
      </c>
      <c r="B3889" s="9" t="s">
        <v>3884</v>
      </c>
      <c r="C3889" s="3" t="s">
        <v>7995</v>
      </c>
      <c r="D3889" s="5">
        <v>500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6">
        <f>ROUND(E3889/D3889*100,0)</f>
        <v>7</v>
      </c>
      <c r="P3889" s="11">
        <f>IFERROR(ROUND(E3889/L3889,2),0)</f>
        <v>17.5</v>
      </c>
      <c r="Q3889" s="13" t="s">
        <v>8315</v>
      </c>
      <c r="R3889" t="s">
        <v>8357</v>
      </c>
      <c r="S3889" s="18">
        <f>(((J3889/60)/60)/24)+DATE(1970,1,1)</f>
        <v>42079.857974537037</v>
      </c>
      <c r="T3889">
        <f>YEAR(S3889)</f>
        <v>2015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500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6">
        <f>ROUND(E3890/D3890*100,0)</f>
        <v>108</v>
      </c>
      <c r="P3890" s="11">
        <f>IFERROR(ROUND(E3890/L3890,2),0)</f>
        <v>38.71</v>
      </c>
      <c r="Q3890" s="13" t="s">
        <v>8315</v>
      </c>
      <c r="R3890" t="s">
        <v>8316</v>
      </c>
      <c r="S3890" s="18">
        <f>(((J3890/60)/60)/24)+DATE(1970,1,1)</f>
        <v>42762.545810185184</v>
      </c>
      <c r="T3890">
        <f>YEAR(S3890)</f>
        <v>2017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500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6">
        <f>ROUND(E3891/D3891*100,0)</f>
        <v>24</v>
      </c>
      <c r="P3891" s="11">
        <f>IFERROR(ROUND(E3891/L3891,2),0)</f>
        <v>13.11</v>
      </c>
      <c r="Q3891" s="13" t="s">
        <v>8315</v>
      </c>
      <c r="R3891" t="s">
        <v>8316</v>
      </c>
      <c r="S3891" s="18">
        <f>(((J3891/60)/60)/24)+DATE(1970,1,1)</f>
        <v>41977.004976851851</v>
      </c>
      <c r="T3891">
        <f>YEAR(S3891)</f>
        <v>2014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500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6">
        <f>ROUND(E3892/D3892*100,0)</f>
        <v>505</v>
      </c>
      <c r="P3892" s="11">
        <f>IFERROR(ROUND(E3892/L3892,2),0)</f>
        <v>315.5</v>
      </c>
      <c r="Q3892" s="13" t="s">
        <v>8315</v>
      </c>
      <c r="R3892" t="s">
        <v>8316</v>
      </c>
      <c r="S3892" s="18">
        <f>(((J3892/60)/60)/24)+DATE(1970,1,1)</f>
        <v>42171.758611111116</v>
      </c>
      <c r="T3892">
        <f>YEAR(S3892)</f>
        <v>2015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500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6">
        <f>ROUND(E3893/D3893*100,0)</f>
        <v>52</v>
      </c>
      <c r="P3893" s="11">
        <f>IFERROR(ROUND(E3893/L3893,2),0)</f>
        <v>37.14</v>
      </c>
      <c r="Q3893" s="13" t="s">
        <v>8315</v>
      </c>
      <c r="R3893" t="s">
        <v>8316</v>
      </c>
      <c r="S3893" s="18">
        <f>(((J3893/60)/60)/24)+DATE(1970,1,1)</f>
        <v>42056.1324537037</v>
      </c>
      <c r="T3893">
        <f>YEAR(S3893)</f>
        <v>2015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500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6">
        <f>ROUND(E3894/D3894*100,0)</f>
        <v>0</v>
      </c>
      <c r="P3894" s="11">
        <f>IFERROR(ROUND(E3894/L3894,2),0)</f>
        <v>0</v>
      </c>
      <c r="Q3894" s="13" t="s">
        <v>8315</v>
      </c>
      <c r="R3894" t="s">
        <v>8316</v>
      </c>
      <c r="S3894" s="18">
        <f>(((J3894/60)/60)/24)+DATE(1970,1,1)</f>
        <v>41867.652280092596</v>
      </c>
      <c r="T3894">
        <f>YEAR(S3894)</f>
        <v>2014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6">
        <f>ROUND(E3895/D3895*100,0)</f>
        <v>2155</v>
      </c>
      <c r="P3895" s="11">
        <f>IFERROR(ROUND(E3895/L3895,2),0)</f>
        <v>128.27000000000001</v>
      </c>
      <c r="Q3895" s="13" t="s">
        <v>8315</v>
      </c>
      <c r="R3895" t="s">
        <v>8316</v>
      </c>
      <c r="S3895" s="18">
        <f>(((J3895/60)/60)/24)+DATE(1970,1,1)</f>
        <v>41779.657870370371</v>
      </c>
      <c r="T3895">
        <f>YEAR(S3895)</f>
        <v>2014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500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6">
        <f>ROUND(E3896/D3896*100,0)</f>
        <v>104</v>
      </c>
      <c r="P3896" s="11">
        <f>IFERROR(ROUND(E3896/L3896,2),0)</f>
        <v>47.27</v>
      </c>
      <c r="Q3896" s="13" t="s">
        <v>8315</v>
      </c>
      <c r="R3896" t="s">
        <v>8316</v>
      </c>
      <c r="S3896" s="18">
        <f>(((J3896/60)/60)/24)+DATE(1970,1,1)</f>
        <v>42679.958472222221</v>
      </c>
      <c r="T3896">
        <f>YEAR(S3896)</f>
        <v>2016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500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6">
        <f>ROUND(E3897/D3897*100,0)</f>
        <v>10</v>
      </c>
      <c r="P3897" s="11">
        <f>IFERROR(ROUND(E3897/L3897,2),0)</f>
        <v>50</v>
      </c>
      <c r="Q3897" s="13" t="s">
        <v>8315</v>
      </c>
      <c r="R3897" t="s">
        <v>8316</v>
      </c>
      <c r="S3897" s="18">
        <f>(((J3897/60)/60)/24)+DATE(1970,1,1)</f>
        <v>42032.250208333338</v>
      </c>
      <c r="T3897">
        <f>YEAR(S3897)</f>
        <v>2015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500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6">
        <f>ROUND(E3898/D3898*100,0)</f>
        <v>34</v>
      </c>
      <c r="P3898" s="11">
        <f>IFERROR(ROUND(E3898/L3898,2),0)</f>
        <v>42.5</v>
      </c>
      <c r="Q3898" s="13" t="s">
        <v>8315</v>
      </c>
      <c r="R3898" t="s">
        <v>8316</v>
      </c>
      <c r="S3898" s="18">
        <f>(((J3898/60)/60)/24)+DATE(1970,1,1)</f>
        <v>41793.191875000004</v>
      </c>
      <c r="T3898">
        <f>YEAR(S3898)</f>
        <v>2014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6">
        <f>ROUND(E3899/D3899*100,0)</f>
        <v>88</v>
      </c>
      <c r="P3899" s="11">
        <f>IFERROR(ROUND(E3899/L3899,2),0)</f>
        <v>44</v>
      </c>
      <c r="Q3899" s="13" t="s">
        <v>8315</v>
      </c>
      <c r="R3899" t="s">
        <v>8316</v>
      </c>
      <c r="S3899" s="18">
        <f>(((J3899/60)/60)/24)+DATE(1970,1,1)</f>
        <v>41982.87364583333</v>
      </c>
      <c r="T3899">
        <f>YEAR(S3899)</f>
        <v>2014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6">
        <f>ROUND(E3900/D3900*100,0)</f>
        <v>163</v>
      </c>
      <c r="P3900" s="11">
        <f>IFERROR(ROUND(E3900/L3900,2),0)</f>
        <v>50.88</v>
      </c>
      <c r="Q3900" s="13" t="s">
        <v>8315</v>
      </c>
      <c r="R3900" t="s">
        <v>8316</v>
      </c>
      <c r="S3900" s="18">
        <f>(((J3900/60)/60)/24)+DATE(1970,1,1)</f>
        <v>42193.482291666667</v>
      </c>
      <c r="T3900">
        <f>YEAR(S3900)</f>
        <v>2015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500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6">
        <f>ROUND(E3901/D3901*100,0)</f>
        <v>25</v>
      </c>
      <c r="P3901" s="11">
        <f>IFERROR(ROUND(E3901/L3901,2),0)</f>
        <v>62.5</v>
      </c>
      <c r="Q3901" s="13" t="s">
        <v>8315</v>
      </c>
      <c r="R3901" t="s">
        <v>8316</v>
      </c>
      <c r="S3901" s="18">
        <f>(((J3901/60)/60)/24)+DATE(1970,1,1)</f>
        <v>41843.775011574071</v>
      </c>
      <c r="T3901">
        <f>YEAR(S3901)</f>
        <v>2014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6">
        <f>ROUND(E3902/D3902*100,0)</f>
        <v>27</v>
      </c>
      <c r="P3902" s="11">
        <f>IFERROR(ROUND(E3902/L3902,2),0)</f>
        <v>27</v>
      </c>
      <c r="Q3902" s="13" t="s">
        <v>8315</v>
      </c>
      <c r="R3902" t="s">
        <v>8316</v>
      </c>
      <c r="S3902" s="18">
        <f>(((J3902/60)/60)/24)+DATE(1970,1,1)</f>
        <v>42136.092488425929</v>
      </c>
      <c r="T3902">
        <f>YEAR(S3902)</f>
        <v>2015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500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6">
        <f>ROUND(E3903/D3903*100,0)</f>
        <v>5</v>
      </c>
      <c r="P3903" s="11">
        <f>IFERROR(ROUND(E3903/L3903,2),0)</f>
        <v>25</v>
      </c>
      <c r="Q3903" s="13" t="s">
        <v>8315</v>
      </c>
      <c r="R3903" t="s">
        <v>8316</v>
      </c>
      <c r="S3903" s="18">
        <f>(((J3903/60)/60)/24)+DATE(1970,1,1)</f>
        <v>42317.826377314821</v>
      </c>
      <c r="T3903">
        <f>YEAR(S3903)</f>
        <v>2015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500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6">
        <f>ROUND(E3904/D3904*100,0)</f>
        <v>293</v>
      </c>
      <c r="P3904" s="11">
        <f>IFERROR(ROUND(E3904/L3904,2),0)</f>
        <v>47.26</v>
      </c>
      <c r="Q3904" s="13" t="s">
        <v>8315</v>
      </c>
      <c r="R3904" t="s">
        <v>8316</v>
      </c>
      <c r="S3904" s="18">
        <f>(((J3904/60)/60)/24)+DATE(1970,1,1)</f>
        <v>42663.468078703707</v>
      </c>
      <c r="T3904">
        <f>YEAR(S3904)</f>
        <v>2016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6">
        <f>ROUND(E3905/D3905*100,0)</f>
        <v>0</v>
      </c>
      <c r="P3905" s="11">
        <f>IFERROR(ROUND(E3905/L3905,2),0)</f>
        <v>0</v>
      </c>
      <c r="Q3905" s="13" t="s">
        <v>8315</v>
      </c>
      <c r="R3905" t="s">
        <v>8316</v>
      </c>
      <c r="S3905" s="18">
        <f>(((J3905/60)/60)/24)+DATE(1970,1,1)</f>
        <v>42186.01116898148</v>
      </c>
      <c r="T3905">
        <f>YEAR(S3905)</f>
        <v>2015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500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6">
        <f>ROUND(E3906/D3906*100,0)</f>
        <v>1</v>
      </c>
      <c r="P3906" s="11">
        <f>IFERROR(ROUND(E3906/L3906,2),0)</f>
        <v>1.5</v>
      </c>
      <c r="Q3906" s="13" t="s">
        <v>8315</v>
      </c>
      <c r="R3906" t="s">
        <v>8316</v>
      </c>
      <c r="S3906" s="18">
        <f>(((J3906/60)/60)/24)+DATE(1970,1,1)</f>
        <v>42095.229166666672</v>
      </c>
      <c r="T3906">
        <f>YEAR(S3906)</f>
        <v>2015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6">
        <f>ROUND(E3907/D3907*100,0)</f>
        <v>35</v>
      </c>
      <c r="P3907" s="11">
        <f>IFERROR(ROUND(E3907/L3907,2),0)</f>
        <v>24.71</v>
      </c>
      <c r="Q3907" s="13" t="s">
        <v>8315</v>
      </c>
      <c r="R3907" t="s">
        <v>8316</v>
      </c>
      <c r="S3907" s="18">
        <f>(((J3907/60)/60)/24)+DATE(1970,1,1)</f>
        <v>42124.623877314814</v>
      </c>
      <c r="T3907">
        <f>YEAR(S3907)</f>
        <v>2015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6">
        <f>ROUND(E3908/D3908*100,0)</f>
        <v>202</v>
      </c>
      <c r="P3908" s="11">
        <f>IFERROR(ROUND(E3908/L3908,2),0)</f>
        <v>63.13</v>
      </c>
      <c r="Q3908" s="13" t="s">
        <v>8315</v>
      </c>
      <c r="R3908" t="s">
        <v>8316</v>
      </c>
      <c r="S3908" s="18">
        <f>(((J3908/60)/60)/24)+DATE(1970,1,1)</f>
        <v>42143.917743055557</v>
      </c>
      <c r="T3908">
        <f>YEAR(S3908)</f>
        <v>2015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500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6">
        <f>ROUND(E3909/D3909*100,0)</f>
        <v>31</v>
      </c>
      <c r="P3909" s="11">
        <f>IFERROR(ROUND(E3909/L3909,2),0)</f>
        <v>38.25</v>
      </c>
      <c r="Q3909" s="13" t="s">
        <v>8315</v>
      </c>
      <c r="R3909" t="s">
        <v>8316</v>
      </c>
      <c r="S3909" s="18">
        <f>(((J3909/60)/60)/24)+DATE(1970,1,1)</f>
        <v>41906.819513888891</v>
      </c>
      <c r="T3909">
        <f>YEAR(S3909)</f>
        <v>2014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500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6">
        <f>ROUND(E3910/D3910*100,0)</f>
        <v>13</v>
      </c>
      <c r="P3910" s="11">
        <f>IFERROR(ROUND(E3910/L3910,2),0)</f>
        <v>16.25</v>
      </c>
      <c r="Q3910" s="13" t="s">
        <v>8315</v>
      </c>
      <c r="R3910" t="s">
        <v>8316</v>
      </c>
      <c r="S3910" s="18">
        <f>(((J3910/60)/60)/24)+DATE(1970,1,1)</f>
        <v>41834.135370370372</v>
      </c>
      <c r="T3910">
        <f>YEAR(S3910)</f>
        <v>2014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500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6">
        <f>ROUND(E3911/D3911*100,0)</f>
        <v>27</v>
      </c>
      <c r="P3911" s="11">
        <f>IFERROR(ROUND(E3911/L3911,2),0)</f>
        <v>33.75</v>
      </c>
      <c r="Q3911" s="13" t="s">
        <v>8315</v>
      </c>
      <c r="R3911" t="s">
        <v>8316</v>
      </c>
      <c r="S3911" s="18">
        <f>(((J3911/60)/60)/24)+DATE(1970,1,1)</f>
        <v>41863.359282407408</v>
      </c>
      <c r="T3911">
        <f>YEAR(S3911)</f>
        <v>2014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500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6">
        <f>ROUND(E3912/D3912*100,0)</f>
        <v>37</v>
      </c>
      <c r="P3912" s="11">
        <f>IFERROR(ROUND(E3912/L3912,2),0)</f>
        <v>61.67</v>
      </c>
      <c r="Q3912" s="13" t="s">
        <v>8315</v>
      </c>
      <c r="R3912" t="s">
        <v>8316</v>
      </c>
      <c r="S3912" s="18">
        <f>(((J3912/60)/60)/24)+DATE(1970,1,1)</f>
        <v>42224.756909722222</v>
      </c>
      <c r="T3912">
        <f>YEAR(S3912)</f>
        <v>2015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500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6">
        <f>ROUND(E3913/D3913*100,0)</f>
        <v>599</v>
      </c>
      <c r="P3913" s="11">
        <f>IFERROR(ROUND(E3913/L3913,2),0)</f>
        <v>83.14</v>
      </c>
      <c r="Q3913" s="13" t="s">
        <v>8315</v>
      </c>
      <c r="R3913" t="s">
        <v>8316</v>
      </c>
      <c r="S3913" s="18">
        <f>(((J3913/60)/60)/24)+DATE(1970,1,1)</f>
        <v>41939.8122337963</v>
      </c>
      <c r="T3913">
        <f>YEAR(S3913)</f>
        <v>2014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500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6">
        <f>ROUND(E3914/D3914*100,0)</f>
        <v>0</v>
      </c>
      <c r="P3914" s="11">
        <f>IFERROR(ROUND(E3914/L3914,2),0)</f>
        <v>1</v>
      </c>
      <c r="Q3914" s="13" t="s">
        <v>8315</v>
      </c>
      <c r="R3914" t="s">
        <v>8316</v>
      </c>
      <c r="S3914" s="18">
        <f>(((J3914/60)/60)/24)+DATE(1970,1,1)</f>
        <v>42059.270023148143</v>
      </c>
      <c r="T3914">
        <f>YEAR(S3914)</f>
        <v>2015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500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6">
        <f>ROUND(E3915/D3915*100,0)</f>
        <v>200</v>
      </c>
      <c r="P3915" s="11">
        <f>IFERROR(ROUND(E3915/L3915,2),0)</f>
        <v>142.86000000000001</v>
      </c>
      <c r="Q3915" s="13" t="s">
        <v>8315</v>
      </c>
      <c r="R3915" t="s">
        <v>8316</v>
      </c>
      <c r="S3915" s="18">
        <f>(((J3915/60)/60)/24)+DATE(1970,1,1)</f>
        <v>42308.211215277777</v>
      </c>
      <c r="T3915">
        <f>YEAR(S3915)</f>
        <v>2015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6">
        <f>ROUND(E3916/D3916*100,0)</f>
        <v>182</v>
      </c>
      <c r="P3916" s="11">
        <f>IFERROR(ROUND(E3916/L3916,2),0)</f>
        <v>33.67</v>
      </c>
      <c r="Q3916" s="13" t="s">
        <v>8315</v>
      </c>
      <c r="R3916" t="s">
        <v>8316</v>
      </c>
      <c r="S3916" s="18">
        <f>(((J3916/60)/60)/24)+DATE(1970,1,1)</f>
        <v>42114.818935185183</v>
      </c>
      <c r="T3916">
        <f>YEAR(S3916)</f>
        <v>2015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6">
        <f>ROUND(E3917/D3917*100,0)</f>
        <v>1</v>
      </c>
      <c r="P3917" s="11">
        <f>IFERROR(ROUND(E3917/L3917,2),0)</f>
        <v>5</v>
      </c>
      <c r="Q3917" s="13" t="s">
        <v>8315</v>
      </c>
      <c r="R3917" t="s">
        <v>8316</v>
      </c>
      <c r="S3917" s="18">
        <f>(((J3917/60)/60)/24)+DATE(1970,1,1)</f>
        <v>42492.98505787037</v>
      </c>
      <c r="T3917">
        <f>YEAR(S3917)</f>
        <v>2016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500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6">
        <f>ROUND(E3918/D3918*100,0)</f>
        <v>0</v>
      </c>
      <c r="P3918" s="11">
        <f>IFERROR(ROUND(E3918/L3918,2),0)</f>
        <v>0</v>
      </c>
      <c r="Q3918" s="13" t="s">
        <v>8315</v>
      </c>
      <c r="R3918" t="s">
        <v>8316</v>
      </c>
      <c r="S3918" s="18">
        <f>(((J3918/60)/60)/24)+DATE(1970,1,1)</f>
        <v>42494.471666666665</v>
      </c>
      <c r="T3918">
        <f>YEAR(S3918)</f>
        <v>2016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6">
        <f>ROUND(E3919/D3919*100,0)</f>
        <v>2</v>
      </c>
      <c r="P3919" s="11">
        <f>IFERROR(ROUND(E3919/L3919,2),0)</f>
        <v>10</v>
      </c>
      <c r="Q3919" s="13" t="s">
        <v>8315</v>
      </c>
      <c r="R3919" t="s">
        <v>8316</v>
      </c>
      <c r="S3919" s="18">
        <f>(((J3919/60)/60)/24)+DATE(1970,1,1)</f>
        <v>41863.527326388888</v>
      </c>
      <c r="T3919">
        <f>YEAR(S3919)</f>
        <v>2014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500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6">
        <f>ROUND(E3920/D3920*100,0)</f>
        <v>24</v>
      </c>
      <c r="P3920" s="11">
        <f>IFERROR(ROUND(E3920/L3920,2),0)</f>
        <v>40</v>
      </c>
      <c r="Q3920" s="13" t="s">
        <v>8315</v>
      </c>
      <c r="R3920" t="s">
        <v>8316</v>
      </c>
      <c r="S3920" s="18">
        <f>(((J3920/60)/60)/24)+DATE(1970,1,1)</f>
        <v>41843.664618055554</v>
      </c>
      <c r="T3920">
        <f>YEAR(S3920)</f>
        <v>2014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6">
        <f>ROUND(E3921/D3921*100,0)</f>
        <v>18</v>
      </c>
      <c r="P3921" s="11">
        <f>IFERROR(ROUND(E3921/L3921,2),0)</f>
        <v>30</v>
      </c>
      <c r="Q3921" s="13" t="s">
        <v>8315</v>
      </c>
      <c r="R3921" t="s">
        <v>8316</v>
      </c>
      <c r="S3921" s="18">
        <f>(((J3921/60)/60)/24)+DATE(1970,1,1)</f>
        <v>42358.684872685189</v>
      </c>
      <c r="T3921">
        <f>YEAR(S3921)</f>
        <v>2015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6">
        <f>ROUND(E3922/D3922*100,0)</f>
        <v>27</v>
      </c>
      <c r="P3922" s="11">
        <f>IFERROR(ROUND(E3922/L3922,2),0)</f>
        <v>45</v>
      </c>
      <c r="Q3922" s="13" t="s">
        <v>8315</v>
      </c>
      <c r="R3922" t="s">
        <v>8316</v>
      </c>
      <c r="S3922" s="18">
        <f>(((J3922/60)/60)/24)+DATE(1970,1,1)</f>
        <v>42657.38726851852</v>
      </c>
      <c r="T3922">
        <f>YEAR(S3922)</f>
        <v>2016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500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6">
        <f>ROUND(E3923/D3923*100,0)</f>
        <v>0</v>
      </c>
      <c r="P3923" s="11">
        <f>IFERROR(ROUND(E3923/L3923,2),0)</f>
        <v>0</v>
      </c>
      <c r="Q3923" s="13" t="s">
        <v>8315</v>
      </c>
      <c r="R3923" t="s">
        <v>8316</v>
      </c>
      <c r="S3923" s="18">
        <f>(((J3923/60)/60)/24)+DATE(1970,1,1)</f>
        <v>41926.542303240742</v>
      </c>
      <c r="T3923">
        <f>YEAR(S3923)</f>
        <v>2014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500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6">
        <f>ROUND(E3924/D3924*100,0)</f>
        <v>12</v>
      </c>
      <c r="P3924" s="11">
        <f>IFERROR(ROUND(E3924/L3924,2),0)</f>
        <v>10.17</v>
      </c>
      <c r="Q3924" s="13" t="s">
        <v>8315</v>
      </c>
      <c r="R3924" t="s">
        <v>8316</v>
      </c>
      <c r="S3924" s="18">
        <f>(((J3924/60)/60)/24)+DATE(1970,1,1)</f>
        <v>42020.768634259264</v>
      </c>
      <c r="T3924">
        <f>YEAR(S3924)</f>
        <v>2015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6">
        <f>ROUND(E3925/D3925*100,0)</f>
        <v>277</v>
      </c>
      <c r="P3925" s="11">
        <f>IFERROR(ROUND(E3925/L3925,2),0)</f>
        <v>81.41</v>
      </c>
      <c r="Q3925" s="13" t="s">
        <v>8315</v>
      </c>
      <c r="R3925" t="s">
        <v>8316</v>
      </c>
      <c r="S3925" s="18">
        <f>(((J3925/60)/60)/24)+DATE(1970,1,1)</f>
        <v>42075.979988425926</v>
      </c>
      <c r="T3925">
        <f>YEAR(S3925)</f>
        <v>2015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500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6">
        <f>ROUND(E3926/D3926*100,0)</f>
        <v>458</v>
      </c>
      <c r="P3926" s="11">
        <f>IFERROR(ROUND(E3926/L3926,2),0)</f>
        <v>57.25</v>
      </c>
      <c r="Q3926" s="13" t="s">
        <v>8315</v>
      </c>
      <c r="R3926" t="s">
        <v>8316</v>
      </c>
      <c r="S3926" s="18">
        <f>(((J3926/60)/60)/24)+DATE(1970,1,1)</f>
        <v>41786.959745370368</v>
      </c>
      <c r="T3926">
        <f>YEAR(S3926)</f>
        <v>2014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500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6">
        <f>ROUND(E3927/D3927*100,0)</f>
        <v>3</v>
      </c>
      <c r="P3927" s="11">
        <f>IFERROR(ROUND(E3927/L3927,2),0)</f>
        <v>5</v>
      </c>
      <c r="Q3927" s="13" t="s">
        <v>8315</v>
      </c>
      <c r="R3927" t="s">
        <v>8316</v>
      </c>
      <c r="S3927" s="18">
        <f>(((J3927/60)/60)/24)+DATE(1970,1,1)</f>
        <v>41820.870821759258</v>
      </c>
      <c r="T3927">
        <f>YEAR(S3927)</f>
        <v>2014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6">
        <f>ROUND(E3928/D3928*100,0)</f>
        <v>3</v>
      </c>
      <c r="P3928" s="11">
        <f>IFERROR(ROUND(E3928/L3928,2),0)</f>
        <v>15</v>
      </c>
      <c r="Q3928" s="13" t="s">
        <v>8315</v>
      </c>
      <c r="R3928" t="s">
        <v>8316</v>
      </c>
      <c r="S3928" s="18">
        <f>(((J3928/60)/60)/24)+DATE(1970,1,1)</f>
        <v>41970.085046296299</v>
      </c>
      <c r="T3928">
        <f>YEAR(S3928)</f>
        <v>2014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6">
        <f>ROUND(E3929/D3929*100,0)</f>
        <v>5</v>
      </c>
      <c r="P3929" s="11">
        <f>IFERROR(ROUND(E3929/L3929,2),0)</f>
        <v>12.5</v>
      </c>
      <c r="Q3929" s="13" t="s">
        <v>8315</v>
      </c>
      <c r="R3929" t="s">
        <v>8316</v>
      </c>
      <c r="S3929" s="18">
        <f>(((J3929/60)/60)/24)+DATE(1970,1,1)</f>
        <v>41830.267407407409</v>
      </c>
      <c r="T3929">
        <f>YEAR(S3929)</f>
        <v>2014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6">
        <f>ROUND(E3930/D3930*100,0)</f>
        <v>130</v>
      </c>
      <c r="P3930" s="11">
        <f>IFERROR(ROUND(E3930/L3930,2),0)</f>
        <v>93</v>
      </c>
      <c r="Q3930" s="13" t="s">
        <v>8315</v>
      </c>
      <c r="R3930" t="s">
        <v>8316</v>
      </c>
      <c r="S3930" s="18">
        <f>(((J3930/60)/60)/24)+DATE(1970,1,1)</f>
        <v>42265.683182870373</v>
      </c>
      <c r="T3930">
        <f>YEAR(S3930)</f>
        <v>2015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500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6">
        <f>ROUND(E3931/D3931*100,0)</f>
        <v>91</v>
      </c>
      <c r="P3931" s="11">
        <f>IFERROR(ROUND(E3931/L3931,2),0)</f>
        <v>32.36</v>
      </c>
      <c r="Q3931" s="13" t="s">
        <v>8315</v>
      </c>
      <c r="R3931" t="s">
        <v>8316</v>
      </c>
      <c r="S3931" s="18">
        <f>(((J3931/60)/60)/24)+DATE(1970,1,1)</f>
        <v>42601.827141203699</v>
      </c>
      <c r="T3931">
        <f>YEAR(S3931)</f>
        <v>2016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500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6">
        <f>ROUND(E3932/D3932*100,0)</f>
        <v>0</v>
      </c>
      <c r="P3932" s="11">
        <f>IFERROR(ROUND(E3932/L3932,2),0)</f>
        <v>0</v>
      </c>
      <c r="Q3932" s="13" t="s">
        <v>8315</v>
      </c>
      <c r="R3932" t="s">
        <v>8316</v>
      </c>
      <c r="S3932" s="18">
        <f>(((J3932/60)/60)/24)+DATE(1970,1,1)</f>
        <v>42433.338749999995</v>
      </c>
      <c r="T3932">
        <f>YEAR(S3932)</f>
        <v>2016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500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6">
        <f>ROUND(E3933/D3933*100,0)</f>
        <v>0</v>
      </c>
      <c r="P3933" s="11">
        <f>IFERROR(ROUND(E3933/L3933,2),0)</f>
        <v>0</v>
      </c>
      <c r="Q3933" s="13" t="s">
        <v>8315</v>
      </c>
      <c r="R3933" t="s">
        <v>8316</v>
      </c>
      <c r="S3933" s="18">
        <f>(((J3933/60)/60)/24)+DATE(1970,1,1)</f>
        <v>42228.151701388888</v>
      </c>
      <c r="T3933">
        <f>YEAR(S3933)</f>
        <v>2015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500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6">
        <f>ROUND(E3934/D3934*100,0)</f>
        <v>0</v>
      </c>
      <c r="P3934" s="11">
        <f>IFERROR(ROUND(E3934/L3934,2),0)</f>
        <v>1</v>
      </c>
      <c r="Q3934" s="13" t="s">
        <v>8315</v>
      </c>
      <c r="R3934" t="s">
        <v>8316</v>
      </c>
      <c r="S3934" s="18">
        <f>(((J3934/60)/60)/24)+DATE(1970,1,1)</f>
        <v>42415.168564814812</v>
      </c>
      <c r="T3934">
        <f>YEAR(S3934)</f>
        <v>2016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500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6">
        <f>ROUND(E3935/D3935*100,0)</f>
        <v>220</v>
      </c>
      <c r="P3935" s="11">
        <f>IFERROR(ROUND(E3935/L3935,2),0)</f>
        <v>91.83</v>
      </c>
      <c r="Q3935" s="13" t="s">
        <v>8315</v>
      </c>
      <c r="R3935" t="s">
        <v>8316</v>
      </c>
      <c r="S3935" s="18">
        <f>(((J3935/60)/60)/24)+DATE(1970,1,1)</f>
        <v>42538.968310185184</v>
      </c>
      <c r="T3935">
        <f>YEAR(S3935)</f>
        <v>2016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6">
        <f>ROUND(E3936/D3936*100,0)</f>
        <v>110</v>
      </c>
      <c r="P3936" s="11">
        <f>IFERROR(ROUND(E3936/L3936,2),0)</f>
        <v>45.83</v>
      </c>
      <c r="Q3936" s="13" t="s">
        <v>8315</v>
      </c>
      <c r="R3936" t="s">
        <v>8316</v>
      </c>
      <c r="S3936" s="18">
        <f>(((J3936/60)/60)/24)+DATE(1970,1,1)</f>
        <v>42233.671747685185</v>
      </c>
      <c r="T3936">
        <f>YEAR(S3936)</f>
        <v>2015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500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6">
        <f>ROUND(E3937/D3937*100,0)</f>
        <v>263</v>
      </c>
      <c r="P3937" s="11">
        <f>IFERROR(ROUND(E3937/L3937,2),0)</f>
        <v>57.17</v>
      </c>
      <c r="Q3937" s="13" t="s">
        <v>8315</v>
      </c>
      <c r="R3937" t="s">
        <v>8316</v>
      </c>
      <c r="S3937" s="18">
        <f>(((J3937/60)/60)/24)+DATE(1970,1,1)</f>
        <v>42221.656782407401</v>
      </c>
      <c r="T3937">
        <f>YEAR(S3937)</f>
        <v>2015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500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6">
        <f>ROUND(E3938/D3938*100,0)</f>
        <v>0</v>
      </c>
      <c r="P3938" s="11">
        <f>IFERROR(ROUND(E3938/L3938,2),0)</f>
        <v>0</v>
      </c>
      <c r="Q3938" s="13" t="s">
        <v>8315</v>
      </c>
      <c r="R3938" t="s">
        <v>8316</v>
      </c>
      <c r="S3938" s="18">
        <f>(((J3938/60)/60)/24)+DATE(1970,1,1)</f>
        <v>42675.262962962966</v>
      </c>
      <c r="T3938">
        <f>YEAR(S3938)</f>
        <v>2016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500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6">
        <f>ROUND(E3939/D3939*100,0)</f>
        <v>497</v>
      </c>
      <c r="P3939" s="11">
        <f>IFERROR(ROUND(E3939/L3939,2),0)</f>
        <v>248.5</v>
      </c>
      <c r="Q3939" s="13" t="s">
        <v>8315</v>
      </c>
      <c r="R3939" t="s">
        <v>8316</v>
      </c>
      <c r="S3939" s="18">
        <f>(((J3939/60)/60)/24)+DATE(1970,1,1)</f>
        <v>42534.631481481483</v>
      </c>
      <c r="T3939">
        <f>YEAR(S3939)</f>
        <v>2016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500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6">
        <f>ROUND(E3940/D3940*100,0)</f>
        <v>79</v>
      </c>
      <c r="P3940" s="11">
        <f>IFERROR(ROUND(E3940/L3940,2),0)</f>
        <v>79.400000000000006</v>
      </c>
      <c r="Q3940" s="13" t="s">
        <v>8315</v>
      </c>
      <c r="R3940" t="s">
        <v>8316</v>
      </c>
      <c r="S3940" s="18">
        <f>(((J3940/60)/60)/24)+DATE(1970,1,1)</f>
        <v>42151.905717592599</v>
      </c>
      <c r="T3940">
        <f>YEAR(S3940)</f>
        <v>2015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6">
        <f>ROUND(E3941/D3941*100,0)</f>
        <v>1</v>
      </c>
      <c r="P3941" s="11">
        <f>IFERROR(ROUND(E3941/L3941,2),0)</f>
        <v>5</v>
      </c>
      <c r="Q3941" s="13" t="s">
        <v>8315</v>
      </c>
      <c r="R3941" t="s">
        <v>8316</v>
      </c>
      <c r="S3941" s="18">
        <f>(((J3941/60)/60)/24)+DATE(1970,1,1)</f>
        <v>41915.400219907409</v>
      </c>
      <c r="T3941">
        <f>YEAR(S3941)</f>
        <v>2014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6">
        <f>ROUND(E3942/D3942*100,0)</f>
        <v>2</v>
      </c>
      <c r="P3942" s="11">
        <f>IFERROR(ROUND(E3942/L3942,2),0)</f>
        <v>5.5</v>
      </c>
      <c r="Q3942" s="13" t="s">
        <v>8315</v>
      </c>
      <c r="R3942" t="s">
        <v>8316</v>
      </c>
      <c r="S3942" s="18">
        <f>(((J3942/60)/60)/24)+DATE(1970,1,1)</f>
        <v>41961.492488425924</v>
      </c>
      <c r="T3942">
        <f>YEAR(S3942)</f>
        <v>2014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495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6">
        <f>ROUND(E3943/D3943*100,0)</f>
        <v>10</v>
      </c>
      <c r="P3943" s="11">
        <f>IFERROR(ROUND(E3943/L3943,2),0)</f>
        <v>25</v>
      </c>
      <c r="Q3943" s="13" t="s">
        <v>8315</v>
      </c>
      <c r="R3943" t="s">
        <v>8316</v>
      </c>
      <c r="S3943" s="18">
        <f>(((J3943/60)/60)/24)+DATE(1970,1,1)</f>
        <v>41940.587233796294</v>
      </c>
      <c r="T3943">
        <f>YEAR(S3943)</f>
        <v>2014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480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6">
        <f>ROUND(E3944/D3944*100,0)</f>
        <v>0</v>
      </c>
      <c r="P3944" s="11">
        <f>IFERROR(ROUND(E3944/L3944,2),0)</f>
        <v>0</v>
      </c>
      <c r="Q3944" s="13" t="s">
        <v>8315</v>
      </c>
      <c r="R3944" t="s">
        <v>8316</v>
      </c>
      <c r="S3944" s="18">
        <f>(((J3944/60)/60)/24)+DATE(1970,1,1)</f>
        <v>42111.904097222221</v>
      </c>
      <c r="T3944">
        <f>YEAR(S3944)</f>
        <v>2015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451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6">
        <f>ROUND(E3945/D3945*100,0)</f>
        <v>395</v>
      </c>
      <c r="P3945" s="11">
        <f>IFERROR(ROUND(E3945/L3945,2),0)</f>
        <v>137.08000000000001</v>
      </c>
      <c r="Q3945" s="13" t="s">
        <v>8315</v>
      </c>
      <c r="R3945" t="s">
        <v>8316</v>
      </c>
      <c r="S3945" s="18">
        <f>(((J3945/60)/60)/24)+DATE(1970,1,1)</f>
        <v>42279.778564814813</v>
      </c>
      <c r="T3945">
        <f>YEAR(S3945)</f>
        <v>2015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450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6">
        <f>ROUND(E3946/D3946*100,0)</f>
        <v>0</v>
      </c>
      <c r="P3946" s="11">
        <f>IFERROR(ROUND(E3946/L3946,2),0)</f>
        <v>0</v>
      </c>
      <c r="Q3946" s="13" t="s">
        <v>8315</v>
      </c>
      <c r="R3946" t="s">
        <v>8316</v>
      </c>
      <c r="S3946" s="18">
        <f>(((J3946/60)/60)/24)+DATE(1970,1,1)</f>
        <v>42213.662905092591</v>
      </c>
      <c r="T3946">
        <f>YEAR(S3946)</f>
        <v>2015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450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6">
        <f>ROUND(E3947/D3947*100,0)</f>
        <v>1</v>
      </c>
      <c r="P3947" s="11">
        <f>IFERROR(ROUND(E3947/L3947,2),0)</f>
        <v>5</v>
      </c>
      <c r="Q3947" s="13" t="s">
        <v>8315</v>
      </c>
      <c r="R3947" t="s">
        <v>8316</v>
      </c>
      <c r="S3947" s="18">
        <f>(((J3947/60)/60)/24)+DATE(1970,1,1)</f>
        <v>42109.801712962959</v>
      </c>
      <c r="T3947">
        <f>YEAR(S3947)</f>
        <v>2015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450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6">
        <f>ROUND(E3948/D3948*100,0)</f>
        <v>43</v>
      </c>
      <c r="P3948" s="11">
        <f>IFERROR(ROUND(E3948/L3948,2),0)</f>
        <v>39</v>
      </c>
      <c r="Q3948" s="13" t="s">
        <v>8315</v>
      </c>
      <c r="R3948" t="s">
        <v>8316</v>
      </c>
      <c r="S3948" s="18">
        <f>(((J3948/60)/60)/24)+DATE(1970,1,1)</f>
        <v>42031.833587962959</v>
      </c>
      <c r="T3948">
        <f>YEAR(S3948)</f>
        <v>2015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450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6">
        <f>ROUND(E3949/D3949*100,0)</f>
        <v>22</v>
      </c>
      <c r="P3949" s="11">
        <f>IFERROR(ROUND(E3949/L3949,2),0)</f>
        <v>50.5</v>
      </c>
      <c r="Q3949" s="13" t="s">
        <v>8315</v>
      </c>
      <c r="R3949" t="s">
        <v>8316</v>
      </c>
      <c r="S3949" s="18">
        <f>(((J3949/60)/60)/24)+DATE(1970,1,1)</f>
        <v>42615.142870370371</v>
      </c>
      <c r="T3949">
        <f>YEAR(S3949)</f>
        <v>2016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450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6">
        <f>ROUND(E3950/D3950*100,0)</f>
        <v>0</v>
      </c>
      <c r="P3950" s="11">
        <f>IFERROR(ROUND(E3950/L3950,2),0)</f>
        <v>0</v>
      </c>
      <c r="Q3950" s="13" t="s">
        <v>8315</v>
      </c>
      <c r="R3950" t="s">
        <v>8316</v>
      </c>
      <c r="S3950" s="18">
        <f>(((J3950/60)/60)/24)+DATE(1970,1,1)</f>
        <v>41829.325497685182</v>
      </c>
      <c r="T3950">
        <f>YEAR(S3950)</f>
        <v>2014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420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6">
        <f>ROUND(E3951/D3951*100,0)</f>
        <v>375</v>
      </c>
      <c r="P3951" s="11">
        <f>IFERROR(ROUND(E3951/L3951,2),0)</f>
        <v>49.28</v>
      </c>
      <c r="Q3951" s="13" t="s">
        <v>8315</v>
      </c>
      <c r="R3951" t="s">
        <v>8316</v>
      </c>
      <c r="S3951" s="18">
        <f>(((J3951/60)/60)/24)+DATE(1970,1,1)</f>
        <v>42016.120613425926</v>
      </c>
      <c r="T3951">
        <f>YEAR(S3951)</f>
        <v>2015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420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6">
        <f>ROUND(E3952/D3952*100,0)</f>
        <v>6</v>
      </c>
      <c r="P3952" s="11">
        <f>IFERROR(ROUND(E3952/L3952,2),0)</f>
        <v>25</v>
      </c>
      <c r="Q3952" s="13" t="s">
        <v>8315</v>
      </c>
      <c r="R3952" t="s">
        <v>8316</v>
      </c>
      <c r="S3952" s="18">
        <f>(((J3952/60)/60)/24)+DATE(1970,1,1)</f>
        <v>42439.702314814815</v>
      </c>
      <c r="T3952">
        <f>YEAR(S3952)</f>
        <v>2016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400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6">
        <f>ROUND(E3953/D3953*100,0)</f>
        <v>0</v>
      </c>
      <c r="P3953" s="11">
        <f>IFERROR(ROUND(E3953/L3953,2),0)</f>
        <v>1</v>
      </c>
      <c r="Q3953" s="13" t="s">
        <v>8315</v>
      </c>
      <c r="R3953" t="s">
        <v>8316</v>
      </c>
      <c r="S3953" s="18">
        <f>(((J3953/60)/60)/24)+DATE(1970,1,1)</f>
        <v>42433.825717592597</v>
      </c>
      <c r="T3953">
        <f>YEAR(S3953)</f>
        <v>2016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400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6">
        <f>ROUND(E3954/D3954*100,0)</f>
        <v>6</v>
      </c>
      <c r="P3954" s="11">
        <f>IFERROR(ROUND(E3954/L3954,2),0)</f>
        <v>25</v>
      </c>
      <c r="Q3954" s="13" t="s">
        <v>8315</v>
      </c>
      <c r="R3954" t="s">
        <v>8316</v>
      </c>
      <c r="S3954" s="18">
        <f>(((J3954/60)/60)/24)+DATE(1970,1,1)</f>
        <v>42243.790393518517</v>
      </c>
      <c r="T3954">
        <f>YEAR(S3954)</f>
        <v>2015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400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6">
        <f>ROUND(E3955/D3955*100,0)</f>
        <v>0</v>
      </c>
      <c r="P3955" s="11">
        <f>IFERROR(ROUND(E3955/L3955,2),0)</f>
        <v>0</v>
      </c>
      <c r="Q3955" s="13" t="s">
        <v>8315</v>
      </c>
      <c r="R3955" t="s">
        <v>8316</v>
      </c>
      <c r="S3955" s="18">
        <f>(((J3955/60)/60)/24)+DATE(1970,1,1)</f>
        <v>42550.048449074078</v>
      </c>
      <c r="T3955">
        <f>YEAR(S3955)</f>
        <v>2016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400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6">
        <f>ROUND(E3956/D3956*100,0)</f>
        <v>0</v>
      </c>
      <c r="P3956" s="11">
        <f>IFERROR(ROUND(E3956/L3956,2),0)</f>
        <v>0</v>
      </c>
      <c r="Q3956" s="13" t="s">
        <v>8315</v>
      </c>
      <c r="R3956" t="s">
        <v>8316</v>
      </c>
      <c r="S3956" s="18">
        <f>(((J3956/60)/60)/24)+DATE(1970,1,1)</f>
        <v>41774.651203703703</v>
      </c>
      <c r="T3956">
        <f>YEAR(S3956)</f>
        <v>2014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400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6">
        <f>ROUND(E3957/D3957*100,0)</f>
        <v>106</v>
      </c>
      <c r="P3957" s="11">
        <f>IFERROR(ROUND(E3957/L3957,2),0)</f>
        <v>53.13</v>
      </c>
      <c r="Q3957" s="13" t="s">
        <v>8315</v>
      </c>
      <c r="R3957" t="s">
        <v>8316</v>
      </c>
      <c r="S3957" s="18">
        <f>(((J3957/60)/60)/24)+DATE(1970,1,1)</f>
        <v>42306.848854166667</v>
      </c>
      <c r="T3957">
        <f>YEAR(S3957)</f>
        <v>2015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400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6">
        <f>ROUND(E3958/D3958*100,0)</f>
        <v>0</v>
      </c>
      <c r="P3958" s="11">
        <f>IFERROR(ROUND(E3958/L3958,2),0)</f>
        <v>0</v>
      </c>
      <c r="Q3958" s="13" t="s">
        <v>8315</v>
      </c>
      <c r="R3958" t="s">
        <v>8316</v>
      </c>
      <c r="S3958" s="18">
        <f>(((J3958/60)/60)/24)+DATE(1970,1,1)</f>
        <v>42457.932025462964</v>
      </c>
      <c r="T3958">
        <f>YEAR(S3958)</f>
        <v>2016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400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6">
        <f>ROUND(E3959/D3959*100,0)</f>
        <v>2</v>
      </c>
      <c r="P3959" s="11">
        <f>IFERROR(ROUND(E3959/L3959,2),0)</f>
        <v>7</v>
      </c>
      <c r="Q3959" s="13" t="s">
        <v>8315</v>
      </c>
      <c r="R3959" t="s">
        <v>8316</v>
      </c>
      <c r="S3959" s="18">
        <f>(((J3959/60)/60)/24)+DATE(1970,1,1)</f>
        <v>42513.976319444439</v>
      </c>
      <c r="T3959">
        <f>YEAR(S3959)</f>
        <v>2016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400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6">
        <f>ROUND(E3960/D3960*100,0)</f>
        <v>160</v>
      </c>
      <c r="P3960" s="11">
        <f>IFERROR(ROUND(E3960/L3960,2),0)</f>
        <v>40.06</v>
      </c>
      <c r="Q3960" s="13" t="s">
        <v>8315</v>
      </c>
      <c r="R3960" t="s">
        <v>8316</v>
      </c>
      <c r="S3960" s="18">
        <f>(((J3960/60)/60)/24)+DATE(1970,1,1)</f>
        <v>41816.950370370374</v>
      </c>
      <c r="T3960">
        <f>YEAR(S3960)</f>
        <v>2014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400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6">
        <f>ROUND(E3961/D3961*100,0)</f>
        <v>73</v>
      </c>
      <c r="P3961" s="11">
        <f>IFERROR(ROUND(E3961/L3961,2),0)</f>
        <v>24.33</v>
      </c>
      <c r="Q3961" s="13" t="s">
        <v>8315</v>
      </c>
      <c r="R3961" t="s">
        <v>8316</v>
      </c>
      <c r="S3961" s="18">
        <f>(((J3961/60)/60)/24)+DATE(1970,1,1)</f>
        <v>41880.788842592592</v>
      </c>
      <c r="T3961">
        <f>YEAR(S3961)</f>
        <v>2014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400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6">
        <f>ROUND(E3962/D3962*100,0)</f>
        <v>11</v>
      </c>
      <c r="P3962" s="11">
        <f>IFERROR(ROUND(E3962/L3962,2),0)</f>
        <v>11.25</v>
      </c>
      <c r="Q3962" s="13" t="s">
        <v>8315</v>
      </c>
      <c r="R3962" t="s">
        <v>8316</v>
      </c>
      <c r="S3962" s="18">
        <f>(((J3962/60)/60)/24)+DATE(1970,1,1)</f>
        <v>42342.845555555556</v>
      </c>
      <c r="T3962">
        <f>YEAR(S3962)</f>
        <v>2015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400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6">
        <f>ROUND(E3963/D3963*100,0)</f>
        <v>5</v>
      </c>
      <c r="P3963" s="11">
        <f>IFERROR(ROUND(E3963/L3963,2),0)</f>
        <v>10.5</v>
      </c>
      <c r="Q3963" s="13" t="s">
        <v>8315</v>
      </c>
      <c r="R3963" t="s">
        <v>8316</v>
      </c>
      <c r="S3963" s="18">
        <f>(((J3963/60)/60)/24)+DATE(1970,1,1)</f>
        <v>41745.891319444447</v>
      </c>
      <c r="T3963">
        <f>YEAR(S3963)</f>
        <v>2014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6">
        <f>ROUND(E3964/D3964*100,0)</f>
        <v>11</v>
      </c>
      <c r="P3964" s="11">
        <f>IFERROR(ROUND(E3964/L3964,2),0)</f>
        <v>15</v>
      </c>
      <c r="Q3964" s="13" t="s">
        <v>8315</v>
      </c>
      <c r="R3964" t="s">
        <v>8316</v>
      </c>
      <c r="S3964" s="18">
        <f>(((J3964/60)/60)/24)+DATE(1970,1,1)</f>
        <v>42311.621458333335</v>
      </c>
      <c r="T3964">
        <f>YEAR(S3964)</f>
        <v>2015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400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6">
        <f>ROUND(E3965/D3965*100,0)</f>
        <v>0</v>
      </c>
      <c r="P3965" s="11">
        <f>IFERROR(ROUND(E3965/L3965,2),0)</f>
        <v>0</v>
      </c>
      <c r="Q3965" s="13" t="s">
        <v>8315</v>
      </c>
      <c r="R3965" t="s">
        <v>8316</v>
      </c>
      <c r="S3965" s="18">
        <f>(((J3965/60)/60)/24)+DATE(1970,1,1)</f>
        <v>42296.154131944444</v>
      </c>
      <c r="T3965">
        <f>YEAR(S3965)</f>
        <v>2015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400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6">
        <f>ROUND(E3966/D3966*100,0)</f>
        <v>32</v>
      </c>
      <c r="P3966" s="11">
        <f>IFERROR(ROUND(E3966/L3966,2),0)</f>
        <v>42</v>
      </c>
      <c r="Q3966" s="13" t="s">
        <v>8315</v>
      </c>
      <c r="R3966" t="s">
        <v>8316</v>
      </c>
      <c r="S3966" s="18">
        <f>(((J3966/60)/60)/24)+DATE(1970,1,1)</f>
        <v>42053.722060185188</v>
      </c>
      <c r="T3966">
        <f>YEAR(S3966)</f>
        <v>2015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400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6">
        <f>ROUND(E3967/D3967*100,0)</f>
        <v>71</v>
      </c>
      <c r="P3967" s="11">
        <f>IFERROR(ROUND(E3967/L3967,2),0)</f>
        <v>71.25</v>
      </c>
      <c r="Q3967" s="13" t="s">
        <v>8315</v>
      </c>
      <c r="R3967" t="s">
        <v>8316</v>
      </c>
      <c r="S3967" s="18">
        <f>(((J3967/60)/60)/24)+DATE(1970,1,1)</f>
        <v>42414.235879629632</v>
      </c>
      <c r="T3967">
        <f>YEAR(S3967)</f>
        <v>2016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400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6">
        <f>ROUND(E3968/D3968*100,0)</f>
        <v>11</v>
      </c>
      <c r="P3968" s="11">
        <f>IFERROR(ROUND(E3968/L3968,2),0)</f>
        <v>22.5</v>
      </c>
      <c r="Q3968" s="13" t="s">
        <v>8315</v>
      </c>
      <c r="R3968" t="s">
        <v>8316</v>
      </c>
      <c r="S3968" s="18">
        <f>(((J3968/60)/60)/24)+DATE(1970,1,1)</f>
        <v>41801.711550925924</v>
      </c>
      <c r="T3968">
        <f>YEAR(S3968)</f>
        <v>2014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400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6">
        <f>ROUND(E3969/D3969*100,0)</f>
        <v>103</v>
      </c>
      <c r="P3969" s="11">
        <f>IFERROR(ROUND(E3969/L3969,2),0)</f>
        <v>41</v>
      </c>
      <c r="Q3969" s="13" t="s">
        <v>8315</v>
      </c>
      <c r="R3969" t="s">
        <v>8316</v>
      </c>
      <c r="S3969" s="18">
        <f>(((J3969/60)/60)/24)+DATE(1970,1,1)</f>
        <v>42770.290590277778</v>
      </c>
      <c r="T3969">
        <f>YEAR(S3969)</f>
        <v>2017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400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6">
        <f>ROUND(E3970/D3970*100,0)</f>
        <v>132</v>
      </c>
      <c r="P3970" s="11">
        <f>IFERROR(ROUND(E3970/L3970,2),0)</f>
        <v>47.91</v>
      </c>
      <c r="Q3970" s="13" t="s">
        <v>8315</v>
      </c>
      <c r="R3970" t="s">
        <v>8316</v>
      </c>
      <c r="S3970" s="18">
        <f>(((J3970/60)/60)/24)+DATE(1970,1,1)</f>
        <v>42452.815659722226</v>
      </c>
      <c r="T3970">
        <f>YEAR(S3970)</f>
        <v>2016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350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6">
        <f>ROUND(E3971/D3971*100,0)</f>
        <v>60</v>
      </c>
      <c r="P3971" s="11">
        <f>IFERROR(ROUND(E3971/L3971,2),0)</f>
        <v>35.17</v>
      </c>
      <c r="Q3971" s="13" t="s">
        <v>8315</v>
      </c>
      <c r="R3971" t="s">
        <v>8316</v>
      </c>
      <c r="S3971" s="18">
        <f>(((J3971/60)/60)/24)+DATE(1970,1,1)</f>
        <v>42601.854699074072</v>
      </c>
      <c r="T3971">
        <f>YEAR(S3971)</f>
        <v>2016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350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6">
        <f>ROUND(E3972/D3972*100,0)</f>
        <v>3</v>
      </c>
      <c r="P3972" s="11">
        <f>IFERROR(ROUND(E3972/L3972,2),0)</f>
        <v>5.5</v>
      </c>
      <c r="Q3972" s="13" t="s">
        <v>8315</v>
      </c>
      <c r="R3972" t="s">
        <v>8316</v>
      </c>
      <c r="S3972" s="18">
        <f>(((J3972/60)/60)/24)+DATE(1970,1,1)</f>
        <v>42447.863553240735</v>
      </c>
      <c r="T3972">
        <f>YEAR(S3972)</f>
        <v>2016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350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6">
        <f>ROUND(E3973/D3973*100,0)</f>
        <v>39</v>
      </c>
      <c r="P3973" s="11">
        <f>IFERROR(ROUND(E3973/L3973,2),0)</f>
        <v>22.67</v>
      </c>
      <c r="Q3973" s="13" t="s">
        <v>8315</v>
      </c>
      <c r="R3973" t="s">
        <v>8316</v>
      </c>
      <c r="S3973" s="18">
        <f>(((J3973/60)/60)/24)+DATE(1970,1,1)</f>
        <v>41811.536180555559</v>
      </c>
      <c r="T3973">
        <f>YEAR(S3973)</f>
        <v>2014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350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6">
        <f>ROUND(E3974/D3974*100,0)</f>
        <v>60</v>
      </c>
      <c r="P3974" s="11">
        <f>IFERROR(ROUND(E3974/L3974,2),0)</f>
        <v>26.38</v>
      </c>
      <c r="Q3974" s="13" t="s">
        <v>8315</v>
      </c>
      <c r="R3974" t="s">
        <v>8316</v>
      </c>
      <c r="S3974" s="18">
        <f>(((J3974/60)/60)/24)+DATE(1970,1,1)</f>
        <v>41981.067523148144</v>
      </c>
      <c r="T3974">
        <f>YEAR(S3974)</f>
        <v>2014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350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6">
        <f>ROUND(E3975/D3975*100,0)</f>
        <v>1116</v>
      </c>
      <c r="P3975" s="11">
        <f>IFERROR(ROUND(E3975/L3975,2),0)</f>
        <v>105.54</v>
      </c>
      <c r="Q3975" s="13" t="s">
        <v>8315</v>
      </c>
      <c r="R3975" t="s">
        <v>8316</v>
      </c>
      <c r="S3975" s="18">
        <f>(((J3975/60)/60)/24)+DATE(1970,1,1)</f>
        <v>42469.68414351852</v>
      </c>
      <c r="T3975">
        <f>YEAR(S3975)</f>
        <v>2016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350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6">
        <f>ROUND(E3976/D3976*100,0)</f>
        <v>91</v>
      </c>
      <c r="P3976" s="11">
        <f>IFERROR(ROUND(E3976/L3976,2),0)</f>
        <v>29.09</v>
      </c>
      <c r="Q3976" s="13" t="s">
        <v>8315</v>
      </c>
      <c r="R3976" t="s">
        <v>8316</v>
      </c>
      <c r="S3976" s="18">
        <f>(((J3976/60)/60)/24)+DATE(1970,1,1)</f>
        <v>42493.546851851846</v>
      </c>
      <c r="T3976">
        <f>YEAR(S3976)</f>
        <v>2016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350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6">
        <f>ROUND(E3977/D3977*100,0)</f>
        <v>0</v>
      </c>
      <c r="P3977" s="11">
        <f>IFERROR(ROUND(E3977/L3977,2),0)</f>
        <v>0</v>
      </c>
      <c r="Q3977" s="13" t="s">
        <v>8315</v>
      </c>
      <c r="R3977" t="s">
        <v>8316</v>
      </c>
      <c r="S3977" s="18">
        <f>(((J3977/60)/60)/24)+DATE(1970,1,1)</f>
        <v>42534.866875</v>
      </c>
      <c r="T3977">
        <f>YEAR(S3977)</f>
        <v>2016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350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6">
        <f>ROUND(E3978/D3978*100,0)</f>
        <v>177</v>
      </c>
      <c r="P3978" s="11">
        <f>IFERROR(ROUND(E3978/L3978,2),0)</f>
        <v>62</v>
      </c>
      <c r="Q3978" s="13" t="s">
        <v>8315</v>
      </c>
      <c r="R3978" t="s">
        <v>8316</v>
      </c>
      <c r="S3978" s="18">
        <f>(((J3978/60)/60)/24)+DATE(1970,1,1)</f>
        <v>41830.858344907407</v>
      </c>
      <c r="T3978">
        <f>YEAR(S3978)</f>
        <v>2014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350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6">
        <f>ROUND(E3979/D3979*100,0)</f>
        <v>373</v>
      </c>
      <c r="P3979" s="11">
        <f>IFERROR(ROUND(E3979/L3979,2),0)</f>
        <v>217.5</v>
      </c>
      <c r="Q3979" s="13" t="s">
        <v>8315</v>
      </c>
      <c r="R3979" t="s">
        <v>8316</v>
      </c>
      <c r="S3979" s="18">
        <f>(((J3979/60)/60)/24)+DATE(1970,1,1)</f>
        <v>42543.788564814815</v>
      </c>
      <c r="T3979">
        <f>YEAR(S3979)</f>
        <v>2016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350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6">
        <f>ROUND(E3980/D3980*100,0)</f>
        <v>61</v>
      </c>
      <c r="P3980" s="11">
        <f>IFERROR(ROUND(E3980/L3980,2),0)</f>
        <v>26.75</v>
      </c>
      <c r="Q3980" s="13" t="s">
        <v>8315</v>
      </c>
      <c r="R3980" t="s">
        <v>8316</v>
      </c>
      <c r="S3980" s="18">
        <f>(((J3980/60)/60)/24)+DATE(1970,1,1)</f>
        <v>41975.642974537041</v>
      </c>
      <c r="T3980">
        <f>YEAR(S3980)</f>
        <v>2014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350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6">
        <f>ROUND(E3981/D3981*100,0)</f>
        <v>31</v>
      </c>
      <c r="P3981" s="11">
        <f>IFERROR(ROUND(E3981/L3981,2),0)</f>
        <v>18.329999999999998</v>
      </c>
      <c r="Q3981" s="13" t="s">
        <v>8315</v>
      </c>
      <c r="R3981" t="s">
        <v>8316</v>
      </c>
      <c r="S3981" s="18">
        <f>(((J3981/60)/60)/24)+DATE(1970,1,1)</f>
        <v>42069.903437500005</v>
      </c>
      <c r="T3981">
        <f>YEAR(S3981)</f>
        <v>2015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350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6">
        <f>ROUND(E3982/D3982*100,0)</f>
        <v>129</v>
      </c>
      <c r="P3982" s="11">
        <f>IFERROR(ROUND(E3982/L3982,2),0)</f>
        <v>64.290000000000006</v>
      </c>
      <c r="Q3982" s="13" t="s">
        <v>8315</v>
      </c>
      <c r="R3982" t="s">
        <v>8316</v>
      </c>
      <c r="S3982" s="18">
        <f>(((J3982/60)/60)/24)+DATE(1970,1,1)</f>
        <v>41795.598923611113</v>
      </c>
      <c r="T3982">
        <f>YEAR(S3982)</f>
        <v>2014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350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6">
        <f>ROUND(E3983/D3983*100,0)</f>
        <v>350</v>
      </c>
      <c r="P3983" s="11">
        <f>IFERROR(ROUND(E3983/L3983,2),0)</f>
        <v>175</v>
      </c>
      <c r="Q3983" s="13" t="s">
        <v>8315</v>
      </c>
      <c r="R3983" t="s">
        <v>8316</v>
      </c>
      <c r="S3983" s="18">
        <f>(((J3983/60)/60)/24)+DATE(1970,1,1)</f>
        <v>42508.179965277777</v>
      </c>
      <c r="T3983">
        <f>YEAR(S3983)</f>
        <v>2016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347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6">
        <f>ROUND(E3984/D3984*100,0)</f>
        <v>49</v>
      </c>
      <c r="P3984" s="11">
        <f>IFERROR(ROUND(E3984/L3984,2),0)</f>
        <v>34</v>
      </c>
      <c r="Q3984" s="13" t="s">
        <v>8315</v>
      </c>
      <c r="R3984" t="s">
        <v>8316</v>
      </c>
      <c r="S3984" s="18">
        <f>(((J3984/60)/60)/24)+DATE(1970,1,1)</f>
        <v>42132.809953703705</v>
      </c>
      <c r="T3984">
        <f>YEAR(S3984)</f>
        <v>2015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333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6">
        <f>ROUND(E3985/D3985*100,0)</f>
        <v>1164</v>
      </c>
      <c r="P3985" s="11">
        <f>IFERROR(ROUND(E3985/L3985,2),0)</f>
        <v>84.28</v>
      </c>
      <c r="Q3985" s="13" t="s">
        <v>8315</v>
      </c>
      <c r="R3985" t="s">
        <v>8316</v>
      </c>
      <c r="S3985" s="18">
        <f>(((J3985/60)/60)/24)+DATE(1970,1,1)</f>
        <v>41747.86986111111</v>
      </c>
      <c r="T3985">
        <f>YEAR(S3985)</f>
        <v>2014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315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6">
        <f>ROUND(E3986/D3986*100,0)</f>
        <v>30</v>
      </c>
      <c r="P3986" s="11">
        <f>IFERROR(ROUND(E3986/L3986,2),0)</f>
        <v>9.5</v>
      </c>
      <c r="Q3986" s="13" t="s">
        <v>8315</v>
      </c>
      <c r="R3986" t="s">
        <v>8316</v>
      </c>
      <c r="S3986" s="18">
        <f>(((J3986/60)/60)/24)+DATE(1970,1,1)</f>
        <v>41920.963472222218</v>
      </c>
      <c r="T3986">
        <f>YEAR(S3986)</f>
        <v>2014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300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6">
        <f>ROUND(E3987/D3987*100,0)</f>
        <v>214</v>
      </c>
      <c r="P3987" s="11">
        <f>IFERROR(ROUND(E3987/L3987,2),0)</f>
        <v>33.74</v>
      </c>
      <c r="Q3987" s="13" t="s">
        <v>8315</v>
      </c>
      <c r="R3987" t="s">
        <v>8316</v>
      </c>
      <c r="S3987" s="18">
        <f>(((J3987/60)/60)/24)+DATE(1970,1,1)</f>
        <v>42399.707407407404</v>
      </c>
      <c r="T3987">
        <f>YEAR(S3987)</f>
        <v>2016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300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6">
        <f>ROUND(E3988/D3988*100,0)</f>
        <v>163</v>
      </c>
      <c r="P3988" s="11">
        <f>IFERROR(ROUND(E3988/L3988,2),0)</f>
        <v>37.54</v>
      </c>
      <c r="Q3988" s="13" t="s">
        <v>8315</v>
      </c>
      <c r="R3988" t="s">
        <v>8316</v>
      </c>
      <c r="S3988" s="18">
        <f>(((J3988/60)/60)/24)+DATE(1970,1,1)</f>
        <v>42467.548541666663</v>
      </c>
      <c r="T3988">
        <f>YEAR(S3988)</f>
        <v>2016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300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6">
        <f>ROUND(E3989/D3989*100,0)</f>
        <v>50</v>
      </c>
      <c r="P3989" s="11">
        <f>IFERROR(ROUND(E3989/L3989,2),0)</f>
        <v>11.62</v>
      </c>
      <c r="Q3989" s="13" t="s">
        <v>8315</v>
      </c>
      <c r="R3989" t="s">
        <v>8316</v>
      </c>
      <c r="S3989" s="18">
        <f>(((J3989/60)/60)/24)+DATE(1970,1,1)</f>
        <v>41765.92465277778</v>
      </c>
      <c r="T3989">
        <f>YEAR(S3989)</f>
        <v>2014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300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6">
        <f>ROUND(E3990/D3990*100,0)</f>
        <v>11</v>
      </c>
      <c r="P3990" s="11">
        <f>IFERROR(ROUND(E3990/L3990,2),0)</f>
        <v>8</v>
      </c>
      <c r="Q3990" s="13" t="s">
        <v>8315</v>
      </c>
      <c r="R3990" t="s">
        <v>8316</v>
      </c>
      <c r="S3990" s="18">
        <f>(((J3990/60)/60)/24)+DATE(1970,1,1)</f>
        <v>42230.08116898148</v>
      </c>
      <c r="T3990">
        <f>YEAR(S3990)</f>
        <v>2015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6">
        <f>ROUND(E3991/D3991*100,0)</f>
        <v>0</v>
      </c>
      <c r="P3991" s="11">
        <f>IFERROR(ROUND(E3991/L3991,2),0)</f>
        <v>0</v>
      </c>
      <c r="Q3991" s="13" t="s">
        <v>8315</v>
      </c>
      <c r="R3991" t="s">
        <v>8316</v>
      </c>
      <c r="S3991" s="18">
        <f>(((J3991/60)/60)/24)+DATE(1970,1,1)</f>
        <v>42286.749780092592</v>
      </c>
      <c r="T3991">
        <f>YEAR(S3991)</f>
        <v>2015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300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6">
        <f>ROUND(E3992/D3992*100,0)</f>
        <v>23</v>
      </c>
      <c r="P3992" s="11">
        <f>IFERROR(ROUND(E3992/L3992,2),0)</f>
        <v>23</v>
      </c>
      <c r="Q3992" s="13" t="s">
        <v>8315</v>
      </c>
      <c r="R3992" t="s">
        <v>8316</v>
      </c>
      <c r="S3992" s="18">
        <f>(((J3992/60)/60)/24)+DATE(1970,1,1)</f>
        <v>42401.672372685185</v>
      </c>
      <c r="T3992">
        <f>YEAR(S3992)</f>
        <v>2016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300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6">
        <f>ROUND(E3993/D3993*100,0)</f>
        <v>33</v>
      </c>
      <c r="P3993" s="11">
        <f>IFERROR(ROUND(E3993/L3993,2),0)</f>
        <v>100</v>
      </c>
      <c r="Q3993" s="13" t="s">
        <v>8315</v>
      </c>
      <c r="R3993" t="s">
        <v>8316</v>
      </c>
      <c r="S3993" s="18">
        <f>(((J3993/60)/60)/24)+DATE(1970,1,1)</f>
        <v>42125.644467592589</v>
      </c>
      <c r="T3993">
        <f>YEAR(S3993)</f>
        <v>2015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300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6">
        <f>ROUND(E3994/D3994*100,0)</f>
        <v>180</v>
      </c>
      <c r="P3994" s="11">
        <f>IFERROR(ROUND(E3994/L3994,2),0)</f>
        <v>60.11</v>
      </c>
      <c r="Q3994" s="13" t="s">
        <v>8315</v>
      </c>
      <c r="R3994" t="s">
        <v>8316</v>
      </c>
      <c r="S3994" s="18">
        <f>(((J3994/60)/60)/24)+DATE(1970,1,1)</f>
        <v>42289.94049768518</v>
      </c>
      <c r="T3994">
        <f>YEAR(S3994)</f>
        <v>2015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300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6">
        <f>ROUND(E3995/D3995*100,0)</f>
        <v>1</v>
      </c>
      <c r="P3995" s="11">
        <f>IFERROR(ROUND(E3995/L3995,2),0)</f>
        <v>3</v>
      </c>
      <c r="Q3995" s="13" t="s">
        <v>8315</v>
      </c>
      <c r="R3995" t="s">
        <v>8316</v>
      </c>
      <c r="S3995" s="18">
        <f>(((J3995/60)/60)/24)+DATE(1970,1,1)</f>
        <v>42107.864722222221</v>
      </c>
      <c r="T3995">
        <f>YEAR(S3995)</f>
        <v>2015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300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6">
        <f>ROUND(E3996/D3996*100,0)</f>
        <v>2</v>
      </c>
      <c r="P3996" s="11">
        <f>IFERROR(ROUND(E3996/L3996,2),0)</f>
        <v>5</v>
      </c>
      <c r="Q3996" s="13" t="s">
        <v>8315</v>
      </c>
      <c r="R3996" t="s">
        <v>8316</v>
      </c>
      <c r="S3996" s="18">
        <f>(((J3996/60)/60)/24)+DATE(1970,1,1)</f>
        <v>41809.389930555553</v>
      </c>
      <c r="T3996">
        <f>YEAR(S3996)</f>
        <v>2014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300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6">
        <f>ROUND(E3997/D3997*100,0)</f>
        <v>23</v>
      </c>
      <c r="P3997" s="11">
        <f>IFERROR(ROUND(E3997/L3997,2),0)</f>
        <v>17.5</v>
      </c>
      <c r="Q3997" s="13" t="s">
        <v>8315</v>
      </c>
      <c r="R3997" t="s">
        <v>8316</v>
      </c>
      <c r="S3997" s="18">
        <f>(((J3997/60)/60)/24)+DATE(1970,1,1)</f>
        <v>42019.683761574073</v>
      </c>
      <c r="T3997">
        <f>YEAR(S3997)</f>
        <v>2015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6">
        <f>ROUND(E3998/D3998*100,0)</f>
        <v>166</v>
      </c>
      <c r="P3998" s="11">
        <f>IFERROR(ROUND(E3998/L3998,2),0)</f>
        <v>29.24</v>
      </c>
      <c r="Q3998" s="13" t="s">
        <v>8315</v>
      </c>
      <c r="R3998" t="s">
        <v>8316</v>
      </c>
      <c r="S3998" s="18">
        <f>(((J3998/60)/60)/24)+DATE(1970,1,1)</f>
        <v>41950.26694444444</v>
      </c>
      <c r="T3998">
        <f>YEAR(S3998)</f>
        <v>2014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6">
        <f>ROUND(E3999/D3999*100,0)</f>
        <v>0</v>
      </c>
      <c r="P3999" s="11">
        <f>IFERROR(ROUND(E3999/L3999,2),0)</f>
        <v>0</v>
      </c>
      <c r="Q3999" s="13" t="s">
        <v>8315</v>
      </c>
      <c r="R3999" t="s">
        <v>8316</v>
      </c>
      <c r="S3999" s="18">
        <f>(((J3999/60)/60)/24)+DATE(1970,1,1)</f>
        <v>42069.391446759255</v>
      </c>
      <c r="T3999">
        <f>YEAR(S3999)</f>
        <v>2015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300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6">
        <f>ROUND(E4000/D4000*100,0)</f>
        <v>238</v>
      </c>
      <c r="P4000" s="11">
        <f>IFERROR(ROUND(E4000/L4000,2),0)</f>
        <v>59.58</v>
      </c>
      <c r="Q4000" s="13" t="s">
        <v>8315</v>
      </c>
      <c r="R4000" t="s">
        <v>8316</v>
      </c>
      <c r="S4000" s="18">
        <f>(((J4000/60)/60)/24)+DATE(1970,1,1)</f>
        <v>42061.963263888887</v>
      </c>
      <c r="T4000">
        <f>YEAR(S4000)</f>
        <v>2015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300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6">
        <f>ROUND(E4001/D4001*100,0)</f>
        <v>385</v>
      </c>
      <c r="P4001" s="11">
        <f>IFERROR(ROUND(E4001/L4001,2),0)</f>
        <v>82.57</v>
      </c>
      <c r="Q4001" s="13" t="s">
        <v>8315</v>
      </c>
      <c r="R4001" t="s">
        <v>8316</v>
      </c>
      <c r="S4001" s="18">
        <f>(((J4001/60)/60)/24)+DATE(1970,1,1)</f>
        <v>41842.828680555554</v>
      </c>
      <c r="T4001">
        <f>YEAR(S4001)</f>
        <v>2014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300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6">
        <f>ROUND(E4002/D4002*100,0)</f>
        <v>3</v>
      </c>
      <c r="P4002" s="11">
        <f>IFERROR(ROUND(E4002/L4002,2),0)</f>
        <v>10</v>
      </c>
      <c r="Q4002" s="13" t="s">
        <v>8315</v>
      </c>
      <c r="R4002" t="s">
        <v>8316</v>
      </c>
      <c r="S4002" s="18">
        <f>(((J4002/60)/60)/24)+DATE(1970,1,1)</f>
        <v>42437.64534722222</v>
      </c>
      <c r="T4002">
        <f>YEAR(S4002)</f>
        <v>2016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300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6">
        <f>ROUND(E4003/D4003*100,0)</f>
        <v>151</v>
      </c>
      <c r="P4003" s="11">
        <f>IFERROR(ROUND(E4003/L4003,2),0)</f>
        <v>32.36</v>
      </c>
      <c r="Q4003" s="13" t="s">
        <v>8315</v>
      </c>
      <c r="R4003" t="s">
        <v>8316</v>
      </c>
      <c r="S4003" s="18">
        <f>(((J4003/60)/60)/24)+DATE(1970,1,1)</f>
        <v>42775.964212962965</v>
      </c>
      <c r="T4003">
        <f>YEAR(S4003)</f>
        <v>2017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300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6">
        <f>ROUND(E4004/D4004*100,0)</f>
        <v>8</v>
      </c>
      <c r="P4004" s="11">
        <f>IFERROR(ROUND(E4004/L4004,2),0)</f>
        <v>5.75</v>
      </c>
      <c r="Q4004" s="13" t="s">
        <v>8315</v>
      </c>
      <c r="R4004" t="s">
        <v>8316</v>
      </c>
      <c r="S4004" s="18">
        <f>(((J4004/60)/60)/24)+DATE(1970,1,1)</f>
        <v>41879.043530092589</v>
      </c>
      <c r="T4004">
        <f>YEAR(S4004)</f>
        <v>2014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300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6">
        <f>ROUND(E4005/D4005*100,0)</f>
        <v>67</v>
      </c>
      <c r="P4005" s="11">
        <f>IFERROR(ROUND(E4005/L4005,2),0)</f>
        <v>100.5</v>
      </c>
      <c r="Q4005" s="13" t="s">
        <v>8315</v>
      </c>
      <c r="R4005" t="s">
        <v>8316</v>
      </c>
      <c r="S4005" s="18">
        <f>(((J4005/60)/60)/24)+DATE(1970,1,1)</f>
        <v>42020.587349537032</v>
      </c>
      <c r="T4005">
        <f>YEAR(S4005)</f>
        <v>2015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300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6">
        <f>ROUND(E4006/D4006*100,0)</f>
        <v>0</v>
      </c>
      <c r="P4006" s="11">
        <f>IFERROR(ROUND(E4006/L4006,2),0)</f>
        <v>1</v>
      </c>
      <c r="Q4006" s="13" t="s">
        <v>8315</v>
      </c>
      <c r="R4006" t="s">
        <v>8316</v>
      </c>
      <c r="S4006" s="18">
        <f>(((J4006/60)/60)/24)+DATE(1970,1,1)</f>
        <v>41890.16269675926</v>
      </c>
      <c r="T4006">
        <f>YEAR(S4006)</f>
        <v>2014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6">
        <f>ROUND(E4007/D4007*100,0)</f>
        <v>13</v>
      </c>
      <c r="P4007" s="11">
        <f>IFERROR(ROUND(E4007/L4007,2),0)</f>
        <v>20</v>
      </c>
      <c r="Q4007" s="13" t="s">
        <v>8315</v>
      </c>
      <c r="R4007" t="s">
        <v>8316</v>
      </c>
      <c r="S4007" s="18">
        <f>(((J4007/60)/60)/24)+DATE(1970,1,1)</f>
        <v>41872.807696759257</v>
      </c>
      <c r="T4007">
        <f>YEAR(S4007)</f>
        <v>2014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6">
        <f>ROUND(E4008/D4008*100,0)</f>
        <v>1</v>
      </c>
      <c r="P4008" s="11">
        <f>IFERROR(ROUND(E4008/L4008,2),0)</f>
        <v>2</v>
      </c>
      <c r="Q4008" s="13" t="s">
        <v>8315</v>
      </c>
      <c r="R4008" t="s">
        <v>8316</v>
      </c>
      <c r="S4008" s="18">
        <f>(((J4008/60)/60)/24)+DATE(1970,1,1)</f>
        <v>42391.772997685184</v>
      </c>
      <c r="T4008">
        <f>YEAR(S4008)</f>
        <v>2016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300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6">
        <f>ROUND(E4009/D4009*100,0)</f>
        <v>2</v>
      </c>
      <c r="P4009" s="11">
        <f>IFERROR(ROUND(E4009/L4009,2),0)</f>
        <v>5</v>
      </c>
      <c r="Q4009" s="13" t="s">
        <v>8315</v>
      </c>
      <c r="R4009" t="s">
        <v>8316</v>
      </c>
      <c r="S4009" s="18">
        <f>(((J4009/60)/60)/24)+DATE(1970,1,1)</f>
        <v>41848.772928240738</v>
      </c>
      <c r="T4009">
        <f>YEAR(S4009)</f>
        <v>2014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300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6">
        <f>ROUND(E4010/D4010*100,0)</f>
        <v>20</v>
      </c>
      <c r="P4010" s="11">
        <f>IFERROR(ROUND(E4010/L4010,2),0)</f>
        <v>15</v>
      </c>
      <c r="Q4010" s="13" t="s">
        <v>8315</v>
      </c>
      <c r="R4010" t="s">
        <v>8316</v>
      </c>
      <c r="S4010" s="18">
        <f>(((J4010/60)/60)/24)+DATE(1970,1,1)</f>
        <v>42177.964201388888</v>
      </c>
      <c r="T4010">
        <f>YEAR(S4010)</f>
        <v>2015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300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6">
        <f>ROUND(E4011/D4011*100,0)</f>
        <v>25</v>
      </c>
      <c r="P4011" s="11">
        <f>IFERROR(ROUND(E4011/L4011,2),0)</f>
        <v>25</v>
      </c>
      <c r="Q4011" s="13" t="s">
        <v>8315</v>
      </c>
      <c r="R4011" t="s">
        <v>8316</v>
      </c>
      <c r="S4011" s="18">
        <f>(((J4011/60)/60)/24)+DATE(1970,1,1)</f>
        <v>41851.700925925928</v>
      </c>
      <c r="T4011">
        <f>YEAR(S4011)</f>
        <v>2014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300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6">
        <f>ROUND(E4012/D4012*100,0)</f>
        <v>581</v>
      </c>
      <c r="P4012" s="11">
        <f>IFERROR(ROUND(E4012/L4012,2),0)</f>
        <v>45.84</v>
      </c>
      <c r="Q4012" s="13" t="s">
        <v>8315</v>
      </c>
      <c r="R4012" t="s">
        <v>8316</v>
      </c>
      <c r="S4012" s="18">
        <f>(((J4012/60)/60)/24)+DATE(1970,1,1)</f>
        <v>41921.770439814813</v>
      </c>
      <c r="T4012">
        <f>YEAR(S4012)</f>
        <v>2014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300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6">
        <f>ROUND(E4013/D4013*100,0)</f>
        <v>6</v>
      </c>
      <c r="P4013" s="11">
        <f>IFERROR(ROUND(E4013/L4013,2),0)</f>
        <v>4.75</v>
      </c>
      <c r="Q4013" s="13" t="s">
        <v>8315</v>
      </c>
      <c r="R4013" t="s">
        <v>8316</v>
      </c>
      <c r="S4013" s="18">
        <f>(((J4013/60)/60)/24)+DATE(1970,1,1)</f>
        <v>42002.54488425926</v>
      </c>
      <c r="T4013">
        <f>YEAR(S4013)</f>
        <v>2014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300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6">
        <f>ROUND(E4014/D4014*100,0)</f>
        <v>0</v>
      </c>
      <c r="P4014" s="11">
        <f>IFERROR(ROUND(E4014/L4014,2),0)</f>
        <v>0</v>
      </c>
      <c r="Q4014" s="13" t="s">
        <v>8315</v>
      </c>
      <c r="R4014" t="s">
        <v>8316</v>
      </c>
      <c r="S4014" s="18">
        <f>(((J4014/60)/60)/24)+DATE(1970,1,1)</f>
        <v>42096.544548611113</v>
      </c>
      <c r="T4014">
        <f>YEAR(S4014)</f>
        <v>2015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300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6">
        <f>ROUND(E4015/D4015*100,0)</f>
        <v>9</v>
      </c>
      <c r="P4015" s="11">
        <f>IFERROR(ROUND(E4015/L4015,2),0)</f>
        <v>13</v>
      </c>
      <c r="Q4015" s="13" t="s">
        <v>8315</v>
      </c>
      <c r="R4015" t="s">
        <v>8316</v>
      </c>
      <c r="S4015" s="18">
        <f>(((J4015/60)/60)/24)+DATE(1970,1,1)</f>
        <v>42021.301192129627</v>
      </c>
      <c r="T4015">
        <f>YEAR(S4015)</f>
        <v>2015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300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6">
        <f>ROUND(E4016/D4016*100,0)</f>
        <v>0</v>
      </c>
      <c r="P4016" s="11">
        <f>IFERROR(ROUND(E4016/L4016,2),0)</f>
        <v>0</v>
      </c>
      <c r="Q4016" s="13" t="s">
        <v>8315</v>
      </c>
      <c r="R4016" t="s">
        <v>8316</v>
      </c>
      <c r="S4016" s="18">
        <f>(((J4016/60)/60)/24)+DATE(1970,1,1)</f>
        <v>42419.246168981481</v>
      </c>
      <c r="T4016">
        <f>YEAR(S4016)</f>
        <v>2016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300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6">
        <f>ROUND(E4017/D4017*100,0)</f>
        <v>0</v>
      </c>
      <c r="P4017" s="11">
        <f>IFERROR(ROUND(E4017/L4017,2),0)</f>
        <v>1</v>
      </c>
      <c r="Q4017" s="13" t="s">
        <v>8315</v>
      </c>
      <c r="R4017" t="s">
        <v>8316</v>
      </c>
      <c r="S4017" s="18">
        <f>(((J4017/60)/60)/24)+DATE(1970,1,1)</f>
        <v>42174.780821759254</v>
      </c>
      <c r="T4017">
        <f>YEAR(S4017)</f>
        <v>2015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300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6">
        <f>ROUND(E4018/D4018*100,0)</f>
        <v>23</v>
      </c>
      <c r="P4018" s="11">
        <f>IFERROR(ROUND(E4018/L4018,2),0)</f>
        <v>10</v>
      </c>
      <c r="Q4018" s="13" t="s">
        <v>8315</v>
      </c>
      <c r="R4018" t="s">
        <v>8316</v>
      </c>
      <c r="S4018" s="18">
        <f>(((J4018/60)/60)/24)+DATE(1970,1,1)</f>
        <v>41869.872685185182</v>
      </c>
      <c r="T4018">
        <f>YEAR(S4018)</f>
        <v>2014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300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6">
        <f>ROUND(E4019/D4019*100,0)</f>
        <v>35</v>
      </c>
      <c r="P4019" s="11">
        <f>IFERROR(ROUND(E4019/L4019,2),0)</f>
        <v>52.5</v>
      </c>
      <c r="Q4019" s="13" t="s">
        <v>8315</v>
      </c>
      <c r="R4019" t="s">
        <v>8316</v>
      </c>
      <c r="S4019" s="18">
        <f>(((J4019/60)/60)/24)+DATE(1970,1,1)</f>
        <v>41856.672152777777</v>
      </c>
      <c r="T4019">
        <f>YEAR(S4019)</f>
        <v>2014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300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6">
        <f>ROUND(E4020/D4020*100,0)</f>
        <v>43</v>
      </c>
      <c r="P4020" s="11">
        <f>IFERROR(ROUND(E4020/L4020,2),0)</f>
        <v>32.5</v>
      </c>
      <c r="Q4020" s="13" t="s">
        <v>8315</v>
      </c>
      <c r="R4020" t="s">
        <v>8316</v>
      </c>
      <c r="S4020" s="18">
        <f>(((J4020/60)/60)/24)+DATE(1970,1,1)</f>
        <v>42620.91097222222</v>
      </c>
      <c r="T4020">
        <f>YEAR(S4020)</f>
        <v>2016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280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6">
        <f>ROUND(E4021/D4021*100,0)</f>
        <v>10</v>
      </c>
      <c r="P4021" s="11">
        <f>IFERROR(ROUND(E4021/L4021,2),0)</f>
        <v>7.25</v>
      </c>
      <c r="Q4021" s="13" t="s">
        <v>8315</v>
      </c>
      <c r="R4021" t="s">
        <v>8316</v>
      </c>
      <c r="S4021" s="18">
        <f>(((J4021/60)/60)/24)+DATE(1970,1,1)</f>
        <v>42417.675879629634</v>
      </c>
      <c r="T4021">
        <f>YEAR(S4021)</f>
        <v>2016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270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6">
        <f>ROUND(E4022/D4022*100,0)</f>
        <v>37</v>
      </c>
      <c r="P4022" s="11">
        <f>IFERROR(ROUND(E4022/L4022,2),0)</f>
        <v>33.33</v>
      </c>
      <c r="Q4022" s="13" t="s">
        <v>8315</v>
      </c>
      <c r="R4022" t="s">
        <v>8316</v>
      </c>
      <c r="S4022" s="18">
        <f>(((J4022/60)/60)/24)+DATE(1970,1,1)</f>
        <v>42057.190960648149</v>
      </c>
      <c r="T4022">
        <f>YEAR(S4022)</f>
        <v>2015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250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6">
        <f>ROUND(E4023/D4023*100,0)</f>
        <v>50</v>
      </c>
      <c r="P4023" s="11">
        <f>IFERROR(ROUND(E4023/L4023,2),0)</f>
        <v>62.5</v>
      </c>
      <c r="Q4023" s="13" t="s">
        <v>8315</v>
      </c>
      <c r="R4023" t="s">
        <v>8316</v>
      </c>
      <c r="S4023" s="18">
        <f>(((J4023/60)/60)/24)+DATE(1970,1,1)</f>
        <v>41878.911550925928</v>
      </c>
      <c r="T4023">
        <f>YEAR(S4023)</f>
        <v>2014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250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6">
        <f>ROUND(E4024/D4024*100,0)</f>
        <v>5008</v>
      </c>
      <c r="P4024" s="11">
        <f>IFERROR(ROUND(E4024/L4024,2),0)</f>
        <v>63.56</v>
      </c>
      <c r="Q4024" s="13" t="s">
        <v>8315</v>
      </c>
      <c r="R4024" t="s">
        <v>8316</v>
      </c>
      <c r="S4024" s="18">
        <f>(((J4024/60)/60)/24)+DATE(1970,1,1)</f>
        <v>41990.584108796291</v>
      </c>
      <c r="T4024">
        <f>YEAR(S4024)</f>
        <v>2014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250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6">
        <f>ROUND(E4025/D4025*100,0)</f>
        <v>0</v>
      </c>
      <c r="P4025" s="11">
        <f>IFERROR(ROUND(E4025/L4025,2),0)</f>
        <v>0</v>
      </c>
      <c r="Q4025" s="13" t="s">
        <v>8315</v>
      </c>
      <c r="R4025" t="s">
        <v>8316</v>
      </c>
      <c r="S4025" s="18">
        <f>(((J4025/60)/60)/24)+DATE(1970,1,1)</f>
        <v>42408.999571759254</v>
      </c>
      <c r="T4025">
        <f>YEAR(S4025)</f>
        <v>2016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250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6">
        <f>ROUND(E4026/D4026*100,0)</f>
        <v>4</v>
      </c>
      <c r="P4026" s="11">
        <f>IFERROR(ROUND(E4026/L4026,2),0)</f>
        <v>10</v>
      </c>
      <c r="Q4026" s="13" t="s">
        <v>8315</v>
      </c>
      <c r="R4026" t="s">
        <v>8316</v>
      </c>
      <c r="S4026" s="18">
        <f>(((J4026/60)/60)/24)+DATE(1970,1,1)</f>
        <v>42217.670104166667</v>
      </c>
      <c r="T4026">
        <f>YEAR(S4026)</f>
        <v>2015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250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6">
        <f>ROUND(E4027/D4027*100,0)</f>
        <v>100</v>
      </c>
      <c r="P4027" s="11">
        <f>IFERROR(ROUND(E4027/L4027,2),0)</f>
        <v>62.5</v>
      </c>
      <c r="Q4027" s="13" t="s">
        <v>8315</v>
      </c>
      <c r="R4027" t="s">
        <v>8316</v>
      </c>
      <c r="S4027" s="18">
        <f>(((J4027/60)/60)/24)+DATE(1970,1,1)</f>
        <v>42151.237685185188</v>
      </c>
      <c r="T4027">
        <f>YEAR(S4027)</f>
        <v>2015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250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6">
        <f>ROUND(E4028/D4028*100,0)</f>
        <v>0</v>
      </c>
      <c r="P4028" s="11">
        <f>IFERROR(ROUND(E4028/L4028,2),0)</f>
        <v>0</v>
      </c>
      <c r="Q4028" s="13" t="s">
        <v>8315</v>
      </c>
      <c r="R4028" t="s">
        <v>8316</v>
      </c>
      <c r="S4028" s="18">
        <f>(((J4028/60)/60)/24)+DATE(1970,1,1)</f>
        <v>42282.655543981484</v>
      </c>
      <c r="T4028">
        <f>YEAR(S4028)</f>
        <v>2015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250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6">
        <f>ROUND(E4029/D4029*100,0)</f>
        <v>86</v>
      </c>
      <c r="P4029" s="11">
        <f>IFERROR(ROUND(E4029/L4029,2),0)</f>
        <v>30.71</v>
      </c>
      <c r="Q4029" s="13" t="s">
        <v>8315</v>
      </c>
      <c r="R4029" t="s">
        <v>8316</v>
      </c>
      <c r="S4029" s="18">
        <f>(((J4029/60)/60)/24)+DATE(1970,1,1)</f>
        <v>42768.97084490741</v>
      </c>
      <c r="T4029">
        <f>YEAR(S4029)</f>
        <v>2017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250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6">
        <f>ROUND(E4030/D4030*100,0)</f>
        <v>224</v>
      </c>
      <c r="P4030" s="11">
        <f>IFERROR(ROUND(E4030/L4030,2),0)</f>
        <v>51</v>
      </c>
      <c r="Q4030" s="13" t="s">
        <v>8315</v>
      </c>
      <c r="R4030" t="s">
        <v>8316</v>
      </c>
      <c r="S4030" s="18">
        <f>(((J4030/60)/60)/24)+DATE(1970,1,1)</f>
        <v>41765.938657407409</v>
      </c>
      <c r="T4030">
        <f>YEAR(S4030)</f>
        <v>2014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250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6">
        <f>ROUND(E4031/D4031*100,0)</f>
        <v>0</v>
      </c>
      <c r="P4031" s="11">
        <f>IFERROR(ROUND(E4031/L4031,2),0)</f>
        <v>0</v>
      </c>
      <c r="Q4031" s="13" t="s">
        <v>8315</v>
      </c>
      <c r="R4031" t="s">
        <v>8316</v>
      </c>
      <c r="S4031" s="18">
        <f>(((J4031/60)/60)/24)+DATE(1970,1,1)</f>
        <v>42322.025115740747</v>
      </c>
      <c r="T4031">
        <f>YEAR(S4031)</f>
        <v>2015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6">
        <f>ROUND(E4032/D4032*100,0)</f>
        <v>160</v>
      </c>
      <c r="P4032" s="11">
        <f>IFERROR(ROUND(E4032/L4032,2),0)</f>
        <v>66.67</v>
      </c>
      <c r="Q4032" s="13" t="s">
        <v>8315</v>
      </c>
      <c r="R4032" t="s">
        <v>8316</v>
      </c>
      <c r="S4032" s="18">
        <f>(((J4032/60)/60)/24)+DATE(1970,1,1)</f>
        <v>42374.655081018514</v>
      </c>
      <c r="T4032">
        <f>YEAR(S4032)</f>
        <v>2016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250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6">
        <f>ROUND(E4033/D4033*100,0)</f>
        <v>0</v>
      </c>
      <c r="P4033" s="11">
        <f>IFERROR(ROUND(E4033/L4033,2),0)</f>
        <v>0</v>
      </c>
      <c r="Q4033" s="13" t="s">
        <v>8315</v>
      </c>
      <c r="R4033" t="s">
        <v>8316</v>
      </c>
      <c r="S4033" s="18">
        <f>(((J4033/60)/60)/24)+DATE(1970,1,1)</f>
        <v>41941.585231481484</v>
      </c>
      <c r="T4033">
        <f>YEAR(S4033)</f>
        <v>2014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250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6">
        <f>ROUND(E4034/D4034*100,0)</f>
        <v>165</v>
      </c>
      <c r="P4034" s="11">
        <f>IFERROR(ROUND(E4034/L4034,2),0)</f>
        <v>59</v>
      </c>
      <c r="Q4034" s="13" t="s">
        <v>8315</v>
      </c>
      <c r="R4034" t="s">
        <v>8316</v>
      </c>
      <c r="S4034" s="18">
        <f>(((J4034/60)/60)/24)+DATE(1970,1,1)</f>
        <v>42293.809212962966</v>
      </c>
      <c r="T4034">
        <f>YEAR(S4034)</f>
        <v>2015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250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6">
        <f>ROUND(E4035/D4035*100,0)</f>
        <v>2457</v>
      </c>
      <c r="P4035" s="11">
        <f>IFERROR(ROUND(E4035/L4035,2),0)</f>
        <v>65.34</v>
      </c>
      <c r="Q4035" s="13" t="s">
        <v>8315</v>
      </c>
      <c r="R4035" t="s">
        <v>8316</v>
      </c>
      <c r="S4035" s="18">
        <f>(((J4035/60)/60)/24)+DATE(1970,1,1)</f>
        <v>42614.268796296295</v>
      </c>
      <c r="T4035">
        <f>YEAR(S4035)</f>
        <v>2016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250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6">
        <f>ROUND(E4036/D4036*100,0)</f>
        <v>80</v>
      </c>
      <c r="P4036" s="11">
        <f>IFERROR(ROUND(E4036/L4036,2),0)</f>
        <v>100</v>
      </c>
      <c r="Q4036" s="13" t="s">
        <v>8315</v>
      </c>
      <c r="R4036" t="s">
        <v>8316</v>
      </c>
      <c r="S4036" s="18">
        <f>(((J4036/60)/60)/24)+DATE(1970,1,1)</f>
        <v>42067.947337962964</v>
      </c>
      <c r="T4036">
        <f>YEAR(S4036)</f>
        <v>2015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250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6">
        <f>ROUND(E4037/D4037*100,0)</f>
        <v>1474</v>
      </c>
      <c r="P4037" s="11">
        <f>IFERROR(ROUND(E4037/L4037,2),0)</f>
        <v>147.4</v>
      </c>
      <c r="Q4037" s="13" t="s">
        <v>8315</v>
      </c>
      <c r="R4037" t="s">
        <v>8316</v>
      </c>
      <c r="S4037" s="18">
        <f>(((J4037/60)/60)/24)+DATE(1970,1,1)</f>
        <v>41903.882951388885</v>
      </c>
      <c r="T4037">
        <f>YEAR(S4037)</f>
        <v>2014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250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6">
        <f>ROUND(E4038/D4038*100,0)</f>
        <v>1129</v>
      </c>
      <c r="P4038" s="11">
        <f>IFERROR(ROUND(E4038/L4038,2),0)</f>
        <v>166.06</v>
      </c>
      <c r="Q4038" s="13" t="s">
        <v>8315</v>
      </c>
      <c r="R4038" t="s">
        <v>8316</v>
      </c>
      <c r="S4038" s="18">
        <f>(((J4038/60)/60)/24)+DATE(1970,1,1)</f>
        <v>41804.937083333331</v>
      </c>
      <c r="T4038">
        <f>YEAR(S4038)</f>
        <v>2014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250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6">
        <f>ROUND(E4039/D4039*100,0)</f>
        <v>32</v>
      </c>
      <c r="P4039" s="11">
        <f>IFERROR(ROUND(E4039/L4039,2),0)</f>
        <v>40</v>
      </c>
      <c r="Q4039" s="13" t="s">
        <v>8315</v>
      </c>
      <c r="R4039" t="s">
        <v>8316</v>
      </c>
      <c r="S4039" s="18">
        <f>(((J4039/60)/60)/24)+DATE(1970,1,1)</f>
        <v>42497.070775462969</v>
      </c>
      <c r="T4039">
        <f>YEAR(S4039)</f>
        <v>2016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6">
        <f>ROUND(E4040/D4040*100,0)</f>
        <v>120</v>
      </c>
      <c r="P4040" s="11">
        <f>IFERROR(ROUND(E4040/L4040,2),0)</f>
        <v>75.25</v>
      </c>
      <c r="Q4040" s="13" t="s">
        <v>8315</v>
      </c>
      <c r="R4040" t="s">
        <v>8316</v>
      </c>
      <c r="S4040" s="18">
        <f>(((J4040/60)/60)/24)+DATE(1970,1,1)</f>
        <v>41869.798726851855</v>
      </c>
      <c r="T4040">
        <f>YEAR(S4040)</f>
        <v>2014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250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6">
        <f>ROUND(E4041/D4041*100,0)</f>
        <v>120</v>
      </c>
      <c r="P4041" s="11">
        <f>IFERROR(ROUND(E4041/L4041,2),0)</f>
        <v>60</v>
      </c>
      <c r="Q4041" s="13" t="s">
        <v>8315</v>
      </c>
      <c r="R4041" t="s">
        <v>8316</v>
      </c>
      <c r="S4041" s="18">
        <f>(((J4041/60)/60)/24)+DATE(1970,1,1)</f>
        <v>42305.670914351853</v>
      </c>
      <c r="T4041">
        <f>YEAR(S4041)</f>
        <v>2015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250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6">
        <f>ROUND(E4042/D4042*100,0)</f>
        <v>1000</v>
      </c>
      <c r="P4042" s="11">
        <f>IFERROR(ROUND(E4042/L4042,2),0)</f>
        <v>1250</v>
      </c>
      <c r="Q4042" s="13" t="s">
        <v>8315</v>
      </c>
      <c r="R4042" t="s">
        <v>8316</v>
      </c>
      <c r="S4042" s="18">
        <f>(((J4042/60)/60)/24)+DATE(1970,1,1)</f>
        <v>42144.231527777782</v>
      </c>
      <c r="T4042">
        <f>YEAR(S4042)</f>
        <v>2015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250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6">
        <f>ROUND(E4043/D4043*100,0)</f>
        <v>8</v>
      </c>
      <c r="P4043" s="11">
        <f>IFERROR(ROUND(E4043/L4043,2),0)</f>
        <v>10.5</v>
      </c>
      <c r="Q4043" s="13" t="s">
        <v>8315</v>
      </c>
      <c r="R4043" t="s">
        <v>8316</v>
      </c>
      <c r="S4043" s="18">
        <f>(((J4043/60)/60)/24)+DATE(1970,1,1)</f>
        <v>42559.474004629628</v>
      </c>
      <c r="T4043">
        <f>YEAR(S4043)</f>
        <v>2016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250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6">
        <f>ROUND(E4044/D4044*100,0)</f>
        <v>8</v>
      </c>
      <c r="P4044" s="11">
        <f>IFERROR(ROUND(E4044/L4044,2),0)</f>
        <v>7</v>
      </c>
      <c r="Q4044" s="13" t="s">
        <v>8315</v>
      </c>
      <c r="R4044" t="s">
        <v>8316</v>
      </c>
      <c r="S4044" s="18">
        <f>(((J4044/60)/60)/24)+DATE(1970,1,1)</f>
        <v>41995.084074074075</v>
      </c>
      <c r="T4044">
        <f>YEAR(S4044)</f>
        <v>2014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250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6">
        <f>ROUND(E4045/D4045*100,0)</f>
        <v>0</v>
      </c>
      <c r="P4045" s="11">
        <f>IFERROR(ROUND(E4045/L4045,2),0)</f>
        <v>0</v>
      </c>
      <c r="Q4045" s="13" t="s">
        <v>8315</v>
      </c>
      <c r="R4045" t="s">
        <v>8316</v>
      </c>
      <c r="S4045" s="18">
        <f>(((J4045/60)/60)/24)+DATE(1970,1,1)</f>
        <v>41948.957465277781</v>
      </c>
      <c r="T4045">
        <f>YEAR(S4045)</f>
        <v>2014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250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6">
        <f>ROUND(E4046/D4046*100,0)</f>
        <v>90</v>
      </c>
      <c r="P4046" s="11">
        <f>IFERROR(ROUND(E4046/L4046,2),0)</f>
        <v>56.25</v>
      </c>
      <c r="Q4046" s="13" t="s">
        <v>8315</v>
      </c>
      <c r="R4046" t="s">
        <v>8316</v>
      </c>
      <c r="S4046" s="18">
        <f>(((J4046/60)/60)/24)+DATE(1970,1,1)</f>
        <v>42074.219699074078</v>
      </c>
      <c r="T4046">
        <f>YEAR(S4046)</f>
        <v>2015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225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6">
        <f>ROUND(E4047/D4047*100,0)</f>
        <v>0</v>
      </c>
      <c r="P4047" s="11">
        <f>IFERROR(ROUND(E4047/L4047,2),0)</f>
        <v>1</v>
      </c>
      <c r="Q4047" s="13" t="s">
        <v>8315</v>
      </c>
      <c r="R4047" t="s">
        <v>8316</v>
      </c>
      <c r="S4047" s="18">
        <f>(((J4047/60)/60)/24)+DATE(1970,1,1)</f>
        <v>41842.201261574075</v>
      </c>
      <c r="T4047">
        <f>YEAR(S4047)</f>
        <v>2014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220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6">
        <f>ROUND(E4048/D4048*100,0)</f>
        <v>209</v>
      </c>
      <c r="P4048" s="11">
        <f>IFERROR(ROUND(E4048/L4048,2),0)</f>
        <v>38.33</v>
      </c>
      <c r="Q4048" s="13" t="s">
        <v>8315</v>
      </c>
      <c r="R4048" t="s">
        <v>8316</v>
      </c>
      <c r="S4048" s="18">
        <f>(((J4048/60)/60)/24)+DATE(1970,1,1)</f>
        <v>41904.650578703702</v>
      </c>
      <c r="T4048">
        <f>YEAR(S4048)</f>
        <v>2014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200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6">
        <f>ROUND(E4049/D4049*100,0)</f>
        <v>55</v>
      </c>
      <c r="P4049" s="11">
        <f>IFERROR(ROUND(E4049/L4049,2),0)</f>
        <v>27.5</v>
      </c>
      <c r="Q4049" s="13" t="s">
        <v>8315</v>
      </c>
      <c r="R4049" t="s">
        <v>8316</v>
      </c>
      <c r="S4049" s="18">
        <f>(((J4049/60)/60)/24)+DATE(1970,1,1)</f>
        <v>41991.022488425922</v>
      </c>
      <c r="T4049">
        <f>YEAR(S4049)</f>
        <v>2014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200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6">
        <f>ROUND(E4050/D4050*100,0)</f>
        <v>1501</v>
      </c>
      <c r="P4050" s="11">
        <f>IFERROR(ROUND(E4050/L4050,2),0)</f>
        <v>32.979999999999997</v>
      </c>
      <c r="Q4050" s="13" t="s">
        <v>8315</v>
      </c>
      <c r="R4050" t="s">
        <v>8316</v>
      </c>
      <c r="S4050" s="18">
        <f>(((J4050/60)/60)/24)+DATE(1970,1,1)</f>
        <v>42436.509108796294</v>
      </c>
      <c r="T4050">
        <f>YEAR(S4050)</f>
        <v>2016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6">
        <f>ROUND(E4051/D4051*100,0)</f>
        <v>8</v>
      </c>
      <c r="P4051" s="11">
        <f>IFERROR(ROUND(E4051/L4051,2),0)</f>
        <v>16</v>
      </c>
      <c r="Q4051" s="13" t="s">
        <v>8315</v>
      </c>
      <c r="R4051" t="s">
        <v>8316</v>
      </c>
      <c r="S4051" s="18">
        <f>(((J4051/60)/60)/24)+DATE(1970,1,1)</f>
        <v>42169.958506944444</v>
      </c>
      <c r="T4051">
        <f>YEAR(S4051)</f>
        <v>2015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200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6">
        <f>ROUND(E4052/D4052*100,0)</f>
        <v>1</v>
      </c>
      <c r="P4052" s="11">
        <f>IFERROR(ROUND(E4052/L4052,2),0)</f>
        <v>1</v>
      </c>
      <c r="Q4052" s="13" t="s">
        <v>8315</v>
      </c>
      <c r="R4052" t="s">
        <v>8316</v>
      </c>
      <c r="S4052" s="18">
        <f>(((J4052/60)/60)/24)+DATE(1970,1,1)</f>
        <v>41905.636469907404</v>
      </c>
      <c r="T4052">
        <f>YEAR(S4052)</f>
        <v>2014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200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6">
        <f>ROUND(E4053/D4053*100,0)</f>
        <v>0</v>
      </c>
      <c r="P4053" s="11">
        <f>IFERROR(ROUND(E4053/L4053,2),0)</f>
        <v>0</v>
      </c>
      <c r="Q4053" s="13" t="s">
        <v>8315</v>
      </c>
      <c r="R4053" t="s">
        <v>8316</v>
      </c>
      <c r="S4053" s="18">
        <f>(((J4053/60)/60)/24)+DATE(1970,1,1)</f>
        <v>41761.810150462967</v>
      </c>
      <c r="T4053">
        <f>YEAR(S4053)</f>
        <v>2014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200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6">
        <f>ROUND(E4054/D4054*100,0)</f>
        <v>563</v>
      </c>
      <c r="P4054" s="11">
        <f>IFERROR(ROUND(E4054/L4054,2),0)</f>
        <v>86.62</v>
      </c>
      <c r="Q4054" s="13" t="s">
        <v>8315</v>
      </c>
      <c r="R4054" t="s">
        <v>8316</v>
      </c>
      <c r="S4054" s="18">
        <f>(((J4054/60)/60)/24)+DATE(1970,1,1)</f>
        <v>41865.878657407404</v>
      </c>
      <c r="T4054">
        <f>YEAR(S4054)</f>
        <v>2014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200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6">
        <f>ROUND(E4055/D4055*100,0)</f>
        <v>55</v>
      </c>
      <c r="P4055" s="11">
        <f>IFERROR(ROUND(E4055/L4055,2),0)</f>
        <v>55</v>
      </c>
      <c r="Q4055" s="13" t="s">
        <v>8315</v>
      </c>
      <c r="R4055" t="s">
        <v>8316</v>
      </c>
      <c r="S4055" s="18">
        <f>(((J4055/60)/60)/24)+DATE(1970,1,1)</f>
        <v>41928.690138888887</v>
      </c>
      <c r="T4055">
        <f>YEAR(S4055)</f>
        <v>2014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200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6">
        <f>ROUND(E4056/D4056*100,0)</f>
        <v>0</v>
      </c>
      <c r="P4056" s="11">
        <f>IFERROR(ROUND(E4056/L4056,2),0)</f>
        <v>0</v>
      </c>
      <c r="Q4056" s="13" t="s">
        <v>8315</v>
      </c>
      <c r="R4056" t="s">
        <v>8316</v>
      </c>
      <c r="S4056" s="18">
        <f>(((J4056/60)/60)/24)+DATE(1970,1,1)</f>
        <v>42613.841261574074</v>
      </c>
      <c r="T4056">
        <f>YEAR(S4056)</f>
        <v>2016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200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6">
        <f>ROUND(E4057/D4057*100,0)</f>
        <v>441</v>
      </c>
      <c r="P4057" s="11">
        <f>IFERROR(ROUND(E4057/L4057,2),0)</f>
        <v>41.95</v>
      </c>
      <c r="Q4057" s="13" t="s">
        <v>8315</v>
      </c>
      <c r="R4057" t="s">
        <v>8316</v>
      </c>
      <c r="S4057" s="18">
        <f>(((J4057/60)/60)/24)+DATE(1970,1,1)</f>
        <v>41779.648506944446</v>
      </c>
      <c r="T4057">
        <f>YEAR(S4057)</f>
        <v>2014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200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6">
        <f>ROUND(E4058/D4058*100,0)</f>
        <v>398</v>
      </c>
      <c r="P4058" s="11">
        <f>IFERROR(ROUND(E4058/L4058,2),0)</f>
        <v>88.33</v>
      </c>
      <c r="Q4058" s="13" t="s">
        <v>8315</v>
      </c>
      <c r="R4058" t="s">
        <v>8316</v>
      </c>
      <c r="S4058" s="18">
        <f>(((J4058/60)/60)/24)+DATE(1970,1,1)</f>
        <v>42534.933321759265</v>
      </c>
      <c r="T4058">
        <f>YEAR(S4058)</f>
        <v>2016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200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6">
        <f>ROUND(E4059/D4059*100,0)</f>
        <v>388</v>
      </c>
      <c r="P4059" s="11">
        <f>IFERROR(ROUND(E4059/L4059,2),0)</f>
        <v>129.16999999999999</v>
      </c>
      <c r="Q4059" s="13" t="s">
        <v>8315</v>
      </c>
      <c r="R4059" t="s">
        <v>8316</v>
      </c>
      <c r="S4059" s="18">
        <f>(((J4059/60)/60)/24)+DATE(1970,1,1)</f>
        <v>42310.968518518523</v>
      </c>
      <c r="T4059">
        <f>YEAR(S4059)</f>
        <v>2015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200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6">
        <f>ROUND(E4060/D4060*100,0)</f>
        <v>48</v>
      </c>
      <c r="P4060" s="11">
        <f>IFERROR(ROUND(E4060/L4060,2),0)</f>
        <v>23.75</v>
      </c>
      <c r="Q4060" s="13" t="s">
        <v>8315</v>
      </c>
      <c r="R4060" t="s">
        <v>8316</v>
      </c>
      <c r="S4060" s="18">
        <f>(((J4060/60)/60)/24)+DATE(1970,1,1)</f>
        <v>42446.060694444444</v>
      </c>
      <c r="T4060">
        <f>YEAR(S4060)</f>
        <v>2016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200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6">
        <f>ROUND(E4061/D4061*100,0)</f>
        <v>125</v>
      </c>
      <c r="P4061" s="11">
        <f>IFERROR(ROUND(E4061/L4061,2),0)</f>
        <v>35.71</v>
      </c>
      <c r="Q4061" s="13" t="s">
        <v>8315</v>
      </c>
      <c r="R4061" t="s">
        <v>8316</v>
      </c>
      <c r="S4061" s="18">
        <f>(((J4061/60)/60)/24)+DATE(1970,1,1)</f>
        <v>41866.640648148146</v>
      </c>
      <c r="T4061">
        <f>YEAR(S4061)</f>
        <v>2014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200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6">
        <f>ROUND(E4062/D4062*100,0)</f>
        <v>143</v>
      </c>
      <c r="P4062" s="11">
        <f>IFERROR(ROUND(E4062/L4062,2),0)</f>
        <v>57</v>
      </c>
      <c r="Q4062" s="13" t="s">
        <v>8315</v>
      </c>
      <c r="R4062" t="s">
        <v>8316</v>
      </c>
      <c r="S4062" s="18">
        <f>(((J4062/60)/60)/24)+DATE(1970,1,1)</f>
        <v>41779.695092592592</v>
      </c>
      <c r="T4062">
        <f>YEAR(S4062)</f>
        <v>2014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200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6">
        <f>ROUND(E4063/D4063*100,0)</f>
        <v>0</v>
      </c>
      <c r="P4063" s="11">
        <f>IFERROR(ROUND(E4063/L4063,2),0)</f>
        <v>0</v>
      </c>
      <c r="Q4063" s="13" t="s">
        <v>8315</v>
      </c>
      <c r="R4063" t="s">
        <v>8316</v>
      </c>
      <c r="S4063" s="18">
        <f>(((J4063/60)/60)/24)+DATE(1970,1,1)</f>
        <v>42421.141469907408</v>
      </c>
      <c r="T4063">
        <f>YEAR(S4063)</f>
        <v>2016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6">
        <f>ROUND(E4064/D4064*100,0)</f>
        <v>245</v>
      </c>
      <c r="P4064" s="11">
        <f>IFERROR(ROUND(E4064/L4064,2),0)</f>
        <v>163.33000000000001</v>
      </c>
      <c r="Q4064" s="13" t="s">
        <v>8315</v>
      </c>
      <c r="R4064" t="s">
        <v>8316</v>
      </c>
      <c r="S4064" s="18">
        <f>(((J4064/60)/60)/24)+DATE(1970,1,1)</f>
        <v>42523.739212962959</v>
      </c>
      <c r="T4064">
        <f>YEAR(S4064)</f>
        <v>2016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199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6">
        <f>ROUND(E4065/D4065*100,0)</f>
        <v>68</v>
      </c>
      <c r="P4065" s="11">
        <f>IFERROR(ROUND(E4065/L4065,2),0)</f>
        <v>15</v>
      </c>
      <c r="Q4065" s="13" t="s">
        <v>8315</v>
      </c>
      <c r="R4065" t="s">
        <v>8316</v>
      </c>
      <c r="S4065" s="18">
        <f>(((J4065/60)/60)/24)+DATE(1970,1,1)</f>
        <v>41787.681527777779</v>
      </c>
      <c r="T4065">
        <f>YEAR(S4065)</f>
        <v>2014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199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6">
        <f>ROUND(E4066/D4066*100,0)</f>
        <v>193</v>
      </c>
      <c r="P4066" s="11">
        <f>IFERROR(ROUND(E4066/L4066,2),0)</f>
        <v>64.17</v>
      </c>
      <c r="Q4066" s="13" t="s">
        <v>8315</v>
      </c>
      <c r="R4066" t="s">
        <v>8316</v>
      </c>
      <c r="S4066" s="18">
        <f>(((J4066/60)/60)/24)+DATE(1970,1,1)</f>
        <v>42093.588263888887</v>
      </c>
      <c r="T4066">
        <f>YEAR(S4066)</f>
        <v>2015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153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6">
        <f>ROUND(E4067/D4067*100,0)</f>
        <v>18</v>
      </c>
      <c r="P4067" s="11">
        <f>IFERROR(ROUND(E4067/L4067,2),0)</f>
        <v>6.75</v>
      </c>
      <c r="Q4067" s="13" t="s">
        <v>8315</v>
      </c>
      <c r="R4067" t="s">
        <v>8316</v>
      </c>
      <c r="S4067" s="18">
        <f>(((J4067/60)/60)/24)+DATE(1970,1,1)</f>
        <v>41833.951516203706</v>
      </c>
      <c r="T4067">
        <f>YEAR(S4067)</f>
        <v>2014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6">
        <f>ROUND(E4068/D4068*100,0)</f>
        <v>17</v>
      </c>
      <c r="P4068" s="11">
        <f>IFERROR(ROUND(E4068/L4068,2),0)</f>
        <v>25</v>
      </c>
      <c r="Q4068" s="13" t="s">
        <v>8315</v>
      </c>
      <c r="R4068" t="s">
        <v>8316</v>
      </c>
      <c r="S4068" s="18">
        <f>(((J4068/60)/60)/24)+DATE(1970,1,1)</f>
        <v>42479.039212962962</v>
      </c>
      <c r="T4068">
        <f>YEAR(S4068)</f>
        <v>2016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150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6">
        <f>ROUND(E4069/D4069*100,0)</f>
        <v>2030</v>
      </c>
      <c r="P4069" s="11">
        <f>IFERROR(ROUND(E4069/L4069,2),0)</f>
        <v>179.12</v>
      </c>
      <c r="Q4069" s="13" t="s">
        <v>8315</v>
      </c>
      <c r="R4069" t="s">
        <v>8316</v>
      </c>
      <c r="S4069" s="18">
        <f>(((J4069/60)/60)/24)+DATE(1970,1,1)</f>
        <v>42235.117476851854</v>
      </c>
      <c r="T4069">
        <f>YEAR(S4069)</f>
        <v>2015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150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6">
        <f>ROUND(E4070/D4070*100,0)</f>
        <v>23</v>
      </c>
      <c r="P4070" s="11">
        <f>IFERROR(ROUND(E4070/L4070,2),0)</f>
        <v>34.950000000000003</v>
      </c>
      <c r="Q4070" s="13" t="s">
        <v>8315</v>
      </c>
      <c r="R4070" t="s">
        <v>8316</v>
      </c>
      <c r="S4070" s="18">
        <f>(((J4070/60)/60)/24)+DATE(1970,1,1)</f>
        <v>42718.963599537034</v>
      </c>
      <c r="T4070">
        <f>YEAR(S4070)</f>
        <v>2016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6">
        <f>ROUND(E4071/D4071*100,0)</f>
        <v>287</v>
      </c>
      <c r="P4071" s="11">
        <f>IFERROR(ROUND(E4071/L4071,2),0)</f>
        <v>33.08</v>
      </c>
      <c r="Q4071" s="13" t="s">
        <v>8315</v>
      </c>
      <c r="R4071" t="s">
        <v>8316</v>
      </c>
      <c r="S4071" s="18">
        <f>(((J4071/60)/60)/24)+DATE(1970,1,1)</f>
        <v>42022.661527777775</v>
      </c>
      <c r="T4071">
        <f>YEAR(S4071)</f>
        <v>2015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150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6">
        <f>ROUND(E4072/D4072*100,0)</f>
        <v>110</v>
      </c>
      <c r="P4072" s="11">
        <f>IFERROR(ROUND(E4072/L4072,2),0)</f>
        <v>27.5</v>
      </c>
      <c r="Q4072" s="13" t="s">
        <v>8315</v>
      </c>
      <c r="R4072" t="s">
        <v>8316</v>
      </c>
      <c r="S4072" s="18">
        <f>(((J4072/60)/60)/24)+DATE(1970,1,1)</f>
        <v>42031.666898148149</v>
      </c>
      <c r="T4072">
        <f>YEAR(S4072)</f>
        <v>2015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150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6">
        <f>ROUND(E4073/D4073*100,0)</f>
        <v>0</v>
      </c>
      <c r="P4073" s="11">
        <f>IFERROR(ROUND(E4073/L4073,2),0)</f>
        <v>0</v>
      </c>
      <c r="Q4073" s="13" t="s">
        <v>8315</v>
      </c>
      <c r="R4073" t="s">
        <v>8316</v>
      </c>
      <c r="S4073" s="18">
        <f>(((J4073/60)/60)/24)+DATE(1970,1,1)</f>
        <v>42700.804756944446</v>
      </c>
      <c r="T4073">
        <f>YEAR(S4073)</f>
        <v>2016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150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6">
        <f>ROUND(E4074/D4074*100,0)</f>
        <v>3</v>
      </c>
      <c r="P4074" s="11">
        <f>IFERROR(ROUND(E4074/L4074,2),0)</f>
        <v>2</v>
      </c>
      <c r="Q4074" s="13" t="s">
        <v>8315</v>
      </c>
      <c r="R4074" t="s">
        <v>8316</v>
      </c>
      <c r="S4074" s="18">
        <f>(((J4074/60)/60)/24)+DATE(1970,1,1)</f>
        <v>41812.77443287037</v>
      </c>
      <c r="T4074">
        <f>YEAR(S4074)</f>
        <v>2014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150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6">
        <f>ROUND(E4075/D4075*100,0)</f>
        <v>25</v>
      </c>
      <c r="P4075" s="11">
        <f>IFERROR(ROUND(E4075/L4075,2),0)</f>
        <v>18.5</v>
      </c>
      <c r="Q4075" s="13" t="s">
        <v>8315</v>
      </c>
      <c r="R4075" t="s">
        <v>8316</v>
      </c>
      <c r="S4075" s="18">
        <f>(((J4075/60)/60)/24)+DATE(1970,1,1)</f>
        <v>42078.34520833334</v>
      </c>
      <c r="T4075">
        <f>YEAR(S4075)</f>
        <v>2015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128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6">
        <f>ROUND(E4076/D4076*100,0)</f>
        <v>574</v>
      </c>
      <c r="P4076" s="11">
        <f>IFERROR(ROUND(E4076/L4076,2),0)</f>
        <v>35</v>
      </c>
      <c r="Q4076" s="13" t="s">
        <v>8315</v>
      </c>
      <c r="R4076" t="s">
        <v>8316</v>
      </c>
      <c r="S4076" s="18">
        <f>(((J4076/60)/60)/24)+DATE(1970,1,1)</f>
        <v>42283.552951388891</v>
      </c>
      <c r="T4076">
        <f>YEAR(S4076)</f>
        <v>2015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125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6">
        <f>ROUND(E4077/D4077*100,0)</f>
        <v>461</v>
      </c>
      <c r="P4077" s="11">
        <f>IFERROR(ROUND(E4077/L4077,2),0)</f>
        <v>44.31</v>
      </c>
      <c r="Q4077" s="13" t="s">
        <v>8315</v>
      </c>
      <c r="R4077" t="s">
        <v>8316</v>
      </c>
      <c r="S4077" s="18">
        <f>(((J4077/60)/60)/24)+DATE(1970,1,1)</f>
        <v>41779.045937499999</v>
      </c>
      <c r="T4077">
        <f>YEAR(S4077)</f>
        <v>2014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110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6">
        <f>ROUND(E4078/D4078*100,0)</f>
        <v>0</v>
      </c>
      <c r="P4078" s="11">
        <f>IFERROR(ROUND(E4078/L4078,2),0)</f>
        <v>0</v>
      </c>
      <c r="Q4078" s="13" t="s">
        <v>8315</v>
      </c>
      <c r="R4078" t="s">
        <v>8316</v>
      </c>
      <c r="S4078" s="18">
        <f>(((J4078/60)/60)/24)+DATE(1970,1,1)</f>
        <v>41905.795706018522</v>
      </c>
      <c r="T4078">
        <f>YEAR(S4078)</f>
        <v>2014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110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6">
        <f>ROUND(E4079/D4079*100,0)</f>
        <v>1214</v>
      </c>
      <c r="P4079" s="11">
        <f>IFERROR(ROUND(E4079/L4079,2),0)</f>
        <v>222.5</v>
      </c>
      <c r="Q4079" s="13" t="s">
        <v>8315</v>
      </c>
      <c r="R4079" t="s">
        <v>8316</v>
      </c>
      <c r="S4079" s="18">
        <f>(((J4079/60)/60)/24)+DATE(1970,1,1)</f>
        <v>42695.7105787037</v>
      </c>
      <c r="T4079">
        <f>YEAR(S4079)</f>
        <v>2016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101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6">
        <f>ROUND(E4080/D4080*100,0)</f>
        <v>0</v>
      </c>
      <c r="P4080" s="11">
        <f>IFERROR(ROUND(E4080/L4080,2),0)</f>
        <v>0</v>
      </c>
      <c r="Q4080" s="13" t="s">
        <v>8315</v>
      </c>
      <c r="R4080" t="s">
        <v>8316</v>
      </c>
      <c r="S4080" s="18">
        <f>(((J4080/60)/60)/24)+DATE(1970,1,1)</f>
        <v>42732.787523148145</v>
      </c>
      <c r="T4080">
        <f>YEAR(S4080)</f>
        <v>2016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100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6">
        <f>ROUND(E4081/D4081*100,0)</f>
        <v>5</v>
      </c>
      <c r="P4081" s="11">
        <f>IFERROR(ROUND(E4081/L4081,2),0)</f>
        <v>5</v>
      </c>
      <c r="Q4081" s="13" t="s">
        <v>8315</v>
      </c>
      <c r="R4081" t="s">
        <v>8316</v>
      </c>
      <c r="S4081" s="18">
        <f>(((J4081/60)/60)/24)+DATE(1970,1,1)</f>
        <v>42510.938900462963</v>
      </c>
      <c r="T4081">
        <f>YEAR(S4081)</f>
        <v>2016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100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6">
        <f>ROUND(E4082/D4082*100,0)</f>
        <v>0</v>
      </c>
      <c r="P4082" s="11">
        <f>IFERROR(ROUND(E4082/L4082,2),0)</f>
        <v>0</v>
      </c>
      <c r="Q4082" s="13" t="s">
        <v>8315</v>
      </c>
      <c r="R4082" t="s">
        <v>8316</v>
      </c>
      <c r="S4082" s="18">
        <f>(((J4082/60)/60)/24)+DATE(1970,1,1)</f>
        <v>42511.698101851856</v>
      </c>
      <c r="T4082">
        <f>YEAR(S4082)</f>
        <v>2016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100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6">
        <f>ROUND(E4083/D4083*100,0)</f>
        <v>350</v>
      </c>
      <c r="P4083" s="11">
        <f>IFERROR(ROUND(E4083/L4083,2),0)</f>
        <v>29.17</v>
      </c>
      <c r="Q4083" s="13" t="s">
        <v>8315</v>
      </c>
      <c r="R4083" t="s">
        <v>8316</v>
      </c>
      <c r="S4083" s="18">
        <f>(((J4083/60)/60)/24)+DATE(1970,1,1)</f>
        <v>42041.581307870365</v>
      </c>
      <c r="T4083">
        <f>YEAR(S4083)</f>
        <v>2015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100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6">
        <f>ROUND(E4084/D4084*100,0)</f>
        <v>3</v>
      </c>
      <c r="P4084" s="11">
        <f>IFERROR(ROUND(E4084/L4084,2),0)</f>
        <v>1.5</v>
      </c>
      <c r="Q4084" s="13" t="s">
        <v>8315</v>
      </c>
      <c r="R4084" t="s">
        <v>8316</v>
      </c>
      <c r="S4084" s="18">
        <f>(((J4084/60)/60)/24)+DATE(1970,1,1)</f>
        <v>42307.189270833333</v>
      </c>
      <c r="T4084">
        <f>YEAR(S4084)</f>
        <v>2015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100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6">
        <f>ROUND(E4085/D4085*100,0)</f>
        <v>759</v>
      </c>
      <c r="P4085" s="11">
        <f>IFERROR(ROUND(E4085/L4085,2),0)</f>
        <v>126.5</v>
      </c>
      <c r="Q4085" s="13" t="s">
        <v>8315</v>
      </c>
      <c r="R4085" t="s">
        <v>8316</v>
      </c>
      <c r="S4085" s="18">
        <f>(((J4085/60)/60)/24)+DATE(1970,1,1)</f>
        <v>42353.761759259258</v>
      </c>
      <c r="T4085">
        <f>YEAR(S4085)</f>
        <v>2015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100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6">
        <f>ROUND(E4086/D4086*100,0)</f>
        <v>10</v>
      </c>
      <c r="P4086" s="11">
        <f>IFERROR(ROUND(E4086/L4086,2),0)</f>
        <v>10</v>
      </c>
      <c r="Q4086" s="13" t="s">
        <v>8315</v>
      </c>
      <c r="R4086" t="s">
        <v>8316</v>
      </c>
      <c r="S4086" s="18">
        <f>(((J4086/60)/60)/24)+DATE(1970,1,1)</f>
        <v>42622.436412037037</v>
      </c>
      <c r="T4086">
        <f>YEAR(S4086)</f>
        <v>2016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100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6">
        <f>ROUND(E4087/D4087*100,0)</f>
        <v>10</v>
      </c>
      <c r="P4087" s="11">
        <f>IFERROR(ROUND(E4087/L4087,2),0)</f>
        <v>10</v>
      </c>
      <c r="Q4087" s="13" t="s">
        <v>8315</v>
      </c>
      <c r="R4087" t="s">
        <v>8316</v>
      </c>
      <c r="S4087" s="18">
        <f>(((J4087/60)/60)/24)+DATE(1970,1,1)</f>
        <v>42058.603877314818</v>
      </c>
      <c r="T4087">
        <f>YEAR(S4087)</f>
        <v>2015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6">
        <f>ROUND(E4088/D4088*100,0)</f>
        <v>47</v>
      </c>
      <c r="P4088" s="11">
        <f>IFERROR(ROUND(E4088/L4088,2),0)</f>
        <v>9.4</v>
      </c>
      <c r="Q4088" s="13" t="s">
        <v>8315</v>
      </c>
      <c r="R4088" t="s">
        <v>8316</v>
      </c>
      <c r="S4088" s="18">
        <f>(((J4088/60)/60)/24)+DATE(1970,1,1)</f>
        <v>42304.940960648149</v>
      </c>
      <c r="T4088">
        <f>YEAR(S4088)</f>
        <v>2015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100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6">
        <f>ROUND(E4089/D4089*100,0)</f>
        <v>0</v>
      </c>
      <c r="P4089" s="11">
        <f>IFERROR(ROUND(E4089/L4089,2),0)</f>
        <v>0</v>
      </c>
      <c r="Q4089" s="13" t="s">
        <v>8315</v>
      </c>
      <c r="R4089" t="s">
        <v>8316</v>
      </c>
      <c r="S4089" s="18">
        <f>(((J4089/60)/60)/24)+DATE(1970,1,1)</f>
        <v>42538.742893518516</v>
      </c>
      <c r="T4089">
        <f>YEAR(S4089)</f>
        <v>2016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100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6">
        <f>ROUND(E4090/D4090*100,0)</f>
        <v>216</v>
      </c>
      <c r="P4090" s="11">
        <f>IFERROR(ROUND(E4090/L4090,2),0)</f>
        <v>72</v>
      </c>
      <c r="Q4090" s="13" t="s">
        <v>8315</v>
      </c>
      <c r="R4090" t="s">
        <v>8316</v>
      </c>
      <c r="S4090" s="18">
        <f>(((J4090/60)/60)/24)+DATE(1970,1,1)</f>
        <v>41990.612546296295</v>
      </c>
      <c r="T4090">
        <f>YEAR(S4090)</f>
        <v>2014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100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6">
        <f>ROUND(E4091/D4091*100,0)</f>
        <v>240</v>
      </c>
      <c r="P4091" s="11">
        <f>IFERROR(ROUND(E4091/L4091,2),0)</f>
        <v>30</v>
      </c>
      <c r="Q4091" s="13" t="s">
        <v>8315</v>
      </c>
      <c r="R4091" t="s">
        <v>8316</v>
      </c>
      <c r="S4091" s="18">
        <f>(((J4091/60)/60)/24)+DATE(1970,1,1)</f>
        <v>42122.732499999998</v>
      </c>
      <c r="T4091">
        <f>YEAR(S4091)</f>
        <v>2015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6">
        <f>ROUND(E4092/D4092*100,0)</f>
        <v>32</v>
      </c>
      <c r="P4092" s="11">
        <f>IFERROR(ROUND(E4092/L4092,2),0)</f>
        <v>10.67</v>
      </c>
      <c r="Q4092" s="13" t="s">
        <v>8315</v>
      </c>
      <c r="R4092" t="s">
        <v>8316</v>
      </c>
      <c r="S4092" s="18">
        <f>(((J4092/60)/60)/24)+DATE(1970,1,1)</f>
        <v>42209.67288194444</v>
      </c>
      <c r="T4092">
        <f>YEAR(S4092)</f>
        <v>2015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80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6">
        <f>ROUND(E4093/D4093*100,0)</f>
        <v>255</v>
      </c>
      <c r="P4093" s="11">
        <f>IFERROR(ROUND(E4093/L4093,2),0)</f>
        <v>25.5</v>
      </c>
      <c r="Q4093" s="13" t="s">
        <v>8315</v>
      </c>
      <c r="R4093" t="s">
        <v>8316</v>
      </c>
      <c r="S4093" s="18">
        <f>(((J4093/60)/60)/24)+DATE(1970,1,1)</f>
        <v>41990.506377314814</v>
      </c>
      <c r="T4093">
        <f>YEAR(S4093)</f>
        <v>2014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70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6">
        <f>ROUND(E4094/D4094*100,0)</f>
        <v>29</v>
      </c>
      <c r="P4094" s="11">
        <f>IFERROR(ROUND(E4094/L4094,2),0)</f>
        <v>20</v>
      </c>
      <c r="Q4094" s="13" t="s">
        <v>8315</v>
      </c>
      <c r="R4094" t="s">
        <v>8316</v>
      </c>
      <c r="S4094" s="18">
        <f>(((J4094/60)/60)/24)+DATE(1970,1,1)</f>
        <v>42039.194988425923</v>
      </c>
      <c r="T4094">
        <f>YEAR(S4094)</f>
        <v>2015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70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6">
        <f>ROUND(E4095/D4095*100,0)</f>
        <v>86</v>
      </c>
      <c r="P4095" s="11">
        <f>IFERROR(ROUND(E4095/L4095,2),0)</f>
        <v>15</v>
      </c>
      <c r="Q4095" s="13" t="s">
        <v>8315</v>
      </c>
      <c r="R4095" t="s">
        <v>8316</v>
      </c>
      <c r="S4095" s="18">
        <f>(((J4095/60)/60)/24)+DATE(1970,1,1)</f>
        <v>42178.815891203703</v>
      </c>
      <c r="T4095">
        <f>YEAR(S4095)</f>
        <v>2015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60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6">
        <f>ROUND(E4096/D4096*100,0)</f>
        <v>1217</v>
      </c>
      <c r="P4096" s="11">
        <f>IFERROR(ROUND(E4096/L4096,2),0)</f>
        <v>91.25</v>
      </c>
      <c r="Q4096" s="13" t="s">
        <v>8315</v>
      </c>
      <c r="R4096" t="s">
        <v>8316</v>
      </c>
      <c r="S4096" s="18">
        <f>(((J4096/60)/60)/24)+DATE(1970,1,1)</f>
        <v>41890.086805555555</v>
      </c>
      <c r="T4096">
        <f>YEAR(S4096)</f>
        <v>2014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50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6">
        <f>ROUND(E4097/D4097*100,0)</f>
        <v>1600</v>
      </c>
      <c r="P4097" s="11">
        <f>IFERROR(ROUND(E4097/L4097,2),0)</f>
        <v>800</v>
      </c>
      <c r="Q4097" s="13" t="s">
        <v>8315</v>
      </c>
      <c r="R4097" t="s">
        <v>8316</v>
      </c>
      <c r="S4097" s="18">
        <f>(((J4097/60)/60)/24)+DATE(1970,1,1)</f>
        <v>42693.031828703708</v>
      </c>
      <c r="T4097">
        <f>YEAR(S4097)</f>
        <v>2016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50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6">
        <f>ROUND(E4098/D4098*100,0)</f>
        <v>800</v>
      </c>
      <c r="P4098" s="11">
        <f>IFERROR(ROUND(E4098/L4098,2),0)</f>
        <v>80</v>
      </c>
      <c r="Q4098" s="13" t="s">
        <v>8315</v>
      </c>
      <c r="R4098" t="s">
        <v>8316</v>
      </c>
      <c r="S4098" s="18">
        <f>(((J4098/60)/60)/24)+DATE(1970,1,1)</f>
        <v>42750.530312499999</v>
      </c>
      <c r="T4098">
        <f>YEAR(S4098)</f>
        <v>2017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50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6">
        <f>ROUND(E4099/D4099*100,0)</f>
        <v>0</v>
      </c>
      <c r="P4099" s="11">
        <f>IFERROR(ROUND(E4099/L4099,2),0)</f>
        <v>0</v>
      </c>
      <c r="Q4099" s="13" t="s">
        <v>8315</v>
      </c>
      <c r="R4099" t="s">
        <v>8316</v>
      </c>
      <c r="S4099" s="18">
        <f>(((J4099/60)/60)/24)+DATE(1970,1,1)</f>
        <v>42344.824502314819</v>
      </c>
      <c r="T4099">
        <f>YEAR(S4099)</f>
        <v>2015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50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6">
        <f>ROUND(E4100/D4100*100,0)</f>
        <v>0</v>
      </c>
      <c r="P4100" s="11">
        <f>IFERROR(ROUND(E4100/L4100,2),0)</f>
        <v>0</v>
      </c>
      <c r="Q4100" s="13" t="s">
        <v>8315</v>
      </c>
      <c r="R4100" t="s">
        <v>8316</v>
      </c>
      <c r="S4100" s="18">
        <f>(((J4100/60)/60)/24)+DATE(1970,1,1)</f>
        <v>42495.722187499996</v>
      </c>
      <c r="T4100">
        <f>YEAR(S4100)</f>
        <v>2016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6">
        <f>ROUND(E4101/D4101*100,0)</f>
        <v>125</v>
      </c>
      <c r="P4101" s="11">
        <f>IFERROR(ROUND(E4101/L4101,2),0)</f>
        <v>50</v>
      </c>
      <c r="Q4101" s="13" t="s">
        <v>8315</v>
      </c>
      <c r="R4101" t="s">
        <v>8316</v>
      </c>
      <c r="S4101" s="18">
        <f>(((J4101/60)/60)/24)+DATE(1970,1,1)</f>
        <v>42570.850381944445</v>
      </c>
      <c r="T4101">
        <f>YEAR(S4101)</f>
        <v>2016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25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6">
        <f>ROUND(E4102/D4102*100,0)</f>
        <v>0</v>
      </c>
      <c r="P4102" s="11">
        <f>IFERROR(ROUND(E4102/L4102,2),0)</f>
        <v>0</v>
      </c>
      <c r="Q4102" s="13" t="s">
        <v>8315</v>
      </c>
      <c r="R4102" t="s">
        <v>8316</v>
      </c>
      <c r="S4102" s="18">
        <f>(((J4102/60)/60)/24)+DATE(1970,1,1)</f>
        <v>41927.124884259261</v>
      </c>
      <c r="T4102">
        <f>YEAR(S4102)</f>
        <v>2014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6">
        <f>ROUND(E4103/D4103*100,0)</f>
        <v>0</v>
      </c>
      <c r="P4103" s="11">
        <f>IFERROR(ROUND(E4103/L4103,2),0)</f>
        <v>0</v>
      </c>
      <c r="Q4103" s="13" t="s">
        <v>8315</v>
      </c>
      <c r="R4103" t="s">
        <v>8316</v>
      </c>
      <c r="S4103" s="18">
        <f>(((J4103/60)/60)/24)+DATE(1970,1,1)</f>
        <v>42730.903726851851</v>
      </c>
      <c r="T4103">
        <f>YEAR(S4103)</f>
        <v>2016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25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6">
        <f>ROUND(E4104/D4104*100,0)</f>
        <v>548</v>
      </c>
      <c r="P4104" s="11">
        <f>IFERROR(ROUND(E4104/L4104,2),0)</f>
        <v>22.83</v>
      </c>
      <c r="Q4104" s="13" t="s">
        <v>8315</v>
      </c>
      <c r="R4104" t="s">
        <v>8316</v>
      </c>
      <c r="S4104" s="18">
        <f>(((J4104/60)/60)/24)+DATE(1970,1,1)</f>
        <v>42475.848067129627</v>
      </c>
      <c r="T4104">
        <f>YEAR(S4104)</f>
        <v>2016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25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6">
        <f>ROUND(E4105/D4105*100,0)</f>
        <v>400</v>
      </c>
      <c r="P4105" s="11">
        <f>IFERROR(ROUND(E4105/L4105,2),0)</f>
        <v>16.670000000000002</v>
      </c>
      <c r="Q4105" s="13" t="s">
        <v>8315</v>
      </c>
      <c r="R4105" t="s">
        <v>8316</v>
      </c>
      <c r="S4105" s="18">
        <f>(((J4105/60)/60)/24)+DATE(1970,1,1)</f>
        <v>42188.83293981482</v>
      </c>
      <c r="T4105">
        <f>YEAR(S4105)</f>
        <v>2015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20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6">
        <f>ROUND(E4106/D4106*100,0)</f>
        <v>3205</v>
      </c>
      <c r="P4106" s="11">
        <f>IFERROR(ROUND(E4106/L4106,2),0)</f>
        <v>45.79</v>
      </c>
      <c r="Q4106" s="13" t="s">
        <v>8315</v>
      </c>
      <c r="R4106" t="s">
        <v>8316</v>
      </c>
      <c r="S4106" s="18">
        <f>(((J4106/60)/60)/24)+DATE(1970,1,1)</f>
        <v>42640.278171296297</v>
      </c>
      <c r="T4106">
        <f>YEAR(S4106)</f>
        <v>2016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13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6">
        <f>ROUND(E4107/D4107*100,0)</f>
        <v>17692</v>
      </c>
      <c r="P4107" s="11">
        <f>IFERROR(ROUND(E4107/L4107,2),0)</f>
        <v>383.33</v>
      </c>
      <c r="Q4107" s="13" t="s">
        <v>8315</v>
      </c>
      <c r="R4107" t="s">
        <v>8316</v>
      </c>
      <c r="S4107" s="18">
        <f>(((J4107/60)/60)/24)+DATE(1970,1,1)</f>
        <v>42697.010520833333</v>
      </c>
      <c r="T4107">
        <f>YEAR(S4107)</f>
        <v>2016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10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6">
        <f>ROUND(E4108/D4108*100,0)</f>
        <v>35300</v>
      </c>
      <c r="P4108" s="11">
        <f>IFERROR(ROUND(E4108/L4108,2),0)</f>
        <v>106.97</v>
      </c>
      <c r="Q4108" s="13" t="s">
        <v>8315</v>
      </c>
      <c r="R4108" t="s">
        <v>8316</v>
      </c>
      <c r="S4108" s="18">
        <f>(((J4108/60)/60)/24)+DATE(1970,1,1)</f>
        <v>42053.049375000002</v>
      </c>
      <c r="T4108">
        <f>YEAR(S4108)</f>
        <v>2015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10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6">
        <f>ROUND(E4109/D4109*100,0)</f>
        <v>410</v>
      </c>
      <c r="P4109" s="11">
        <f>IFERROR(ROUND(E4109/L4109,2),0)</f>
        <v>10.25</v>
      </c>
      <c r="Q4109" s="13" t="s">
        <v>8315</v>
      </c>
      <c r="R4109" t="s">
        <v>8316</v>
      </c>
      <c r="S4109" s="18">
        <f>(((J4109/60)/60)/24)+DATE(1970,1,1)</f>
        <v>41883.916678240741</v>
      </c>
      <c r="T4109">
        <f>YEAR(S4109)</f>
        <v>2014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10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6">
        <f>ROUND(E4110/D4110*100,0)</f>
        <v>590</v>
      </c>
      <c r="P4110" s="11">
        <f>IFERROR(ROUND(E4110/L4110,2),0)</f>
        <v>59</v>
      </c>
      <c r="Q4110" s="13" t="s">
        <v>8315</v>
      </c>
      <c r="R4110" t="s">
        <v>8316</v>
      </c>
      <c r="S4110" s="18">
        <f>(((J4110/60)/60)/24)+DATE(1970,1,1)</f>
        <v>42767.031678240746</v>
      </c>
      <c r="T4110">
        <f>YEAR(S4110)</f>
        <v>2017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6">
        <f>ROUND(E4111/D4111*100,0)</f>
        <v>0</v>
      </c>
      <c r="P4111" s="11">
        <f>IFERROR(ROUND(E4111/L4111,2),0)</f>
        <v>0</v>
      </c>
      <c r="Q4111" s="13" t="s">
        <v>8315</v>
      </c>
      <c r="R4111" t="s">
        <v>8316</v>
      </c>
      <c r="S4111" s="18">
        <f>(((J4111/60)/60)/24)+DATE(1970,1,1)</f>
        <v>42307.539398148147</v>
      </c>
      <c r="T4111">
        <f>YEAR(S4111)</f>
        <v>2015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2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6">
        <f>ROUND(E4112/D4112*100,0)</f>
        <v>4300</v>
      </c>
      <c r="P4112" s="11">
        <f>IFERROR(ROUND(E4112/L4112,2),0)</f>
        <v>14.33</v>
      </c>
      <c r="Q4112" s="13" t="s">
        <v>8315</v>
      </c>
      <c r="R4112" t="s">
        <v>8316</v>
      </c>
      <c r="S4112" s="18">
        <f>(((J4112/60)/60)/24)+DATE(1970,1,1)</f>
        <v>42512.626747685179</v>
      </c>
      <c r="T4112">
        <f>YEAR(S4112)</f>
        <v>2016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1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6">
        <f>ROUND(E4113/D4113*100,0)</f>
        <v>9400</v>
      </c>
      <c r="P4113" s="11">
        <f>IFERROR(ROUND(E4113/L4113,2),0)</f>
        <v>15.67</v>
      </c>
      <c r="Q4113" s="13" t="s">
        <v>8315</v>
      </c>
      <c r="R4113" t="s">
        <v>8316</v>
      </c>
      <c r="S4113" s="18">
        <f>(((J4113/60)/60)/24)+DATE(1970,1,1)</f>
        <v>42029.135879629626</v>
      </c>
      <c r="T4113">
        <f>YEAR(S4113)</f>
        <v>2015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1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6">
        <f>ROUND(E4114/D4114*100,0)</f>
        <v>100</v>
      </c>
      <c r="P4114" s="11">
        <f>IFERROR(ROUND(E4114/L4114,2),0)</f>
        <v>1</v>
      </c>
      <c r="Q4114" s="13" t="s">
        <v>8315</v>
      </c>
      <c r="R4114" t="s">
        <v>8316</v>
      </c>
      <c r="S4114" s="18">
        <f>(((J4114/60)/60)/24)+DATE(1970,1,1)</f>
        <v>42400.946597222224</v>
      </c>
      <c r="T4114">
        <f>YEAR(S4114)</f>
        <v>2016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6">
        <f>ROUND(E4115/D4115*100,0)</f>
        <v>300</v>
      </c>
      <c r="P4115" s="11">
        <f>IFERROR(ROUND(E4115/L4115,2),0)</f>
        <v>1</v>
      </c>
      <c r="Q4115" s="13" t="s">
        <v>8315</v>
      </c>
      <c r="R4115" t="s">
        <v>8316</v>
      </c>
      <c r="S4115" s="18">
        <f>(((J4115/60)/60)/24)+DATE(1970,1,1)</f>
        <v>42358.573182870372</v>
      </c>
      <c r="T4115">
        <f>YEAR(S4115)</f>
        <v>2015</v>
      </c>
    </row>
  </sheetData>
  <autoFilter ref="A1:T4115" xr:uid="{00000000-0001-0000-0000-000000000000}">
    <filterColumn colId="5">
      <filters>
        <filter val="canceled"/>
      </filters>
    </filterColumn>
    <filterColumn colId="16">
      <filters>
        <filter val="theater"/>
      </filters>
    </filterColumn>
    <sortState xmlns:xlrd2="http://schemas.microsoft.com/office/spreadsheetml/2017/richdata2" ref="A2843:T4115">
      <sortCondition descending="1" ref="D1:D4115"/>
    </sortState>
  </autoFilter>
  <conditionalFormatting sqref="F1:F1048576">
    <cfRule type="cellIs" dxfId="4" priority="4" operator="equal">
      <formula>"canceled"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ED515-DAFF-4027-BD85-50E960C4F041}">
  <dimension ref="A1:H13"/>
  <sheetViews>
    <sheetView workbookViewId="0">
      <selection activeCell="D14" sqref="D14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3.33203125" bestFit="1" customWidth="1"/>
    <col min="4" max="4" width="18.33203125" bestFit="1" customWidth="1"/>
    <col min="5" max="5" width="12.44140625" bestFit="1" customWidth="1"/>
    <col min="6" max="6" width="19.77734375" style="28" bestFit="1" customWidth="1"/>
    <col min="7" max="7" width="15.88671875" style="28" bestFit="1" customWidth="1"/>
    <col min="8" max="8" width="18.77734375" bestFit="1" customWidth="1"/>
  </cols>
  <sheetData>
    <row r="1" spans="1:8" s="1" customFormat="1" x14ac:dyDescent="0.3">
      <c r="A1" s="1" t="s">
        <v>8380</v>
      </c>
      <c r="B1" s="1" t="s">
        <v>8399</v>
      </c>
      <c r="C1" s="1" t="s">
        <v>8398</v>
      </c>
      <c r="D1" s="1" t="s">
        <v>8397</v>
      </c>
      <c r="E1" s="1" t="s">
        <v>8396</v>
      </c>
      <c r="F1" s="29" t="s">
        <v>8395</v>
      </c>
      <c r="G1" s="29" t="s">
        <v>8394</v>
      </c>
      <c r="H1" s="1" t="s">
        <v>8393</v>
      </c>
    </row>
    <row r="2" spans="1:8" x14ac:dyDescent="0.3">
      <c r="A2" t="s">
        <v>8392</v>
      </c>
      <c r="B2">
        <f>COUNTIFS(Kickstarter!D:D,"&lt;1000",Kickstarter!F:F,"successful",Kickstarter!R:R,"plays")</f>
        <v>108</v>
      </c>
      <c r="C2">
        <f>COUNTIFS(Kickstarter!D:D,"&lt;1000",Kickstarter!F:F,"failed",Kickstarter!R:R,"plays")</f>
        <v>273</v>
      </c>
      <c r="D2">
        <f>COUNTIFS(Kickstarter!D:D,"&lt;1000",Kickstarter!F:F,"canceled",Kickstarter!R:R,"plays")</f>
        <v>0</v>
      </c>
      <c r="E2">
        <f t="shared" ref="E2:E13" si="0">SUM(B2:D2)</f>
        <v>381</v>
      </c>
      <c r="F2" s="30">
        <f t="shared" ref="F2:F13" si="1">IFERROR(ROUND(B2/E2,2),0)</f>
        <v>0.28000000000000003</v>
      </c>
      <c r="G2" s="28">
        <f t="shared" ref="G2:G13" si="2">IFERROR(ROUND(C2/E2,2),0)</f>
        <v>0.72</v>
      </c>
      <c r="H2">
        <f t="shared" ref="H2:H13" si="3">IFERROR(ROUND(D2/E2,2),0)*100</f>
        <v>0</v>
      </c>
    </row>
    <row r="3" spans="1:8" x14ac:dyDescent="0.3">
      <c r="A3" t="s">
        <v>8391</v>
      </c>
      <c r="B3">
        <f>COUNTIFS(Kickstarter!D:D,"&gt;=1000",Kickstarter!D:D,"&lt;=4999",Kickstarter!F:F,"successful",Kickstarter!R:R,"plays" )</f>
        <v>546</v>
      </c>
      <c r="C3">
        <f>COUNTIFS(Kickstarter!D:D,"&gt;=1000",Kickstarter!D:D,"&lt;=4999",Kickstarter!F:F,"failed",Kickstarter!R:R,"plays" )</f>
        <v>80</v>
      </c>
      <c r="D3">
        <f>COUNTIFS(Kickstarter!D:D,"&gt;=1000",Kickstarter!D:D,"&lt;=4999",Kickstarter!F:F,"canceled",Kickstarter!R:R,"plays" )</f>
        <v>0</v>
      </c>
      <c r="E3">
        <f>SUM(B3:D3)</f>
        <v>626</v>
      </c>
      <c r="F3" s="30">
        <f>IFERROR(ROUND(B3/E3,2),0)</f>
        <v>0.87</v>
      </c>
      <c r="G3" s="28">
        <f>IFERROR(ROUND(C3/E3,2),0)</f>
        <v>0.13</v>
      </c>
      <c r="H3">
        <f>IFERROR(ROUND(D3/E3,2),0)*100</f>
        <v>0</v>
      </c>
    </row>
    <row r="4" spans="1:8" x14ac:dyDescent="0.3">
      <c r="A4" t="s">
        <v>8400</v>
      </c>
      <c r="B4">
        <f>COUNTIFS(Kickstarter!D:D,"&gt;=5000",Kickstarter!D:D,"&lt;=9999",Kickstarter!F:F,"successful",Kickstarter!R:R,"plays" )</f>
        <v>0</v>
      </c>
      <c r="C4">
        <f>COUNTIFS(Kickstarter!D:D,"&gt;=5000",Kickstarter!D:D,"&lt;=9999",Kickstarter!F:F,"failed",Kickstarter!R:R,"plays" )</f>
        <v>0</v>
      </c>
      <c r="D4">
        <f>COUNTIFS(Kickstarter!D:D,"&gt;=5000",Kickstarter!D:D,"&lt;=9999",Kickstarter!F:F,"canceled",Kickstarter!R:R,"plays" )</f>
        <v>0</v>
      </c>
      <c r="E4">
        <f t="shared" si="0"/>
        <v>0</v>
      </c>
      <c r="F4" s="30">
        <f>IFERROR(ROUND(B4/E4,2),0)</f>
        <v>0</v>
      </c>
      <c r="G4" s="28">
        <f t="shared" si="2"/>
        <v>0</v>
      </c>
    </row>
    <row r="5" spans="1:8" x14ac:dyDescent="0.3">
      <c r="A5" t="s">
        <v>8390</v>
      </c>
      <c r="B5">
        <f>COUNTIFS(Kickstarter!D:D,"&gt;=10000",Kickstarter!D:D,"&lt;=14999",Kickstarter!F:F,"successful",Kickstarter!R:R,"plays" )</f>
        <v>20</v>
      </c>
      <c r="C5">
        <f>COUNTIFS(Kickstarter!D:D,"&gt;=10000",Kickstarter!D:D,"&lt;=14999",Kickstarter!F:F,"failed",Kickstarter!R:R,"plays" )</f>
        <v>0</v>
      </c>
      <c r="D5">
        <f>COUNTIFS(Kickstarter!D:D,"&gt;=10000",Kickstarter!D:D,"&lt;=14999",Kickstarter!F:F,"canceled",Kickstarter!R:R,"plays" )</f>
        <v>0</v>
      </c>
      <c r="E5">
        <f t="shared" si="0"/>
        <v>20</v>
      </c>
      <c r="F5" s="30">
        <f t="shared" si="1"/>
        <v>1</v>
      </c>
      <c r="G5" s="28">
        <f t="shared" si="2"/>
        <v>0</v>
      </c>
      <c r="H5">
        <f t="shared" si="3"/>
        <v>0</v>
      </c>
    </row>
    <row r="6" spans="1:8" x14ac:dyDescent="0.3">
      <c r="A6" t="s">
        <v>8389</v>
      </c>
      <c r="B6">
        <f>COUNTIFS(Kickstarter!D:D,"&gt;=15000",Kickstarter!D:D,"&lt;=19999",Kickstarter!F:F,"successful",Kickstarter!R:R,"plays" )</f>
        <v>0</v>
      </c>
      <c r="C6">
        <f>COUNTIFS(Kickstarter!D:D,"&gt;=15000",Kickstarter!D:D,"&lt;=19999",Kickstarter!F:F,"failed",Kickstarter!R:R,"plays" )</f>
        <v>0</v>
      </c>
      <c r="D6">
        <f>COUNTIFS(Kickstarter!D:D,"&gt;=15000",Kickstarter!D:D,"&lt;=19999",Kickstarter!F:F,"canceled",Kickstarter!R:R,"plays" )</f>
        <v>0</v>
      </c>
      <c r="E6">
        <f t="shared" si="0"/>
        <v>0</v>
      </c>
      <c r="F6" s="30">
        <f t="shared" si="1"/>
        <v>0</v>
      </c>
      <c r="G6" s="28">
        <f t="shared" si="2"/>
        <v>0</v>
      </c>
      <c r="H6">
        <f t="shared" si="3"/>
        <v>0</v>
      </c>
    </row>
    <row r="7" spans="1:8" x14ac:dyDescent="0.3">
      <c r="A7" t="s">
        <v>8401</v>
      </c>
      <c r="B7">
        <f>COUNTIFS(Kickstarter!D:D,"&gt;=20000",Kickstarter!D:D,"&lt;=24999",Kickstarter!F:F,"successful",Kickstarter!R:R,"plays" )</f>
        <v>0</v>
      </c>
      <c r="C7">
        <f>COUNTIFS(Kickstarter!D:D,"&gt;=20000",Kickstarter!D:D,"&lt;=24999",Kickstarter!F:F,"failed",Kickstarter!R:R,"plays" )</f>
        <v>0</v>
      </c>
      <c r="D7">
        <f>COUNTIFS(Kickstarter!D:D,"&gt;=20000",Kickstarter!D:D,"&lt;=24999",Kickstarter!F:F,"canceled",Kickstarter!R:R,"plays" )</f>
        <v>0</v>
      </c>
      <c r="E7">
        <f t="shared" si="0"/>
        <v>0</v>
      </c>
      <c r="F7" s="30">
        <f>IFERROR(ROUND(B7/E7,2),0)</f>
        <v>0</v>
      </c>
      <c r="G7" s="28">
        <f t="shared" si="2"/>
        <v>0</v>
      </c>
    </row>
    <row r="8" spans="1:8" x14ac:dyDescent="0.3">
      <c r="A8" t="s">
        <v>8402</v>
      </c>
      <c r="B8">
        <f>COUNTIFS(Kickstarter!D:D,"&gt;=25000",Kickstarter!D:D,"&lt;=29999",Kickstarter!F:F,"successful",Kickstarter!R:R,"plays" )</f>
        <v>0</v>
      </c>
      <c r="C8">
        <f>COUNTIFS(Kickstarter!D:D,"&gt;=30000",Kickstarter!D:D,"&lt;=29999",Kickstarter!F:F,"failed",Kickstarter!R:R,"plays" )</f>
        <v>0</v>
      </c>
      <c r="D8">
        <f>COUNTIFS(Kickstarter!D:D,"&gt;=30000",Kickstarter!D:D,"&lt;=29999",Kickstarter!F:F,"canceled",Kickstarter!R:R,"plays" )</f>
        <v>0</v>
      </c>
      <c r="E8">
        <f t="shared" si="0"/>
        <v>0</v>
      </c>
      <c r="F8" s="30">
        <f t="shared" si="1"/>
        <v>0</v>
      </c>
      <c r="G8" s="28">
        <f t="shared" si="2"/>
        <v>0</v>
      </c>
      <c r="H8">
        <f t="shared" si="3"/>
        <v>0</v>
      </c>
    </row>
    <row r="9" spans="1:8" x14ac:dyDescent="0.3">
      <c r="A9" t="s">
        <v>8388</v>
      </c>
      <c r="B9">
        <f>COUNTIFS(Kickstarter!D:D,"&gt;=30000",Kickstarter!D:D,"&lt;=34999",Kickstarter!F:F,"successful",Kickstarter!R:R,"plays" )</f>
        <v>0</v>
      </c>
      <c r="C9">
        <f>COUNTIFS(Kickstarter!D:D,"&gt;=30000",Kickstarter!D:D,"&lt;=34999",Kickstarter!F:F,"failed",Kickstarter!R:R,"plays" )</f>
        <v>0</v>
      </c>
      <c r="D9">
        <f>COUNTIFS(Kickstarter!D:D,"&gt;=30000",Kickstarter!D:D,"&lt;=34999",Kickstarter!F:F,"canceled",Kickstarter!R:R,"plays" )</f>
        <v>0</v>
      </c>
      <c r="E9">
        <f t="shared" si="0"/>
        <v>0</v>
      </c>
      <c r="F9" s="30">
        <f t="shared" si="1"/>
        <v>0</v>
      </c>
      <c r="G9" s="28">
        <f t="shared" si="2"/>
        <v>0</v>
      </c>
      <c r="H9">
        <f t="shared" si="3"/>
        <v>0</v>
      </c>
    </row>
    <row r="10" spans="1:8" x14ac:dyDescent="0.3">
      <c r="A10" t="s">
        <v>8387</v>
      </c>
      <c r="B10">
        <f>COUNTIFS(Kickstarter!D:D,"&gt;=35000",Kickstarter!D:D,"&lt;=39999",Kickstarter!F:F,"successful",Kickstarter!R:R,"plays" )</f>
        <v>20</v>
      </c>
      <c r="C10">
        <f>COUNTIFS(Kickstarter!D:D,"&gt;=35000",Kickstarter!D:D,"&lt;=39999",Kickstarter!F:F,"failed",Kickstarter!R:R,"plays" )</f>
        <v>0</v>
      </c>
      <c r="D10">
        <f>COUNTIFS(Kickstarter!D:D,"&gt;=35000",Kickstarter!D:D,"&lt;=39999",Kickstarter!F:F,"canceld",Kickstarter!R:R,"plays" )</f>
        <v>0</v>
      </c>
      <c r="E10">
        <f t="shared" si="0"/>
        <v>20</v>
      </c>
      <c r="F10" s="30">
        <f t="shared" si="1"/>
        <v>1</v>
      </c>
      <c r="G10" s="28">
        <f t="shared" si="2"/>
        <v>0</v>
      </c>
      <c r="H10">
        <f t="shared" si="3"/>
        <v>0</v>
      </c>
    </row>
    <row r="11" spans="1:8" x14ac:dyDescent="0.3">
      <c r="A11" t="s">
        <v>8386</v>
      </c>
      <c r="B11">
        <f>COUNTIFS(Kickstarter!D:D,"&gt;=40000",Kickstarter!D:D,"&lt;=44999",Kickstarter!F:F,"successful",Kickstarter!R:R,"plays" )</f>
        <v>0</v>
      </c>
      <c r="C11">
        <f>COUNTIFS(Kickstarter!D:D,"&gt;=40000",Kickstarter!D:D,"&lt;=44999",Kickstarter!F:F,"failed",Kickstarter!R:R,"plays" )</f>
        <v>0</v>
      </c>
      <c r="D11">
        <f>COUNTIFS(Kickstarter!D:D,"&gt;=40000",Kickstarter!D:D,"&lt;=44999",Kickstarter!F:F,"canceled",Kickstarter!R:R,"plays" )</f>
        <v>0</v>
      </c>
      <c r="E11">
        <f t="shared" si="0"/>
        <v>0</v>
      </c>
      <c r="F11" s="30">
        <f t="shared" si="1"/>
        <v>0</v>
      </c>
      <c r="G11" s="28">
        <f t="shared" si="2"/>
        <v>0</v>
      </c>
      <c r="H11">
        <f t="shared" si="3"/>
        <v>0</v>
      </c>
    </row>
    <row r="12" spans="1:8" x14ac:dyDescent="0.3">
      <c r="A12" t="s">
        <v>8385</v>
      </c>
      <c r="B12">
        <f>COUNTIFS(Kickstarter!D:D,"&gt;=45000",Kickstarter!D:D,"&lt;=49999",Kickstarter!F:F,"successful",Kickstarter!R:R,"plays" )</f>
        <v>0</v>
      </c>
      <c r="C12">
        <f>COUNTIFS(Kickstarter!D:D,"&gt;=45000",Kickstarter!D:D,"&lt;=49999",Kickstarter!F:F,"failed",Kickstarter!R:R,"plays" )</f>
        <v>0</v>
      </c>
      <c r="D12">
        <f>COUNTIFS(Kickstarter!D:D,"&gt;=45000",Kickstarter!D:D,"&lt;=49999",Kickstarter!F:F,"canceled",Kickstarter!R:R,"plays" )</f>
        <v>0</v>
      </c>
      <c r="E12">
        <f t="shared" si="0"/>
        <v>0</v>
      </c>
      <c r="F12" s="30">
        <f t="shared" si="1"/>
        <v>0</v>
      </c>
      <c r="G12" s="28">
        <f t="shared" si="2"/>
        <v>0</v>
      </c>
      <c r="H12">
        <f t="shared" si="3"/>
        <v>0</v>
      </c>
    </row>
    <row r="13" spans="1:8" x14ac:dyDescent="0.3">
      <c r="A13" t="s">
        <v>8384</v>
      </c>
      <c r="B13">
        <f>COUNTIFS(Kickstarter!D:D,"&gt;50000",Kickstarter!F:F,"successful",Kickstarter!R:R,"plays")</f>
        <v>0</v>
      </c>
      <c r="C13">
        <f>COUNTIFS(Kickstarter!D:D,"&gt;=50000",Kickstarter!F:F,"failed",Kickstarter!R:R,"plays" )</f>
        <v>0</v>
      </c>
      <c r="D13">
        <f>COUNTIFS(Kickstarter!D:D,"&gt;=50000",Kickstarter!F:F,"canceled",Kickstarter!R:R,"plays" )</f>
        <v>0</v>
      </c>
      <c r="E13">
        <f t="shared" si="0"/>
        <v>0</v>
      </c>
      <c r="F13" s="30">
        <f t="shared" si="1"/>
        <v>0</v>
      </c>
      <c r="G13" s="28">
        <f t="shared" si="2"/>
        <v>0</v>
      </c>
      <c r="H1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72A32-832C-465B-BC22-BC07E3342E05}">
  <dimension ref="A1:K6"/>
  <sheetViews>
    <sheetView workbookViewId="0">
      <selection activeCell="D7" sqref="D7"/>
    </sheetView>
  </sheetViews>
  <sheetFormatPr defaultRowHeight="14.4" x14ac:dyDescent="0.3"/>
  <cols>
    <col min="1" max="1" width="30.21875" style="21" customWidth="1"/>
    <col min="2" max="2" width="44.33203125" style="21" customWidth="1"/>
    <col min="3" max="4" width="8.88671875" style="25"/>
    <col min="5" max="11" width="8.88671875" style="22"/>
  </cols>
  <sheetData>
    <row r="1" spans="1:11" s="23" customFormat="1" x14ac:dyDescent="0.3">
      <c r="A1" s="26" t="s">
        <v>8378</v>
      </c>
      <c r="B1" s="26" t="s">
        <v>8379</v>
      </c>
      <c r="C1" s="24" t="s">
        <v>8380</v>
      </c>
      <c r="D1" s="24" t="s">
        <v>8381</v>
      </c>
      <c r="E1" s="27"/>
      <c r="F1" s="27"/>
      <c r="G1" s="27"/>
      <c r="H1" s="27"/>
      <c r="I1" s="27"/>
      <c r="J1" s="27"/>
      <c r="K1" s="27"/>
    </row>
    <row r="2" spans="1:11" ht="43.2" x14ac:dyDescent="0.3">
      <c r="A2" s="21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5">
        <f>VLOOKUP(A2, Kickstarter!B:E, 3, FALSE)</f>
        <v>1000</v>
      </c>
      <c r="D2" s="25">
        <f>VLOOKUP(A2, Kickstarter!B:F, 4, FALSE)</f>
        <v>2020</v>
      </c>
    </row>
    <row r="3" spans="1:11" ht="43.2" x14ac:dyDescent="0.3">
      <c r="A3" s="21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5">
        <f>VLOOKUP(A3, Kickstarter!B:E, 3, FALSE)</f>
        <v>1000</v>
      </c>
      <c r="D3" s="25">
        <f>VLOOKUP(A3, Kickstarter!B:F, 4, FALSE)</f>
        <v>2020</v>
      </c>
    </row>
    <row r="4" spans="1:11" ht="43.2" x14ac:dyDescent="0.3">
      <c r="A4" s="21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5">
        <f>VLOOKUP(A4, Kickstarter!B:E, 3, FALSE)</f>
        <v>2000</v>
      </c>
      <c r="D4" s="25">
        <f>VLOOKUP(A4, Kickstarter!B:F, 4, FALSE)</f>
        <v>2576</v>
      </c>
    </row>
    <row r="5" spans="1:11" ht="43.2" x14ac:dyDescent="0.3">
      <c r="A5" s="21" t="s">
        <v>3329</v>
      </c>
      <c r="B5" s="21" t="str">
        <f>VLOOKUP(A5, Kickstarter!B:C, 2, FALSE)</f>
        <v>Jestia and Raedon is a brand new romantic comedy play going to the Edinburgh Fringe Festival this summer.</v>
      </c>
      <c r="C5" s="25">
        <f>VLOOKUP(A5, Kickstarter!B:E, 3, FALSE)</f>
        <v>1500</v>
      </c>
      <c r="D5" s="25">
        <f>VLOOKUP(A5, Kickstarter!B:F, 4, FALSE)</f>
        <v>1168</v>
      </c>
    </row>
    <row r="6" spans="1:11" ht="43.2" x14ac:dyDescent="0.3">
      <c r="A6" s="21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5">
        <f>VLOOKUP(A6, Kickstarter!B:E, 3, FALSE)</f>
        <v>1650</v>
      </c>
      <c r="D6" s="25">
        <f>VLOOKUP(A6, Kickstarter!B:F, 4, FALSE)</f>
        <v>4137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E1D10-6C13-4717-A883-23BA1157CBD0}">
  <dimension ref="A1:F6"/>
  <sheetViews>
    <sheetView topLeftCell="A13" workbookViewId="0">
      <selection activeCell="E6" sqref="E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8363</v>
      </c>
      <c r="B3" s="14" t="s">
        <v>8360</v>
      </c>
    </row>
    <row r="4" spans="1:6" x14ac:dyDescent="0.3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56C75-829B-4157-9378-832715CE688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3E90E-A8E5-4313-83DB-FC1B38848520}">
  <dimension ref="A1:F17"/>
  <sheetViews>
    <sheetView topLeftCell="A4" workbookViewId="0">
      <selection activeCell="B25" sqref="B2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8358</v>
      </c>
      <c r="B1" t="s">
        <v>8315</v>
      </c>
    </row>
    <row r="3" spans="1:6" x14ac:dyDescent="0.3">
      <c r="A3" s="14" t="s">
        <v>8363</v>
      </c>
      <c r="B3" s="14" t="s">
        <v>8360</v>
      </c>
    </row>
    <row r="4" spans="1:6" x14ac:dyDescent="0.3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9" t="s">
        <v>8372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3">
      <c r="A6" s="19" t="s">
        <v>8373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3">
      <c r="A7" s="19" t="s">
        <v>8374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3">
      <c r="A8" s="19" t="s">
        <v>8375</v>
      </c>
      <c r="B8">
        <v>2</v>
      </c>
      <c r="C8">
        <v>40</v>
      </c>
      <c r="E8">
        <v>71</v>
      </c>
      <c r="F8">
        <v>113</v>
      </c>
    </row>
    <row r="9" spans="1:6" x14ac:dyDescent="0.3">
      <c r="A9" s="19" t="s">
        <v>8366</v>
      </c>
      <c r="B9">
        <v>3</v>
      </c>
      <c r="C9">
        <v>52</v>
      </c>
      <c r="E9">
        <v>111</v>
      </c>
      <c r="F9">
        <v>166</v>
      </c>
    </row>
    <row r="10" spans="1:6" x14ac:dyDescent="0.3">
      <c r="A10" s="19" t="s">
        <v>8376</v>
      </c>
      <c r="B10">
        <v>4</v>
      </c>
      <c r="C10">
        <v>49</v>
      </c>
      <c r="E10">
        <v>100</v>
      </c>
      <c r="F10">
        <v>153</v>
      </c>
    </row>
    <row r="11" spans="1:6" x14ac:dyDescent="0.3">
      <c r="A11" s="19" t="s">
        <v>8367</v>
      </c>
      <c r="B11">
        <v>1</v>
      </c>
      <c r="C11">
        <v>50</v>
      </c>
      <c r="E11">
        <v>87</v>
      </c>
      <c r="F11">
        <v>138</v>
      </c>
    </row>
    <row r="12" spans="1:6" x14ac:dyDescent="0.3">
      <c r="A12" s="19" t="s">
        <v>8368</v>
      </c>
      <c r="B12">
        <v>4</v>
      </c>
      <c r="C12">
        <v>47</v>
      </c>
      <c r="E12">
        <v>72</v>
      </c>
      <c r="F12">
        <v>123</v>
      </c>
    </row>
    <row r="13" spans="1:6" x14ac:dyDescent="0.3">
      <c r="A13" s="19" t="s">
        <v>8369</v>
      </c>
      <c r="B13">
        <v>4</v>
      </c>
      <c r="C13">
        <v>34</v>
      </c>
      <c r="E13">
        <v>59</v>
      </c>
      <c r="F13">
        <v>97</v>
      </c>
    </row>
    <row r="14" spans="1:6" x14ac:dyDescent="0.3">
      <c r="A14" s="19" t="s">
        <v>8370</v>
      </c>
      <c r="C14">
        <v>50</v>
      </c>
      <c r="E14">
        <v>65</v>
      </c>
      <c r="F14">
        <v>115</v>
      </c>
    </row>
    <row r="15" spans="1:6" x14ac:dyDescent="0.3">
      <c r="A15" s="19" t="s">
        <v>8371</v>
      </c>
      <c r="B15">
        <v>3</v>
      </c>
      <c r="C15">
        <v>31</v>
      </c>
      <c r="E15">
        <v>54</v>
      </c>
      <c r="F15">
        <v>88</v>
      </c>
    </row>
    <row r="16" spans="1:6" x14ac:dyDescent="0.3">
      <c r="A16" s="19" t="s">
        <v>8377</v>
      </c>
      <c r="B16">
        <v>3</v>
      </c>
      <c r="C16">
        <v>35</v>
      </c>
      <c r="E16">
        <v>37</v>
      </c>
      <c r="F16">
        <v>75</v>
      </c>
    </row>
    <row r="17" spans="1:6" x14ac:dyDescent="0.3">
      <c r="A17" s="19" t="s">
        <v>8361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F099E-A5F8-4A7E-8B97-BA2E7C394A32}">
  <dimension ref="A1:E18"/>
  <sheetViews>
    <sheetView workbookViewId="0">
      <selection activeCell="B8" sqref="B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4" t="s">
        <v>8358</v>
      </c>
      <c r="B1" t="s">
        <v>8315</v>
      </c>
    </row>
    <row r="2" spans="1:5" x14ac:dyDescent="0.3">
      <c r="A2" s="14" t="s">
        <v>8382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9" t="s">
        <v>8372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9" t="s">
        <v>8373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9" t="s">
        <v>8374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9" t="s">
        <v>8375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9" t="s">
        <v>8366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9" t="s">
        <v>8376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9" t="s">
        <v>8367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9" t="s">
        <v>8368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9" t="s">
        <v>8369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9" t="s">
        <v>8370</v>
      </c>
      <c r="B15">
        <v>65</v>
      </c>
      <c r="C15">
        <v>50</v>
      </c>
      <c r="E15">
        <v>115</v>
      </c>
    </row>
    <row r="16" spans="1:5" x14ac:dyDescent="0.3">
      <c r="A16" s="19" t="s">
        <v>8371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9" t="s">
        <v>8377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9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B44C3-A5CE-45D2-ACCF-6D83C88A3F82}">
  <dimension ref="A1:E7"/>
  <sheetViews>
    <sheetView topLeftCell="F1" workbookViewId="0">
      <selection activeCell="A24" sqref="A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5" x14ac:dyDescent="0.3">
      <c r="A1" s="14" t="s">
        <v>8222</v>
      </c>
      <c r="B1" t="s">
        <v>8223</v>
      </c>
    </row>
    <row r="2" spans="1:5" x14ac:dyDescent="0.3">
      <c r="A2" s="14" t="s">
        <v>8358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3">
      <c r="A7" s="15" t="s">
        <v>8361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Kickstarter</vt:lpstr>
      <vt:lpstr>Outcomes Based on Goals</vt:lpstr>
      <vt:lpstr>Edeninburgh Research</vt:lpstr>
      <vt:lpstr>Category Statistics</vt:lpstr>
      <vt:lpstr>Sheet1</vt:lpstr>
      <vt:lpstr>Outcomes Based on Launch Date</vt:lpstr>
      <vt:lpstr>Theater Outcomes by Launch Date</vt:lpstr>
      <vt:lpstr>Subcategory Statistics</vt:lpstr>
      <vt:lpstr>countifs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Hannah Kim</cp:lastModifiedBy>
  <dcterms:created xsi:type="dcterms:W3CDTF">2017-04-20T15:17:24Z</dcterms:created>
  <dcterms:modified xsi:type="dcterms:W3CDTF">2022-04-01T01:34:33Z</dcterms:modified>
</cp:coreProperties>
</file>