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D01FA082-30AF-4DF2-BE67-DA4DD841DDDC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data set analysis" sheetId="6" r:id="rId1"/>
    <sheet name="results table" sheetId="3" r:id="rId2"/>
    <sheet name="averages table" sheetId="7" r:id="rId3"/>
    <sheet name="ranking table" sheetId="5" r:id="rId4"/>
    <sheet name="perf_overview" sheetId="9" r:id="rId5"/>
    <sheet name="comp_perf_overview" sheetId="10" r:id="rId6"/>
    <sheet name="perf_overview_cov" sheetId="11" r:id="rId7"/>
    <sheet name="comp_perf_overview_cov" sheetId="12" r:id="rId8"/>
    <sheet name="cv_table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3" l="1"/>
  <c r="AA5" i="13"/>
  <c r="AA6" i="13"/>
  <c r="AA7" i="13"/>
  <c r="AA8" i="13"/>
  <c r="AA3" i="13"/>
  <c r="P3" i="13"/>
  <c r="Q3" i="13"/>
  <c r="R3" i="13"/>
  <c r="S3" i="13"/>
  <c r="T3" i="13"/>
  <c r="U3" i="13"/>
  <c r="V3" i="13"/>
  <c r="W3" i="13"/>
  <c r="X3" i="13"/>
  <c r="P4" i="13"/>
  <c r="Q4" i="13"/>
  <c r="R4" i="13"/>
  <c r="S4" i="13"/>
  <c r="T4" i="13"/>
  <c r="U4" i="13"/>
  <c r="V4" i="13"/>
  <c r="W4" i="13"/>
  <c r="X4" i="13"/>
  <c r="P5" i="13"/>
  <c r="Q5" i="13"/>
  <c r="R5" i="13"/>
  <c r="S5" i="13"/>
  <c r="T5" i="13"/>
  <c r="U5" i="13"/>
  <c r="V5" i="13"/>
  <c r="W5" i="13"/>
  <c r="X5" i="13"/>
  <c r="P6" i="13"/>
  <c r="Q6" i="13"/>
  <c r="R6" i="13"/>
  <c r="S6" i="13"/>
  <c r="T6" i="13"/>
  <c r="U6" i="13"/>
  <c r="V6" i="13"/>
  <c r="W6" i="13"/>
  <c r="X6" i="13"/>
  <c r="P7" i="13"/>
  <c r="Q7" i="13"/>
  <c r="R7" i="13"/>
  <c r="S7" i="13"/>
  <c r="T7" i="13"/>
  <c r="U7" i="13"/>
  <c r="V7" i="13"/>
  <c r="W7" i="13"/>
  <c r="X7" i="13"/>
  <c r="P8" i="13"/>
  <c r="Q8" i="13"/>
  <c r="R8" i="13"/>
  <c r="S8" i="13"/>
  <c r="T8" i="13"/>
  <c r="U8" i="13"/>
  <c r="V8" i="13"/>
  <c r="W8" i="13"/>
  <c r="X8" i="13"/>
  <c r="O4" i="13"/>
  <c r="O5" i="13"/>
  <c r="O6" i="13"/>
  <c r="O7" i="13"/>
  <c r="O8" i="13"/>
  <c r="O3" i="13"/>
  <c r="N4" i="13"/>
  <c r="N5" i="13"/>
  <c r="N6" i="13"/>
  <c r="N7" i="13"/>
  <c r="N8" i="13"/>
  <c r="N3" i="13"/>
  <c r="R4" i="12"/>
  <c r="R5" i="12"/>
  <c r="R6" i="12"/>
  <c r="R7" i="12"/>
  <c r="R3" i="12"/>
  <c r="K3" i="12"/>
  <c r="L3" i="12"/>
  <c r="M3" i="12"/>
  <c r="N3" i="12"/>
  <c r="O3" i="12"/>
  <c r="P3" i="12"/>
  <c r="K4" i="12"/>
  <c r="L4" i="12"/>
  <c r="M4" i="12"/>
  <c r="N4" i="12"/>
  <c r="O4" i="12"/>
  <c r="P4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J7" i="12"/>
  <c r="J4" i="12"/>
  <c r="J5" i="12"/>
  <c r="J6" i="12"/>
  <c r="J3" i="12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3" i="11"/>
  <c r="O3" i="11"/>
  <c r="P3" i="11"/>
  <c r="Q3" i="11"/>
  <c r="R3" i="11"/>
  <c r="S3" i="11"/>
  <c r="T3" i="11"/>
  <c r="U3" i="11"/>
  <c r="V3" i="11"/>
  <c r="W3" i="11"/>
  <c r="O4" i="11"/>
  <c r="P4" i="11"/>
  <c r="Q4" i="11"/>
  <c r="R4" i="11"/>
  <c r="S4" i="11"/>
  <c r="T4" i="11"/>
  <c r="U4" i="11"/>
  <c r="V4" i="11"/>
  <c r="W4" i="11"/>
  <c r="O5" i="11"/>
  <c r="P5" i="11"/>
  <c r="Q5" i="11"/>
  <c r="R5" i="11"/>
  <c r="S5" i="11"/>
  <c r="T5" i="11"/>
  <c r="U5" i="11"/>
  <c r="V5" i="11"/>
  <c r="W5" i="11"/>
  <c r="O6" i="11"/>
  <c r="P6" i="11"/>
  <c r="Q6" i="11"/>
  <c r="R6" i="11"/>
  <c r="S6" i="11"/>
  <c r="T6" i="11"/>
  <c r="U6" i="11"/>
  <c r="V6" i="11"/>
  <c r="W6" i="11"/>
  <c r="O7" i="11"/>
  <c r="P7" i="11"/>
  <c r="Q7" i="11"/>
  <c r="R7" i="11"/>
  <c r="S7" i="11"/>
  <c r="T7" i="11"/>
  <c r="U7" i="11"/>
  <c r="V7" i="11"/>
  <c r="W7" i="11"/>
  <c r="O8" i="11"/>
  <c r="P8" i="11"/>
  <c r="Q8" i="11"/>
  <c r="R8" i="11"/>
  <c r="S8" i="11"/>
  <c r="T8" i="11"/>
  <c r="U8" i="11"/>
  <c r="V8" i="11"/>
  <c r="W8" i="11"/>
  <c r="O9" i="11"/>
  <c r="P9" i="11"/>
  <c r="Q9" i="11"/>
  <c r="R9" i="11"/>
  <c r="S9" i="11"/>
  <c r="T9" i="11"/>
  <c r="U9" i="11"/>
  <c r="V9" i="11"/>
  <c r="W9" i="11"/>
  <c r="O10" i="11"/>
  <c r="P10" i="11"/>
  <c r="Q10" i="11"/>
  <c r="R10" i="11"/>
  <c r="S10" i="11"/>
  <c r="T10" i="11"/>
  <c r="U10" i="11"/>
  <c r="V10" i="11"/>
  <c r="W10" i="11"/>
  <c r="O11" i="11"/>
  <c r="P11" i="11"/>
  <c r="Q11" i="11"/>
  <c r="R11" i="11"/>
  <c r="S11" i="11"/>
  <c r="T11" i="11"/>
  <c r="U11" i="11"/>
  <c r="V11" i="11"/>
  <c r="W11" i="11"/>
  <c r="O12" i="11"/>
  <c r="P12" i="11"/>
  <c r="Q12" i="11"/>
  <c r="R12" i="11"/>
  <c r="S12" i="11"/>
  <c r="T12" i="11"/>
  <c r="U12" i="11"/>
  <c r="V12" i="11"/>
  <c r="W12" i="11"/>
  <c r="O13" i="11"/>
  <c r="P13" i="11"/>
  <c r="Q13" i="11"/>
  <c r="R13" i="11"/>
  <c r="S13" i="11"/>
  <c r="T13" i="11"/>
  <c r="U13" i="11"/>
  <c r="V13" i="11"/>
  <c r="W13" i="11"/>
  <c r="O14" i="11"/>
  <c r="P14" i="11"/>
  <c r="Q14" i="11"/>
  <c r="R14" i="11"/>
  <c r="S14" i="11"/>
  <c r="T14" i="11"/>
  <c r="U14" i="11"/>
  <c r="V14" i="11"/>
  <c r="W14" i="11"/>
  <c r="O15" i="11"/>
  <c r="P15" i="11"/>
  <c r="Q15" i="11"/>
  <c r="R15" i="11"/>
  <c r="S15" i="11"/>
  <c r="T15" i="11"/>
  <c r="U15" i="11"/>
  <c r="V15" i="11"/>
  <c r="W15" i="11"/>
  <c r="O16" i="11"/>
  <c r="P16" i="11"/>
  <c r="Q16" i="11"/>
  <c r="R16" i="11"/>
  <c r="S16" i="11"/>
  <c r="T16" i="11"/>
  <c r="U16" i="11"/>
  <c r="V16" i="11"/>
  <c r="W16" i="11"/>
  <c r="O17" i="11"/>
  <c r="P17" i="11"/>
  <c r="Q17" i="11"/>
  <c r="R17" i="11"/>
  <c r="S17" i="11"/>
  <c r="T17" i="11"/>
  <c r="U17" i="11"/>
  <c r="V17" i="11"/>
  <c r="W17" i="11"/>
  <c r="O18" i="11"/>
  <c r="P18" i="11"/>
  <c r="Q18" i="11"/>
  <c r="R18" i="11"/>
  <c r="S18" i="11"/>
  <c r="T18" i="11"/>
  <c r="U18" i="11"/>
  <c r="V18" i="11"/>
  <c r="W18" i="11"/>
  <c r="O19" i="11"/>
  <c r="P19" i="11"/>
  <c r="Q19" i="11"/>
  <c r="R19" i="11"/>
  <c r="S19" i="11"/>
  <c r="T19" i="11"/>
  <c r="U19" i="11"/>
  <c r="V19" i="11"/>
  <c r="W19" i="11"/>
  <c r="O20" i="11"/>
  <c r="P20" i="11"/>
  <c r="Q20" i="11"/>
  <c r="R20" i="11"/>
  <c r="S20" i="11"/>
  <c r="T20" i="11"/>
  <c r="U20" i="11"/>
  <c r="V20" i="11"/>
  <c r="W20" i="11"/>
  <c r="O21" i="11"/>
  <c r="P21" i="11"/>
  <c r="Q21" i="11"/>
  <c r="R21" i="11"/>
  <c r="S21" i="11"/>
  <c r="T21" i="11"/>
  <c r="U21" i="11"/>
  <c r="V21" i="11"/>
  <c r="W21" i="11"/>
  <c r="O22" i="11"/>
  <c r="P22" i="11"/>
  <c r="Q22" i="11"/>
  <c r="R22" i="11"/>
  <c r="S22" i="11"/>
  <c r="T22" i="11"/>
  <c r="U22" i="11"/>
  <c r="V22" i="11"/>
  <c r="W2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3" i="11"/>
  <c r="R4" i="10"/>
  <c r="R5" i="10"/>
  <c r="R6" i="10"/>
  <c r="R7" i="10"/>
  <c r="R3" i="10"/>
  <c r="K3" i="10"/>
  <c r="L3" i="10"/>
  <c r="M3" i="10"/>
  <c r="N3" i="10"/>
  <c r="O3" i="10"/>
  <c r="P3" i="10"/>
  <c r="K4" i="10"/>
  <c r="L4" i="10"/>
  <c r="M4" i="10"/>
  <c r="N4" i="10"/>
  <c r="O4" i="10"/>
  <c r="P4" i="10"/>
  <c r="K5" i="10"/>
  <c r="L5" i="10"/>
  <c r="M5" i="10"/>
  <c r="N5" i="10"/>
  <c r="O5" i="10"/>
  <c r="P5" i="10"/>
  <c r="K6" i="10"/>
  <c r="L6" i="10"/>
  <c r="M6" i="10"/>
  <c r="N6" i="10"/>
  <c r="O6" i="10"/>
  <c r="P6" i="10"/>
  <c r="K7" i="10"/>
  <c r="L7" i="10"/>
  <c r="M7" i="10"/>
  <c r="N7" i="10"/>
  <c r="O7" i="10"/>
  <c r="P7" i="10"/>
  <c r="J4" i="10"/>
  <c r="J5" i="10"/>
  <c r="J6" i="10"/>
  <c r="J7" i="10"/>
  <c r="J3" i="1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" i="9"/>
  <c r="X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O2" i="9"/>
  <c r="P2" i="9"/>
  <c r="Q2" i="9"/>
  <c r="R2" i="9"/>
  <c r="S2" i="9"/>
  <c r="T2" i="9"/>
  <c r="U2" i="9"/>
  <c r="V2" i="9"/>
  <c r="W2" i="9"/>
  <c r="O3" i="9"/>
  <c r="P3" i="9"/>
  <c r="Q3" i="9"/>
  <c r="R3" i="9"/>
  <c r="S3" i="9"/>
  <c r="T3" i="9"/>
  <c r="U3" i="9"/>
  <c r="V3" i="9"/>
  <c r="W3" i="9"/>
  <c r="O4" i="9"/>
  <c r="P4" i="9"/>
  <c r="Q4" i="9"/>
  <c r="R4" i="9"/>
  <c r="S4" i="9"/>
  <c r="T4" i="9"/>
  <c r="U4" i="9"/>
  <c r="V4" i="9"/>
  <c r="W4" i="9"/>
  <c r="O5" i="9"/>
  <c r="P5" i="9"/>
  <c r="Q5" i="9"/>
  <c r="R5" i="9"/>
  <c r="S5" i="9"/>
  <c r="T5" i="9"/>
  <c r="U5" i="9"/>
  <c r="V5" i="9"/>
  <c r="W5" i="9"/>
  <c r="O6" i="9"/>
  <c r="P6" i="9"/>
  <c r="Q6" i="9"/>
  <c r="R6" i="9"/>
  <c r="S6" i="9"/>
  <c r="T6" i="9"/>
  <c r="U6" i="9"/>
  <c r="V6" i="9"/>
  <c r="W6" i="9"/>
  <c r="O7" i="9"/>
  <c r="P7" i="9"/>
  <c r="Q7" i="9"/>
  <c r="R7" i="9"/>
  <c r="S7" i="9"/>
  <c r="T7" i="9"/>
  <c r="U7" i="9"/>
  <c r="V7" i="9"/>
  <c r="W7" i="9"/>
  <c r="O8" i="9"/>
  <c r="P8" i="9"/>
  <c r="Q8" i="9"/>
  <c r="R8" i="9"/>
  <c r="S8" i="9"/>
  <c r="T8" i="9"/>
  <c r="U8" i="9"/>
  <c r="V8" i="9"/>
  <c r="W8" i="9"/>
  <c r="O9" i="9"/>
  <c r="P9" i="9"/>
  <c r="Q9" i="9"/>
  <c r="R9" i="9"/>
  <c r="S9" i="9"/>
  <c r="T9" i="9"/>
  <c r="U9" i="9"/>
  <c r="V9" i="9"/>
  <c r="W9" i="9"/>
  <c r="O10" i="9"/>
  <c r="P10" i="9"/>
  <c r="Q10" i="9"/>
  <c r="R10" i="9"/>
  <c r="S10" i="9"/>
  <c r="T10" i="9"/>
  <c r="U10" i="9"/>
  <c r="V10" i="9"/>
  <c r="W10" i="9"/>
  <c r="O11" i="9"/>
  <c r="P11" i="9"/>
  <c r="Q11" i="9"/>
  <c r="R11" i="9"/>
  <c r="S11" i="9"/>
  <c r="T11" i="9"/>
  <c r="U11" i="9"/>
  <c r="V11" i="9"/>
  <c r="W11" i="9"/>
  <c r="O12" i="9"/>
  <c r="P12" i="9"/>
  <c r="Q12" i="9"/>
  <c r="R12" i="9"/>
  <c r="S12" i="9"/>
  <c r="T12" i="9"/>
  <c r="U12" i="9"/>
  <c r="V12" i="9"/>
  <c r="W12" i="9"/>
  <c r="O13" i="9"/>
  <c r="P13" i="9"/>
  <c r="Q13" i="9"/>
  <c r="R13" i="9"/>
  <c r="S13" i="9"/>
  <c r="T13" i="9"/>
  <c r="U13" i="9"/>
  <c r="V13" i="9"/>
  <c r="W13" i="9"/>
  <c r="O14" i="9"/>
  <c r="P14" i="9"/>
  <c r="Q14" i="9"/>
  <c r="R14" i="9"/>
  <c r="S14" i="9"/>
  <c r="T14" i="9"/>
  <c r="U14" i="9"/>
  <c r="V14" i="9"/>
  <c r="W14" i="9"/>
  <c r="O15" i="9"/>
  <c r="P15" i="9"/>
  <c r="Q15" i="9"/>
  <c r="R15" i="9"/>
  <c r="S15" i="9"/>
  <c r="T15" i="9"/>
  <c r="U15" i="9"/>
  <c r="V15" i="9"/>
  <c r="W15" i="9"/>
  <c r="O16" i="9"/>
  <c r="P16" i="9"/>
  <c r="Q16" i="9"/>
  <c r="R16" i="9"/>
  <c r="S16" i="9"/>
  <c r="T16" i="9"/>
  <c r="U16" i="9"/>
  <c r="V16" i="9"/>
  <c r="W16" i="9"/>
  <c r="O17" i="9"/>
  <c r="P17" i="9"/>
  <c r="Q17" i="9"/>
  <c r="R17" i="9"/>
  <c r="S17" i="9"/>
  <c r="T17" i="9"/>
  <c r="U17" i="9"/>
  <c r="V17" i="9"/>
  <c r="W17" i="9"/>
  <c r="O18" i="9"/>
  <c r="P18" i="9"/>
  <c r="Q18" i="9"/>
  <c r="R18" i="9"/>
  <c r="S18" i="9"/>
  <c r="T18" i="9"/>
  <c r="U18" i="9"/>
  <c r="V18" i="9"/>
  <c r="W18" i="9"/>
  <c r="O19" i="9"/>
  <c r="P19" i="9"/>
  <c r="Q19" i="9"/>
  <c r="R19" i="9"/>
  <c r="S19" i="9"/>
  <c r="T19" i="9"/>
  <c r="U19" i="9"/>
  <c r="V19" i="9"/>
  <c r="W19" i="9"/>
  <c r="O20" i="9"/>
  <c r="P20" i="9"/>
  <c r="Q20" i="9"/>
  <c r="R20" i="9"/>
  <c r="S20" i="9"/>
  <c r="T20" i="9"/>
  <c r="U20" i="9"/>
  <c r="V20" i="9"/>
  <c r="W20" i="9"/>
  <c r="O21" i="9"/>
  <c r="P21" i="9"/>
  <c r="Q21" i="9"/>
  <c r="R21" i="9"/>
  <c r="S21" i="9"/>
  <c r="T21" i="9"/>
  <c r="U21" i="9"/>
  <c r="V21" i="9"/>
  <c r="W2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" i="9"/>
  <c r="P3" i="7"/>
  <c r="Q3" i="7"/>
  <c r="R3" i="7"/>
  <c r="S3" i="7"/>
  <c r="T3" i="7"/>
  <c r="U3" i="7"/>
  <c r="V3" i="7"/>
  <c r="W3" i="7"/>
  <c r="X3" i="7"/>
  <c r="P4" i="7"/>
  <c r="Q4" i="7"/>
  <c r="R4" i="7"/>
  <c r="S4" i="7"/>
  <c r="T4" i="7"/>
  <c r="U4" i="7"/>
  <c r="V4" i="7"/>
  <c r="W4" i="7"/>
  <c r="X4" i="7"/>
  <c r="P5" i="7"/>
  <c r="Q5" i="7"/>
  <c r="R5" i="7"/>
  <c r="S5" i="7"/>
  <c r="T5" i="7"/>
  <c r="U5" i="7"/>
  <c r="V5" i="7"/>
  <c r="W5" i="7"/>
  <c r="X5" i="7"/>
  <c r="P6" i="7"/>
  <c r="Q6" i="7"/>
  <c r="R6" i="7"/>
  <c r="S6" i="7"/>
  <c r="T6" i="7"/>
  <c r="U6" i="7"/>
  <c r="V6" i="7"/>
  <c r="W6" i="7"/>
  <c r="X6" i="7"/>
  <c r="P7" i="7"/>
  <c r="Q7" i="7"/>
  <c r="R7" i="7"/>
  <c r="S7" i="7"/>
  <c r="T7" i="7"/>
  <c r="U7" i="7"/>
  <c r="V7" i="7"/>
  <c r="W7" i="7"/>
  <c r="X7" i="7"/>
  <c r="P8" i="7"/>
  <c r="Q8" i="7"/>
  <c r="R8" i="7"/>
  <c r="S8" i="7"/>
  <c r="T8" i="7"/>
  <c r="U8" i="7"/>
  <c r="V8" i="7"/>
  <c r="W8" i="7"/>
  <c r="X8" i="7"/>
  <c r="O4" i="7"/>
  <c r="O5" i="7"/>
  <c r="O6" i="7"/>
  <c r="O7" i="7"/>
  <c r="O8" i="7"/>
  <c r="O3" i="7"/>
  <c r="N4" i="7"/>
  <c r="N5" i="7"/>
  <c r="N6" i="7"/>
  <c r="N7" i="7"/>
  <c r="N8" i="7"/>
  <c r="N3" i="7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6" i="3"/>
  <c r="S6" i="3"/>
  <c r="AF6" i="3" s="1"/>
  <c r="T6" i="3"/>
  <c r="U6" i="3"/>
  <c r="V6" i="3"/>
  <c r="W6" i="3"/>
  <c r="X6" i="3"/>
  <c r="Y6" i="3"/>
  <c r="Z6" i="3"/>
  <c r="AA6" i="3"/>
  <c r="AB6" i="3"/>
  <c r="AC6" i="3"/>
  <c r="S7" i="3"/>
  <c r="AF7" i="3" s="1"/>
  <c r="T7" i="3"/>
  <c r="AG7" i="3" s="1"/>
  <c r="U7" i="3"/>
  <c r="AH7" i="3" s="1"/>
  <c r="V7" i="3"/>
  <c r="AI7" i="3" s="1"/>
  <c r="W7" i="3"/>
  <c r="AJ7" i="3" s="1"/>
  <c r="X7" i="3"/>
  <c r="Y7" i="3"/>
  <c r="AL7" i="3" s="1"/>
  <c r="Z7" i="3"/>
  <c r="AA7" i="3"/>
  <c r="AN7" i="3" s="1"/>
  <c r="AB7" i="3"/>
  <c r="AO7" i="3" s="1"/>
  <c r="AC7" i="3"/>
  <c r="S8" i="3"/>
  <c r="AF8" i="3" s="1"/>
  <c r="T8" i="3"/>
  <c r="AG8" i="3" s="1"/>
  <c r="U8" i="3"/>
  <c r="AH8" i="3" s="1"/>
  <c r="V8" i="3"/>
  <c r="AI8" i="3" s="1"/>
  <c r="W8" i="3"/>
  <c r="X8" i="3"/>
  <c r="AK8" i="3" s="1"/>
  <c r="Y8" i="3"/>
  <c r="AL8" i="3" s="1"/>
  <c r="Z8" i="3"/>
  <c r="AM8" i="3" s="1"/>
  <c r="AA8" i="3"/>
  <c r="AN8" i="3" s="1"/>
  <c r="AB8" i="3"/>
  <c r="AO8" i="3" s="1"/>
  <c r="AC8" i="3"/>
  <c r="AP8" i="3" s="1"/>
  <c r="S9" i="3"/>
  <c r="AF9" i="3" s="1"/>
  <c r="T9" i="3"/>
  <c r="U9" i="3"/>
  <c r="AH9" i="3" s="1"/>
  <c r="V9" i="3"/>
  <c r="AI9" i="3" s="1"/>
  <c r="W9" i="3"/>
  <c r="AJ9" i="3" s="1"/>
  <c r="X9" i="3"/>
  <c r="AK9" i="3" s="1"/>
  <c r="Y9" i="3"/>
  <c r="AL9" i="3" s="1"/>
  <c r="Z9" i="3"/>
  <c r="AM9" i="3" s="1"/>
  <c r="AA9" i="3"/>
  <c r="AN9" i="3" s="1"/>
  <c r="AB9" i="3"/>
  <c r="AC9" i="3"/>
  <c r="AP9" i="3" s="1"/>
  <c r="S10" i="3"/>
  <c r="AF10" i="3" s="1"/>
  <c r="T10" i="3"/>
  <c r="AG10" i="3" s="1"/>
  <c r="U10" i="3"/>
  <c r="AH10" i="3" s="1"/>
  <c r="V10" i="3"/>
  <c r="AI10" i="3" s="1"/>
  <c r="W10" i="3"/>
  <c r="AJ10" i="3" s="1"/>
  <c r="X10" i="3"/>
  <c r="AK10" i="3" s="1"/>
  <c r="Y10" i="3"/>
  <c r="Z10" i="3"/>
  <c r="AM10" i="3" s="1"/>
  <c r="AA10" i="3"/>
  <c r="AN10" i="3" s="1"/>
  <c r="AB10" i="3"/>
  <c r="AC10" i="3"/>
  <c r="AP10" i="3" s="1"/>
  <c r="S11" i="3"/>
  <c r="AF11" i="3" s="1"/>
  <c r="T11" i="3"/>
  <c r="AG11" i="3" s="1"/>
  <c r="U11" i="3"/>
  <c r="AH11" i="3" s="1"/>
  <c r="V11" i="3"/>
  <c r="W11" i="3"/>
  <c r="AJ11" i="3" s="1"/>
  <c r="X11" i="3"/>
  <c r="AK11" i="3" s="1"/>
  <c r="Y11" i="3"/>
  <c r="Z11" i="3"/>
  <c r="AM11" i="3" s="1"/>
  <c r="AA11" i="3"/>
  <c r="AN11" i="3" s="1"/>
  <c r="AB11" i="3"/>
  <c r="AO11" i="3" s="1"/>
  <c r="AC11" i="3"/>
  <c r="AP11" i="3" s="1"/>
  <c r="S12" i="3"/>
  <c r="AF12" i="3" s="1"/>
  <c r="T12" i="3"/>
  <c r="AG12" i="3" s="1"/>
  <c r="U12" i="3"/>
  <c r="AH12" i="3" s="1"/>
  <c r="V12" i="3"/>
  <c r="AI12" i="3" s="1"/>
  <c r="W12" i="3"/>
  <c r="AJ12" i="3" s="1"/>
  <c r="X12" i="3"/>
  <c r="AK12" i="3" s="1"/>
  <c r="Y12" i="3"/>
  <c r="AL12" i="3" s="1"/>
  <c r="Z12" i="3"/>
  <c r="AM12" i="3" s="1"/>
  <c r="AA12" i="3"/>
  <c r="AN12" i="3" s="1"/>
  <c r="AB12" i="3"/>
  <c r="AO12" i="3" s="1"/>
  <c r="AC12" i="3"/>
  <c r="AP12" i="3" s="1"/>
  <c r="S13" i="3"/>
  <c r="AF13" i="3" s="1"/>
  <c r="T13" i="3"/>
  <c r="AG13" i="3" s="1"/>
  <c r="U13" i="3"/>
  <c r="AH13" i="3" s="1"/>
  <c r="V13" i="3"/>
  <c r="AI13" i="3" s="1"/>
  <c r="W13" i="3"/>
  <c r="AJ13" i="3" s="1"/>
  <c r="X13" i="3"/>
  <c r="Y13" i="3"/>
  <c r="AL13" i="3" s="1"/>
  <c r="Z13" i="3"/>
  <c r="AM13" i="3" s="1"/>
  <c r="AA13" i="3"/>
  <c r="AN13" i="3" s="1"/>
  <c r="AB13" i="3"/>
  <c r="AO13" i="3" s="1"/>
  <c r="AC13" i="3"/>
  <c r="AP13" i="3" s="1"/>
  <c r="S14" i="3"/>
  <c r="AF14" i="3" s="1"/>
  <c r="T14" i="3"/>
  <c r="AG14" i="3" s="1"/>
  <c r="U14" i="3"/>
  <c r="AH14" i="3" s="1"/>
  <c r="V14" i="3"/>
  <c r="AI14" i="3" s="1"/>
  <c r="W14" i="3"/>
  <c r="AJ14" i="3" s="1"/>
  <c r="X14" i="3"/>
  <c r="AK14" i="3" s="1"/>
  <c r="Y14" i="3"/>
  <c r="AL14" i="3" s="1"/>
  <c r="Z14" i="3"/>
  <c r="AM14" i="3" s="1"/>
  <c r="AA14" i="3"/>
  <c r="AN14" i="3" s="1"/>
  <c r="AB14" i="3"/>
  <c r="AO14" i="3" s="1"/>
  <c r="AC14" i="3"/>
  <c r="AP14" i="3" s="1"/>
  <c r="S15" i="3"/>
  <c r="AF15" i="3" s="1"/>
  <c r="T15" i="3"/>
  <c r="AG15" i="3" s="1"/>
  <c r="U15" i="3"/>
  <c r="AH15" i="3" s="1"/>
  <c r="V15" i="3"/>
  <c r="AI15" i="3" s="1"/>
  <c r="W15" i="3"/>
  <c r="AJ15" i="3" s="1"/>
  <c r="X15" i="3"/>
  <c r="AK15" i="3" s="1"/>
  <c r="Y15" i="3"/>
  <c r="AL15" i="3" s="1"/>
  <c r="Z15" i="3"/>
  <c r="AA15" i="3"/>
  <c r="AN15" i="3" s="1"/>
  <c r="AB15" i="3"/>
  <c r="AO15" i="3" s="1"/>
  <c r="AC15" i="3"/>
  <c r="AP15" i="3" s="1"/>
  <c r="S16" i="3"/>
  <c r="AF16" i="3" s="1"/>
  <c r="T16" i="3"/>
  <c r="AG16" i="3" s="1"/>
  <c r="U16" i="3"/>
  <c r="AH16" i="3" s="1"/>
  <c r="V16" i="3"/>
  <c r="AI16" i="3" s="1"/>
  <c r="W16" i="3"/>
  <c r="X16" i="3"/>
  <c r="AK16" i="3" s="1"/>
  <c r="Y16" i="3"/>
  <c r="AL16" i="3" s="1"/>
  <c r="Z16" i="3"/>
  <c r="AM16" i="3" s="1"/>
  <c r="AA16" i="3"/>
  <c r="AN16" i="3" s="1"/>
  <c r="AB16" i="3"/>
  <c r="AO16" i="3" s="1"/>
  <c r="AC16" i="3"/>
  <c r="AP16" i="3" s="1"/>
  <c r="S17" i="3"/>
  <c r="AF17" i="3" s="1"/>
  <c r="T17" i="3"/>
  <c r="AG17" i="3" s="1"/>
  <c r="U17" i="3"/>
  <c r="AH17" i="3" s="1"/>
  <c r="V17" i="3"/>
  <c r="AI17" i="3" s="1"/>
  <c r="W17" i="3"/>
  <c r="AJ17" i="3" s="1"/>
  <c r="X17" i="3"/>
  <c r="AK17" i="3" s="1"/>
  <c r="Y17" i="3"/>
  <c r="AL17" i="3" s="1"/>
  <c r="Z17" i="3"/>
  <c r="AM17" i="3" s="1"/>
  <c r="AA17" i="3"/>
  <c r="AN17" i="3" s="1"/>
  <c r="AB17" i="3"/>
  <c r="AC17" i="3"/>
  <c r="S18" i="3"/>
  <c r="AF18" i="3" s="1"/>
  <c r="T18" i="3"/>
  <c r="AG18" i="3" s="1"/>
  <c r="U18" i="3"/>
  <c r="AH18" i="3" s="1"/>
  <c r="V18" i="3"/>
  <c r="AI18" i="3" s="1"/>
  <c r="W18" i="3"/>
  <c r="AJ18" i="3" s="1"/>
  <c r="X18" i="3"/>
  <c r="AK18" i="3" s="1"/>
  <c r="Y18" i="3"/>
  <c r="AL18" i="3" s="1"/>
  <c r="Z18" i="3"/>
  <c r="AM18" i="3" s="1"/>
  <c r="AA18" i="3"/>
  <c r="AN18" i="3" s="1"/>
  <c r="AB18" i="3"/>
  <c r="AO18" i="3" s="1"/>
  <c r="AC18" i="3"/>
  <c r="AP18" i="3" s="1"/>
  <c r="S19" i="3"/>
  <c r="AF19" i="3" s="1"/>
  <c r="T19" i="3"/>
  <c r="AG19" i="3" s="1"/>
  <c r="U19" i="3"/>
  <c r="AH19" i="3" s="1"/>
  <c r="V19" i="3"/>
  <c r="AI19" i="3" s="1"/>
  <c r="W19" i="3"/>
  <c r="AJ19" i="3" s="1"/>
  <c r="X19" i="3"/>
  <c r="AK19" i="3" s="1"/>
  <c r="Y19" i="3"/>
  <c r="AL19" i="3" s="1"/>
  <c r="Z19" i="3"/>
  <c r="AM19" i="3" s="1"/>
  <c r="AA19" i="3"/>
  <c r="AN19" i="3" s="1"/>
  <c r="AB19" i="3"/>
  <c r="AO19" i="3" s="1"/>
  <c r="AC19" i="3"/>
  <c r="AP19" i="3" s="1"/>
  <c r="S20" i="3"/>
  <c r="AF20" i="3" s="1"/>
  <c r="T20" i="3"/>
  <c r="AG20" i="3" s="1"/>
  <c r="U20" i="3"/>
  <c r="AH20" i="3" s="1"/>
  <c r="V20" i="3"/>
  <c r="AI20" i="3" s="1"/>
  <c r="W20" i="3"/>
  <c r="AJ20" i="3" s="1"/>
  <c r="X20" i="3"/>
  <c r="AK20" i="3" s="1"/>
  <c r="Y20" i="3"/>
  <c r="AL20" i="3" s="1"/>
  <c r="Z20" i="3"/>
  <c r="AM20" i="3" s="1"/>
  <c r="AA20" i="3"/>
  <c r="AN20" i="3" s="1"/>
  <c r="AB20" i="3"/>
  <c r="AO20" i="3" s="1"/>
  <c r="AC20" i="3"/>
  <c r="AP20" i="3" s="1"/>
  <c r="S21" i="3"/>
  <c r="AF21" i="3" s="1"/>
  <c r="T21" i="3"/>
  <c r="AG21" i="3" s="1"/>
  <c r="U21" i="3"/>
  <c r="AH21" i="3" s="1"/>
  <c r="V21" i="3"/>
  <c r="AI21" i="3" s="1"/>
  <c r="W21" i="3"/>
  <c r="AJ21" i="3" s="1"/>
  <c r="X21" i="3"/>
  <c r="Y21" i="3"/>
  <c r="AL21" i="3" s="1"/>
  <c r="Z21" i="3"/>
  <c r="AM21" i="3" s="1"/>
  <c r="AA21" i="3"/>
  <c r="AN21" i="3" s="1"/>
  <c r="AB21" i="3"/>
  <c r="AO21" i="3" s="1"/>
  <c r="AC21" i="3"/>
  <c r="AP21" i="3" s="1"/>
  <c r="S22" i="3"/>
  <c r="AF22" i="3" s="1"/>
  <c r="T22" i="3"/>
  <c r="AG22" i="3" s="1"/>
  <c r="U22" i="3"/>
  <c r="AH22" i="3" s="1"/>
  <c r="V22" i="3"/>
  <c r="AI22" i="3" s="1"/>
  <c r="W22" i="3"/>
  <c r="AJ22" i="3" s="1"/>
  <c r="X22" i="3"/>
  <c r="AK22" i="3" s="1"/>
  <c r="Y22" i="3"/>
  <c r="AL22" i="3" s="1"/>
  <c r="Z22" i="3"/>
  <c r="AM22" i="3" s="1"/>
  <c r="AA22" i="3"/>
  <c r="AN22" i="3" s="1"/>
  <c r="AB22" i="3"/>
  <c r="AO22" i="3" s="1"/>
  <c r="AC22" i="3"/>
  <c r="AP22" i="3" s="1"/>
  <c r="S23" i="3"/>
  <c r="AF23" i="3" s="1"/>
  <c r="T23" i="3"/>
  <c r="AG23" i="3" s="1"/>
  <c r="U23" i="3"/>
  <c r="AH23" i="3" s="1"/>
  <c r="V23" i="3"/>
  <c r="AI23" i="3" s="1"/>
  <c r="W23" i="3"/>
  <c r="AJ23" i="3" s="1"/>
  <c r="X23" i="3"/>
  <c r="AK23" i="3" s="1"/>
  <c r="Y23" i="3"/>
  <c r="AL23" i="3" s="1"/>
  <c r="Z23" i="3"/>
  <c r="AM23" i="3" s="1"/>
  <c r="AA23" i="3"/>
  <c r="AN23" i="3" s="1"/>
  <c r="AB23" i="3"/>
  <c r="AO23" i="3" s="1"/>
  <c r="AC23" i="3"/>
  <c r="AP23" i="3" s="1"/>
  <c r="S24" i="3"/>
  <c r="AF24" i="3" s="1"/>
  <c r="T24" i="3"/>
  <c r="AG24" i="3" s="1"/>
  <c r="U24" i="3"/>
  <c r="AH24" i="3" s="1"/>
  <c r="V24" i="3"/>
  <c r="AI24" i="3" s="1"/>
  <c r="W24" i="3"/>
  <c r="AJ24" i="3" s="1"/>
  <c r="X24" i="3"/>
  <c r="AK24" i="3" s="1"/>
  <c r="Y24" i="3"/>
  <c r="AL24" i="3" s="1"/>
  <c r="Z24" i="3"/>
  <c r="AM24" i="3" s="1"/>
  <c r="AA24" i="3"/>
  <c r="AN24" i="3" s="1"/>
  <c r="AB24" i="3"/>
  <c r="AO24" i="3" s="1"/>
  <c r="AC24" i="3"/>
  <c r="AP24" i="3" s="1"/>
  <c r="S25" i="3"/>
  <c r="AF25" i="3" s="1"/>
  <c r="T25" i="3"/>
  <c r="AG25" i="3" s="1"/>
  <c r="U25" i="3"/>
  <c r="AH25" i="3" s="1"/>
  <c r="V25" i="3"/>
  <c r="AI25" i="3" s="1"/>
  <c r="W25" i="3"/>
  <c r="AJ25" i="3" s="1"/>
  <c r="X25" i="3"/>
  <c r="AK25" i="3" s="1"/>
  <c r="Y25" i="3"/>
  <c r="AL25" i="3" s="1"/>
  <c r="Z25" i="3"/>
  <c r="AM25" i="3" s="1"/>
  <c r="AA25" i="3"/>
  <c r="AN25" i="3" s="1"/>
  <c r="AB25" i="3"/>
  <c r="AO25" i="3" s="1"/>
  <c r="AC25" i="3"/>
  <c r="AP25" i="3" s="1"/>
  <c r="S26" i="3"/>
  <c r="AF26" i="3" s="1"/>
  <c r="T26" i="3"/>
  <c r="AG26" i="3" s="1"/>
  <c r="U26" i="3"/>
  <c r="AH26" i="3" s="1"/>
  <c r="V26" i="3"/>
  <c r="AI26" i="3" s="1"/>
  <c r="W26" i="3"/>
  <c r="AJ26" i="3" s="1"/>
  <c r="X26" i="3"/>
  <c r="AK26" i="3" s="1"/>
  <c r="Y26" i="3"/>
  <c r="Z26" i="3"/>
  <c r="AM26" i="3" s="1"/>
  <c r="AA26" i="3"/>
  <c r="AN26" i="3" s="1"/>
  <c r="AB26" i="3"/>
  <c r="AO26" i="3" s="1"/>
  <c r="AC26" i="3"/>
  <c r="AP26" i="3" s="1"/>
  <c r="S27" i="3"/>
  <c r="AF27" i="3" s="1"/>
  <c r="T27" i="3"/>
  <c r="AG27" i="3" s="1"/>
  <c r="U27" i="3"/>
  <c r="AH27" i="3" s="1"/>
  <c r="V27" i="3"/>
  <c r="AI27" i="3" s="1"/>
  <c r="W27" i="3"/>
  <c r="AJ27" i="3" s="1"/>
  <c r="X27" i="3"/>
  <c r="AK27" i="3" s="1"/>
  <c r="Y27" i="3"/>
  <c r="AL27" i="3" s="1"/>
  <c r="Z27" i="3"/>
  <c r="AM27" i="3" s="1"/>
  <c r="AA27" i="3"/>
  <c r="AN27" i="3" s="1"/>
  <c r="AB27" i="3"/>
  <c r="AO27" i="3" s="1"/>
  <c r="AC27" i="3"/>
  <c r="AP27" i="3" s="1"/>
  <c r="S28" i="3"/>
  <c r="AF28" i="3" s="1"/>
  <c r="T28" i="3"/>
  <c r="AG28" i="3" s="1"/>
  <c r="U28" i="3"/>
  <c r="AH28" i="3" s="1"/>
  <c r="V28" i="3"/>
  <c r="AI28" i="3" s="1"/>
  <c r="W28" i="3"/>
  <c r="AJ28" i="3" s="1"/>
  <c r="X28" i="3"/>
  <c r="AK28" i="3" s="1"/>
  <c r="Y28" i="3"/>
  <c r="AL28" i="3" s="1"/>
  <c r="Z28" i="3"/>
  <c r="AM28" i="3" s="1"/>
  <c r="AA28" i="3"/>
  <c r="AB28" i="3"/>
  <c r="AO28" i="3" s="1"/>
  <c r="AC28" i="3"/>
  <c r="AP28" i="3" s="1"/>
  <c r="S29" i="3"/>
  <c r="AF29" i="3" s="1"/>
  <c r="T29" i="3"/>
  <c r="AG29" i="3" s="1"/>
  <c r="U29" i="3"/>
  <c r="AH29" i="3" s="1"/>
  <c r="V29" i="3"/>
  <c r="AI29" i="3" s="1"/>
  <c r="W29" i="3"/>
  <c r="AJ29" i="3" s="1"/>
  <c r="X29" i="3"/>
  <c r="AK29" i="3" s="1"/>
  <c r="Y29" i="3"/>
  <c r="AL29" i="3" s="1"/>
  <c r="Z29" i="3"/>
  <c r="AM29" i="3" s="1"/>
  <c r="AA29" i="3"/>
  <c r="AN29" i="3" s="1"/>
  <c r="AB29" i="3"/>
  <c r="AO29" i="3" s="1"/>
  <c r="AC29" i="3"/>
  <c r="AP29" i="3" s="1"/>
  <c r="R4" i="6"/>
  <c r="R5" i="6"/>
  <c r="R6" i="6"/>
  <c r="R7" i="6"/>
  <c r="R8" i="6"/>
  <c r="R13" i="6"/>
  <c r="R14" i="6"/>
  <c r="R15" i="6"/>
  <c r="R16" i="6"/>
  <c r="R17" i="6"/>
  <c r="R18" i="6"/>
  <c r="R23" i="6"/>
  <c r="R24" i="6"/>
  <c r="R25" i="6"/>
  <c r="R26" i="6"/>
  <c r="R27" i="6"/>
  <c r="R28" i="6"/>
  <c r="R33" i="6"/>
  <c r="R34" i="6"/>
  <c r="R35" i="6"/>
  <c r="R36" i="6"/>
  <c r="R37" i="6"/>
  <c r="R38" i="6"/>
  <c r="R39" i="6"/>
  <c r="R3" i="6"/>
  <c r="P40" i="6"/>
  <c r="O40" i="6"/>
  <c r="N40" i="6"/>
  <c r="M40" i="6"/>
  <c r="R40" i="6" s="1"/>
  <c r="L40" i="6"/>
  <c r="K40" i="6"/>
  <c r="J40" i="6"/>
  <c r="P39" i="6"/>
  <c r="O39" i="6"/>
  <c r="N39" i="6"/>
  <c r="M39" i="6"/>
  <c r="L39" i="6"/>
  <c r="K39" i="6"/>
  <c r="J39" i="6"/>
  <c r="P38" i="6"/>
  <c r="O38" i="6"/>
  <c r="N38" i="6"/>
  <c r="M38" i="6"/>
  <c r="L38" i="6"/>
  <c r="K38" i="6"/>
  <c r="J38" i="6"/>
  <c r="P37" i="6"/>
  <c r="O37" i="6"/>
  <c r="N37" i="6"/>
  <c r="M37" i="6"/>
  <c r="L37" i="6"/>
  <c r="K37" i="6"/>
  <c r="J37" i="6"/>
  <c r="P36" i="6"/>
  <c r="O36" i="6"/>
  <c r="N36" i="6"/>
  <c r="M36" i="6"/>
  <c r="L36" i="6"/>
  <c r="K36" i="6"/>
  <c r="J36" i="6"/>
  <c r="P35" i="6"/>
  <c r="O35" i="6"/>
  <c r="N35" i="6"/>
  <c r="M35" i="6"/>
  <c r="L35" i="6"/>
  <c r="K35" i="6"/>
  <c r="J35" i="6"/>
  <c r="P34" i="6"/>
  <c r="O34" i="6"/>
  <c r="N34" i="6"/>
  <c r="M34" i="6"/>
  <c r="L34" i="6"/>
  <c r="K34" i="6"/>
  <c r="J34" i="6"/>
  <c r="P33" i="6"/>
  <c r="O33" i="6"/>
  <c r="N33" i="6"/>
  <c r="M33" i="6"/>
  <c r="L33" i="6"/>
  <c r="K33" i="6"/>
  <c r="J33" i="6"/>
  <c r="P30" i="6"/>
  <c r="O30" i="6"/>
  <c r="N30" i="6"/>
  <c r="M30" i="6"/>
  <c r="L30" i="6"/>
  <c r="K30" i="6"/>
  <c r="J30" i="6"/>
  <c r="P29" i="6"/>
  <c r="O29" i="6"/>
  <c r="N29" i="6"/>
  <c r="M29" i="6"/>
  <c r="R29" i="6" s="1"/>
  <c r="L29" i="6"/>
  <c r="K29" i="6"/>
  <c r="J29" i="6"/>
  <c r="P28" i="6"/>
  <c r="O28" i="6"/>
  <c r="N28" i="6"/>
  <c r="M28" i="6"/>
  <c r="L28" i="6"/>
  <c r="K28" i="6"/>
  <c r="J28" i="6"/>
  <c r="P27" i="6"/>
  <c r="O27" i="6"/>
  <c r="N27" i="6"/>
  <c r="M27" i="6"/>
  <c r="L27" i="6"/>
  <c r="K27" i="6"/>
  <c r="J27" i="6"/>
  <c r="P26" i="6"/>
  <c r="O26" i="6"/>
  <c r="N26" i="6"/>
  <c r="M26" i="6"/>
  <c r="L26" i="6"/>
  <c r="K26" i="6"/>
  <c r="J26" i="6"/>
  <c r="P25" i="6"/>
  <c r="O25" i="6"/>
  <c r="N25" i="6"/>
  <c r="M25" i="6"/>
  <c r="L25" i="6"/>
  <c r="K25" i="6"/>
  <c r="J25" i="6"/>
  <c r="P24" i="6"/>
  <c r="O24" i="6"/>
  <c r="N24" i="6"/>
  <c r="M24" i="6"/>
  <c r="L24" i="6"/>
  <c r="K24" i="6"/>
  <c r="J24" i="6"/>
  <c r="P23" i="6"/>
  <c r="O23" i="6"/>
  <c r="N23" i="6"/>
  <c r="M23" i="6"/>
  <c r="L23" i="6"/>
  <c r="K23" i="6"/>
  <c r="J23" i="6"/>
  <c r="P20" i="6"/>
  <c r="R20" i="6" s="1"/>
  <c r="O20" i="6"/>
  <c r="N20" i="6"/>
  <c r="M20" i="6"/>
  <c r="L20" i="6"/>
  <c r="K20" i="6"/>
  <c r="J20" i="6"/>
  <c r="P19" i="6"/>
  <c r="O19" i="6"/>
  <c r="N19" i="6"/>
  <c r="M19" i="6"/>
  <c r="L19" i="6"/>
  <c r="K19" i="6"/>
  <c r="J19" i="6"/>
  <c r="P18" i="6"/>
  <c r="O18" i="6"/>
  <c r="N18" i="6"/>
  <c r="M18" i="6"/>
  <c r="L18" i="6"/>
  <c r="K18" i="6"/>
  <c r="J18" i="6"/>
  <c r="P17" i="6"/>
  <c r="O17" i="6"/>
  <c r="N17" i="6"/>
  <c r="M17" i="6"/>
  <c r="L17" i="6"/>
  <c r="K17" i="6"/>
  <c r="J17" i="6"/>
  <c r="P16" i="6"/>
  <c r="O16" i="6"/>
  <c r="N16" i="6"/>
  <c r="M16" i="6"/>
  <c r="L16" i="6"/>
  <c r="K16" i="6"/>
  <c r="J16" i="6"/>
  <c r="P15" i="6"/>
  <c r="O15" i="6"/>
  <c r="N15" i="6"/>
  <c r="M15" i="6"/>
  <c r="L15" i="6"/>
  <c r="K15" i="6"/>
  <c r="J15" i="6"/>
  <c r="P14" i="6"/>
  <c r="O14" i="6"/>
  <c r="N14" i="6"/>
  <c r="M14" i="6"/>
  <c r="L14" i="6"/>
  <c r="K14" i="6"/>
  <c r="J14" i="6"/>
  <c r="P13" i="6"/>
  <c r="O13" i="6"/>
  <c r="N13" i="6"/>
  <c r="M13" i="6"/>
  <c r="L13" i="6"/>
  <c r="K13" i="6"/>
  <c r="J13" i="6"/>
  <c r="K3" i="6"/>
  <c r="L3" i="6"/>
  <c r="M3" i="6"/>
  <c r="N3" i="6"/>
  <c r="O3" i="6"/>
  <c r="P3" i="6"/>
  <c r="K4" i="6"/>
  <c r="L4" i="6"/>
  <c r="M4" i="6"/>
  <c r="N4" i="6"/>
  <c r="O4" i="6"/>
  <c r="P4" i="6"/>
  <c r="K5" i="6"/>
  <c r="L5" i="6"/>
  <c r="M5" i="6"/>
  <c r="N5" i="6"/>
  <c r="O5" i="6"/>
  <c r="P5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K9" i="6"/>
  <c r="L9" i="6"/>
  <c r="M9" i="6"/>
  <c r="N9" i="6"/>
  <c r="O9" i="6"/>
  <c r="P9" i="6"/>
  <c r="K10" i="6"/>
  <c r="L10" i="6"/>
  <c r="M10" i="6"/>
  <c r="N10" i="6"/>
  <c r="O10" i="6"/>
  <c r="P10" i="6"/>
  <c r="J4" i="6"/>
  <c r="J5" i="6"/>
  <c r="J6" i="6"/>
  <c r="J7" i="6"/>
  <c r="J8" i="6"/>
  <c r="J9" i="6"/>
  <c r="J10" i="6"/>
  <c r="J3" i="6"/>
  <c r="AG6" i="3"/>
  <c r="AH6" i="3"/>
  <c r="AI6" i="3"/>
  <c r="AJ6" i="3"/>
  <c r="AK6" i="3"/>
  <c r="AL6" i="3"/>
  <c r="AM6" i="3"/>
  <c r="AN6" i="3"/>
  <c r="AO6" i="3"/>
  <c r="AP6" i="3"/>
  <c r="AK7" i="3"/>
  <c r="AM7" i="3"/>
  <c r="AP7" i="3"/>
  <c r="AJ8" i="3"/>
  <c r="AG9" i="3"/>
  <c r="AO9" i="3"/>
  <c r="AL10" i="3"/>
  <c r="AO10" i="3"/>
  <c r="AI11" i="3"/>
  <c r="AL11" i="3"/>
  <c r="AK13" i="3"/>
  <c r="AM15" i="3"/>
  <c r="AJ16" i="3"/>
  <c r="AO17" i="3"/>
  <c r="AP17" i="3"/>
  <c r="AK21" i="3"/>
  <c r="AL26" i="3"/>
  <c r="AN28" i="3"/>
  <c r="Z3" i="5"/>
  <c r="O3" i="5"/>
  <c r="P3" i="5"/>
  <c r="Q3" i="5"/>
  <c r="R3" i="5"/>
  <c r="S3" i="5"/>
  <c r="T3" i="5"/>
  <c r="U3" i="5"/>
  <c r="V3" i="5"/>
  <c r="W3" i="5"/>
  <c r="X3" i="5"/>
  <c r="O4" i="5"/>
  <c r="P4" i="5"/>
  <c r="Q4" i="5"/>
  <c r="R4" i="5"/>
  <c r="S4" i="5"/>
  <c r="T4" i="5"/>
  <c r="U4" i="5"/>
  <c r="V4" i="5"/>
  <c r="W4" i="5"/>
  <c r="X4" i="5"/>
  <c r="O5" i="5"/>
  <c r="P5" i="5"/>
  <c r="Q5" i="5"/>
  <c r="R5" i="5"/>
  <c r="S5" i="5"/>
  <c r="T5" i="5"/>
  <c r="U5" i="5"/>
  <c r="V5" i="5"/>
  <c r="W5" i="5"/>
  <c r="X5" i="5"/>
  <c r="O6" i="5"/>
  <c r="P6" i="5"/>
  <c r="Q6" i="5"/>
  <c r="R6" i="5"/>
  <c r="S6" i="5"/>
  <c r="T6" i="5"/>
  <c r="U6" i="5"/>
  <c r="V6" i="5"/>
  <c r="W6" i="5"/>
  <c r="X6" i="5"/>
  <c r="O7" i="5"/>
  <c r="P7" i="5"/>
  <c r="Q7" i="5"/>
  <c r="R7" i="5"/>
  <c r="S7" i="5"/>
  <c r="T7" i="5"/>
  <c r="U7" i="5"/>
  <c r="V7" i="5"/>
  <c r="W7" i="5"/>
  <c r="X7" i="5"/>
  <c r="O8" i="5"/>
  <c r="P8" i="5"/>
  <c r="Q8" i="5"/>
  <c r="R8" i="5"/>
  <c r="S8" i="5"/>
  <c r="T8" i="5"/>
  <c r="U8" i="5"/>
  <c r="V8" i="5"/>
  <c r="W8" i="5"/>
  <c r="X8" i="5"/>
  <c r="O9" i="5"/>
  <c r="P9" i="5"/>
  <c r="Q9" i="5"/>
  <c r="R9" i="5"/>
  <c r="S9" i="5"/>
  <c r="T9" i="5"/>
  <c r="U9" i="5"/>
  <c r="V9" i="5"/>
  <c r="W9" i="5"/>
  <c r="X9" i="5"/>
  <c r="N4" i="5"/>
  <c r="N5" i="5"/>
  <c r="N6" i="5"/>
  <c r="N7" i="5"/>
  <c r="N8" i="5"/>
  <c r="N9" i="5"/>
  <c r="N3" i="5"/>
  <c r="Z9" i="5" l="1"/>
  <c r="Z6" i="5"/>
  <c r="Z4" i="5"/>
  <c r="Z5" i="5"/>
  <c r="Z8" i="5"/>
  <c r="Z7" i="5"/>
  <c r="Z6" i="7"/>
  <c r="Z5" i="7"/>
  <c r="Z8" i="7"/>
  <c r="Z3" i="7"/>
  <c r="Z7" i="7"/>
  <c r="Z4" i="7"/>
  <c r="R30" i="6"/>
  <c r="R19" i="6"/>
  <c r="R10" i="6"/>
  <c r="R9" i="6"/>
</calcChain>
</file>

<file path=xl/sharedStrings.xml><?xml version="1.0" encoding="utf-8"?>
<sst xmlns="http://schemas.openxmlformats.org/spreadsheetml/2006/main" count="518" uniqueCount="193">
  <si>
    <t>gift</t>
  </si>
  <si>
    <t>BS</t>
  </si>
  <si>
    <t>EN</t>
  </si>
  <si>
    <t>BA</t>
  </si>
  <si>
    <t>QR</t>
  </si>
  <si>
    <t>CP</t>
  </si>
  <si>
    <t>el</t>
  </si>
  <si>
    <t>multi</t>
  </si>
  <si>
    <t>apparel</t>
  </si>
  <si>
    <t>Better</t>
  </si>
  <si>
    <t>Worse</t>
  </si>
  <si>
    <t>CR</t>
  </si>
  <si>
    <t>Method</t>
  </si>
  <si>
    <t>Data</t>
  </si>
  <si>
    <t>PICP</t>
  </si>
  <si>
    <t>ACE</t>
  </si>
  <si>
    <t>PICPW</t>
  </si>
  <si>
    <t>PIARW</t>
  </si>
  <si>
    <t>PIARWW</t>
  </si>
  <si>
    <t>MSIS</t>
  </si>
  <si>
    <t>SWR</t>
  </si>
  <si>
    <t>Upper coverage</t>
  </si>
  <si>
    <t>Lower coverage</t>
  </si>
  <si>
    <t>Time</t>
  </si>
  <si>
    <t>Time_rel</t>
  </si>
  <si>
    <t>Rank_PICP</t>
  </si>
  <si>
    <t>Rank_ACE</t>
  </si>
  <si>
    <t>Rank_PICPW</t>
  </si>
  <si>
    <t>Rank_PIARW</t>
  </si>
  <si>
    <t>Rank_PIARWW</t>
  </si>
  <si>
    <t>Rank_MSIS</t>
  </si>
  <si>
    <t>Rank_SWR</t>
  </si>
  <si>
    <t>Rank_UpperCoverage</t>
  </si>
  <si>
    <t>Rank_LowerCoverage</t>
  </si>
  <si>
    <t>Rank_Time</t>
  </si>
  <si>
    <t>Method &amp; Rank_PICP &amp; Rank_ACE &amp; Rank_PICPW &amp; Rank_PIARW &amp; Rank_PIARWW &amp; Rank_MSIS &amp; Rank_SWR &amp; Rank_UpperCoverage &amp; Rank_LowerCoverage &amp; Rank_Time   \\ \hline</t>
  </si>
  <si>
    <t>BS &amp; 5 &amp; 5 &amp; 5 &amp; 2 &amp; 2 &amp; 5 &amp; 5 &amp; 5 &amp; 5 &amp; 5   \\ \hline</t>
  </si>
  <si>
    <t>EN &amp; 6 &amp; 6 &amp; 6 &amp; 1 &amp; 1 &amp; 6 &amp; 6 &amp; 6 &amp; 6 &amp; 2   \\ \hline</t>
  </si>
  <si>
    <t>BA &amp; 1 &amp; 4 &amp; 1 &amp; 3 &amp; 3 &amp; 4 &amp; 3 &amp; 1 &amp; 2 &amp; 6   \\ \hline</t>
  </si>
  <si>
    <t>QR &amp; 2 &amp; 3 &amp; 4 &amp; 6 &amp; 6 &amp; 1 &amp; 4 &amp; 2 &amp; 1 &amp; 4   \\ \hline</t>
  </si>
  <si>
    <t>CP &amp; 3 &amp; 1 &amp; 2 &amp; 4 &amp; 4 &amp; 2 &amp; 1 &amp; 3 &amp; 3 &amp; 1   \\ \hline</t>
  </si>
  <si>
    <t>CR &amp; 3 &amp; 1 &amp; 2 &amp; 4 &amp; 4 &amp; 2 &amp; 1 &amp; 3 &amp; 3 &amp; 3   \\ \hline</t>
  </si>
  <si>
    <t>Metric</t>
  </si>
  <si>
    <t>Old learning</t>
  </si>
  <si>
    <t>Old holdout</t>
  </si>
  <si>
    <t>Total old</t>
  </si>
  <si>
    <t>New learning</t>
  </si>
  <si>
    <t>New holdout</t>
  </si>
  <si>
    <t>Total new</t>
  </si>
  <si>
    <t>Customers</t>
  </si>
  <si>
    <t>Transactions</t>
  </si>
  <si>
    <t>Period length</t>
  </si>
  <si>
    <t>Average number of rep. purchases per customer</t>
  </si>
  <si>
    <t>Standard deviation of rep. purchases</t>
  </si>
  <si>
    <t>Zero repeaters</t>
  </si>
  <si>
    <t>First entry date</t>
  </si>
  <si>
    <t>Last entry date</t>
  </si>
  <si>
    <t>-</t>
  </si>
  <si>
    <t>08.12.2002</t>
  </si>
  <si>
    <t>15.12.2002</t>
  </si>
  <si>
    <t>08.12.2004</t>
  </si>
  <si>
    <t>15.12.2004</t>
  </si>
  <si>
    <t>01.01.2000</t>
  </si>
  <si>
    <t>31.03.2000</t>
  </si>
  <si>
    <t>01.01.2002</t>
  </si>
  <si>
    <t>30.03.2002</t>
  </si>
  <si>
    <t>01.12.2005</t>
  </si>
  <si>
    <t>31.12.2005</t>
  </si>
  <si>
    <t>01.12.2008</t>
  </si>
  <si>
    <t>31.12.2008</t>
  </si>
  <si>
    <t>15.01.2000</t>
  </si>
  <si>
    <t>01.01.2003</t>
  </si>
  <si>
    <t>15.01.2003</t>
  </si>
  <si>
    <t>Customers &amp; - &amp; - &amp; 2124 &amp; - &amp; - &amp; 2064  \\ \hline</t>
  </si>
  <si>
    <t>Transactions &amp; 6103 &amp; 2229 &amp; 8332 &amp; 6721 &amp; 2408 &amp; 9129  \\ \hline</t>
  </si>
  <si>
    <t>Period length &amp; 52 &amp; 52 &amp; 104 &amp; 52 &amp; 52 &amp; 104  \\ \hline</t>
  </si>
  <si>
    <t>Average number of rep. purchases per customer &amp; 2.87 &amp; 1.05 &amp; 3.92 &amp; 3.26 &amp; 1.17 &amp; 4.42  \\ \hline</t>
  </si>
  <si>
    <t>Standard deviation of rep. purchases &amp; 4.71 &amp; 5.91 &amp; 7.34 &amp; 4.13 &amp; 7.16 &amp; 6.92  \\ \hline</t>
  </si>
  <si>
    <t>Zero repeaters &amp; 956 &amp; 221 &amp; 750 &amp; 867 &amp; 199 &amp; 700  \\ \hline</t>
  </si>
  <si>
    <t>First entry date &amp; - &amp; - &amp; 08.12.2002 &amp; - &amp; - &amp; 08.12.2004  \\ \hline</t>
  </si>
  <si>
    <t>Last entry date &amp; - &amp; - &amp; 15.12.2002 &amp; - &amp; - &amp; 15.12.2004  \\ \hline</t>
  </si>
  <si>
    <t>Customers &amp; - &amp; - &amp; 728 &amp; - &amp; - &amp; 4859  \\ \hline</t>
  </si>
  <si>
    <t>Transactions &amp; 3206 &amp; 1037 &amp; 4243 &amp; 20679 &amp; 5707 &amp; 26386  \\ \hline</t>
  </si>
  <si>
    <t>Average number of rep. purchases per customer &amp; 4.4 &amp; 1.42 &amp; 5.83 &amp; 4.26 &amp; 1.17 &amp; 5.43  \\ \hline</t>
  </si>
  <si>
    <t>Standard deviation of rep. purchases &amp; 4.18 &amp; 5.06 &amp; 5.92 &amp; 4.44 &amp; 5.73 &amp; 6.1  \\ \hline</t>
  </si>
  <si>
    <t>Zero repeaters &amp; 183 &amp; 58 &amp; 138 &amp; 1264 &amp; 208 &amp; 1058  \\ \hline</t>
  </si>
  <si>
    <t>First entry date &amp; - &amp; - &amp; 01.01.2000 &amp; - &amp; - &amp; 01.01.2002  \\ \hline</t>
  </si>
  <si>
    <t>Last entry date &amp; - &amp; - &amp; 31.03.2000 &amp; - &amp; - &amp; 30.03.2002  \\ \hline</t>
  </si>
  <si>
    <t>Customers &amp; - &amp; - &amp; 3644 &amp; - &amp; - &amp; 3885  \\ \hline</t>
  </si>
  <si>
    <t>Transactions &amp; 7365 &amp; 1198 &amp; 8563 &amp; 7632 &amp; 720 &amp; 8352  \\ \hline</t>
  </si>
  <si>
    <t>Period length &amp; 52 &amp; 104 &amp; 156 &amp; 60 &amp; 104 &amp; 164  \\ \hline</t>
  </si>
  <si>
    <t>Average number of rep. purchases per customer &amp; 2.02 &amp; 0.33 &amp; 2.35 &amp; 1.96 &amp; 0.19 &amp; 2.15  \\ \hline</t>
  </si>
  <si>
    <t>Standard deviation of rep. purchases &amp; 1.92 &amp; 2.6 &amp; 2.44 &amp; 1.97 &amp; 1.75 &amp; 2.23  \\ \hline</t>
  </si>
  <si>
    <t>Zero repeaters &amp; 2020 &amp; 212 &amp; 1823 &amp; 2223 &amp; 138 &amp; 2103  \\ \hline</t>
  </si>
  <si>
    <t>First entry date &amp; - &amp; - &amp; 01.12.2005 &amp; - &amp; - &amp; 01.12.2008  \\ \hline</t>
  </si>
  <si>
    <t>Last entry date &amp; - &amp; - &amp; 31.12.2005 &amp; - &amp; - &amp; 31.12.2008  \\ \hline</t>
  </si>
  <si>
    <t>Customers &amp; - &amp; - &amp; 814 &amp; - &amp; - &amp; 2836  \\ \hline</t>
  </si>
  <si>
    <t>Transactions &amp; 1725 &amp; 1395 &amp; 3120 &amp; 5561 &amp; 4923 &amp; 10484  \\ \hline</t>
  </si>
  <si>
    <t>Period length &amp; 52 &amp; 104 &amp; 156 &amp; 52 &amp; 104 &amp; 156  \\ \hline</t>
  </si>
  <si>
    <t>Average number of rep. purchases per customer &amp; 2.12 &amp; 1.71 &amp; 3.83 &amp; 1.96 &amp; 1.74 &amp; 3.7  \\ \hline</t>
  </si>
  <si>
    <t>Standard deviation of rep. purchases &amp; 1.62 &amp; 2.75 &amp; 3.76 &amp; 1.58 &amp; 2.82 &amp; 3.66  \\ \hline</t>
  </si>
  <si>
    <t>Zero repeaters &amp; 383 &amp; 150 &amp; 256 &amp; 1545 &amp; 544 &amp; 904  \\ \hline</t>
  </si>
  <si>
    <t>First entry date &amp; - &amp; - &amp; 01.01.2000 &amp; - &amp; - &amp; 01.01.2003  \\ \hline</t>
  </si>
  <si>
    <t>Last entry date &amp; - &amp; - &amp; 15.01.2000 &amp; - &amp; - &amp; 15.01.2003  \\ \hline</t>
  </si>
  <si>
    <t>&amp; gift &amp; 0.0165 &amp; 0.8835 &amp; 0.044 &amp; 0.2704 &amp; 0.2896 &amp; 37.4091 &amp; 0.0609 &amp; 0.7602 &amp; 0.2563 &amp; 267.6303 &amp; 65.1644 \\</t>
  </si>
  <si>
    <t>&amp; el &amp; 0.0025 &amp; 0.8975 &amp; 0.0098 &amp; 0.2193 &amp; 0.1828 &amp; 93.1505 &amp; 0.0113 &amp; 0.8137 &amp; 0.1887 &amp; 207.8255 &amp; 50.6027 \\</t>
  </si>
  <si>
    <t>&amp; multi &amp; 0.0028 &amp; 0.8972 &amp; 0.025 &amp; 0.3912 &amp; 0.3701 &amp; 32.6382 &amp; 0.0072 &amp; 0.9223 &amp; 0.0806 &amp; 792.8348 &amp; 193.0446 \\</t>
  </si>
  <si>
    <t>&amp; apparel &amp; 0.019 &amp; 0.881 &amp; 0.0315 &amp; 0.1357 &amp; 0.1103 &amp; 21.6792 &amp; 0.1403 &amp; 0.6393 &amp; 0.3798 &amp; 157.2298 &amp; 38.2833 \\</t>
  </si>
  <si>
    <t>&amp; gift &amp; 0.0107 &amp; 0.8893 &amp; 0.0285 &amp; 0.2516 &amp; 0.2614 &amp; 36.8537 &amp; 0.0424 &amp; 0.7602 &amp; 0.2505 &amp; 61.9928 &amp; 15.0944 \\</t>
  </si>
  <si>
    <t>&amp; el &amp; 0.0033 &amp; 0.8967 &amp; 0.0117 &amp; 0.167 &amp; 0.1454 &amp; 93.6913 &amp; 0.0197 &amp; 0.8142 &amp; 0.1891 &amp; 94.3064 &amp; 22.9623 \\</t>
  </si>
  <si>
    <t>&amp; multi &amp; 0.0003 &amp; 0.8997 &amp; 0.0023 &amp; 0.2433 &amp; 0.2055 &amp; 33.7451 &amp; 0.0011 &amp; 0.9197 &amp; 0.0806 &amp; 148.2455 &amp; 36.0958 \\</t>
  </si>
  <si>
    <t>&amp; apparel &amp; 0.0201 &amp; 0.8799 &amp; 0.0325 &amp; 0.138 &amp; 0.1116 &amp; 21.6375 &amp; 0.1457 &amp; 0.6396 &amp; 0.3805 &amp; 56.5614 &amp; 13.7719 \\</t>
  </si>
  <si>
    <t>&amp; gift &amp; 0.984 &amp; -0.084 &amp; 0.8176 &amp; 11.4655 &amp; 9.5828 &amp; 13.6366 &amp; 0.0858 &amp; 0.984 &amp; 1 &amp; 881.9382 &amp; 214.7401 \\</t>
  </si>
  <si>
    <t>&amp; el &amp; 0.8843 &amp; 0.0157 &amp; 0.4911 &amp; 4.581 &amp; 5.1226 &amp; 76.0336 &amp; 0.193 &amp; 0.8845 &amp; 0.9998 &amp; 105.1194 &amp; 25.5952 \\</t>
  </si>
  <si>
    <t>&amp; multi &amp; 0.9768 &amp; -0.0768 &amp; 0.6023 &amp; 9.4248 &amp; 8.6909 &amp; 16.747 &amp; 0.1036 &amp; 0.9768 &amp; 1 &amp; 7994.939 &amp; 1946.6601 \\</t>
  </si>
  <si>
    <t>&amp; apparel &amp; 0.963 &amp; -0.063 &amp; 0.8509 &amp; 4.8186 &amp; 4.0753 &amp; 6.8631 &amp; 0.1998 &amp; 0.9672 &amp; 0.9958 &amp; 133.2052 &amp; 32.4337 \\</t>
  </si>
  <si>
    <t>&amp; gift &amp; 0.952 &amp; -0.052 &amp; 0.6003 &amp; 8.0923 &amp; 6.5505 &amp; 12.1046 &amp; 0.1176 &amp; 0.952 &amp; 1 &amp; 274.6686 &amp; 66.8781 \\</t>
  </si>
  <si>
    <t>&amp; el &amp; 0.9337 &amp; -0.0337 &amp; 0.4799 &amp; 26.6989 &amp; 19.5407 &amp; 44.726 &amp; 0.035 &amp; 0.9341 &amp; 0.9996 &amp; 253.7952 &amp; 61.7957 \\</t>
  </si>
  <si>
    <t>&amp; multi &amp; 0.9843 &amp; -0.0843 &amp; 0.6455 &amp; 18.214 &amp; 14.3973 &amp; 21.1006 &amp; 0.054 &amp; 0.9843 &amp; 1 &amp; 268.4811 &amp; 65.3715 \\</t>
  </si>
  <si>
    <t>&amp; apparel &amp; 0.9076 &amp; -0.0076 &amp; 0.6088 &amp; 3.7018 &amp; 2.7961 &amp; 6.781 &amp; 0.2452 &amp; 0.9087 &amp; 0.9989 &amp; 218.2475 &amp; 53.1403 \\</t>
  </si>
  <si>
    <t>&amp; gift &amp; 0.9549 &amp; -0.0549 &amp; 0.6171 &amp; 6.0977 &amp; 5.2581 &amp; 11.7084 &amp; 0.1566 &amp; 0.9549 &amp; 1 &amp; 7.3405 &amp; 1.7873 \\</t>
  </si>
  <si>
    <t>&amp; el &amp; 0.8891 &amp; 0.0109 &amp; 0.4247 &amp; 13.891 &amp; 10.6413 &amp; 49.8796 &amp; 0.064 &amp; 0.8891 &amp; 1 &amp; 11.8448 &amp; 2.884 \\</t>
  </si>
  <si>
    <t>&amp; multi &amp; 0.9853 &amp; -0.0853 &amp; 0.6795 &amp; 11.6406 &amp; 9.9927 &amp; 16.5662 &amp; 0.0846 &amp; 0.9853 &amp; 1 &amp; 30.8859 &amp; 7.5203 \\</t>
  </si>
  <si>
    <t>&amp; apparel &amp; 0.8801 &amp; 0.0199 &amp; 0.6338 &amp; 2.8058 &amp; 2.4097 &amp; 7.565 &amp; 0.3137 &amp; 0.8946 &amp; 0.9855 &amp; 4.107 &amp; 1 \\</t>
  </si>
  <si>
    <t>&amp; gift &amp; 0.9549 &amp; -0.0549 &amp; 0.6171 &amp; 6.0977 &amp; 5.2581 &amp; 11.7084 &amp; 0.1566 &amp; 0.9549 &amp; 1 &amp; 72.9781 &amp; 17.7692 \\</t>
  </si>
  <si>
    <t>&amp; el &amp; 0.8891 &amp; 0.0109 &amp; 0.4247 &amp; 13.891 &amp; 10.6413 &amp; 49.8796 &amp; 0.064 &amp; 0.8891 &amp; 1 &amp; 140.104 &amp; 34.1134 \\</t>
  </si>
  <si>
    <t>&amp; multi &amp; 0.9853 &amp; -0.0853 &amp; 0.6795 &amp; 11.6406 &amp; 9.9927 &amp; 16.5662 &amp; 0.0846 &amp; 0.9853 &amp; 1 &amp; 243.5311 &amp; 59.2966 \\</t>
  </si>
  <si>
    <t>&amp; apparel &amp; 0.8801 &amp; 0.0199 &amp; 0.6338 &amp; 2.8058 &amp; 2.4097 &amp; 7.565 &amp; 0.3137 &amp; 0.8946 &amp; 0.9855 &amp; 34.7923 &amp; 8.4715 \\</t>
  </si>
  <si>
    <t>BS &amp; 0.0102 &amp; 0.8898 &amp; 0.0276 &amp; 0.2542 &amp; 0.2382 &amp; 46.2193 &amp; 0.0549 &amp; 0.7839 &amp; 0.2264 &amp; 356.3801 \\ \hline</t>
  </si>
  <si>
    <t>EN &amp; 0.0086 &amp; 0.8914 &amp; 0.0188 &amp; 0.2 &amp; 0.181 &amp; 46.4819 &amp; 0.0522 &amp; 0.7834 &amp; 0.2252 &amp; 90.2765 \\ \hline</t>
  </si>
  <si>
    <t>BA &amp; 0.952 &amp; -0.052 &amp; 0.6905 &amp; 7.5725 &amp; 6.8679 &amp; 28.3201 &amp; 0.1456 &amp; 0.9531 &amp; 0.9989 &amp; 2278.8005 \\ \hline</t>
  </si>
  <si>
    <t>QR &amp; 0.9444 &amp; -0.0444 &amp; 0.5836 &amp; 14.1768 &amp; 10.8212 &amp; 21.1781 &amp; 0.113 &amp; 0.9448 &amp; 0.9996 &amp; 253.7981 \\ \hline</t>
  </si>
  <si>
    <t>CP &amp; 0.9274 &amp; -0.0274 &amp; 0.5888 &amp; 8.6088 &amp; 7.0755 &amp; 21.4298 &amp; 0.1547 &amp; 0.931 &amp; 0.9964 &amp; 13.5446 \\ \hline</t>
  </si>
  <si>
    <t>CR &amp; 0.9274 &amp; -0.0274 &amp; 0.5888 &amp; 8.6088 &amp; 7.0755 &amp; 21.4298 &amp; 0.1547 &amp; 0.931 &amp; 0.9964 &amp; 122.8514 \\ \hline</t>
  </si>
  <si>
    <t>gift &amp; BS &amp; 0.06 &amp; 127 &amp; 0.2261 &amp; 0.2422 &amp; 0.2422 &amp; 0.2422 &amp; 0.2342 &amp; 0.1373 &amp; 0.218 \\ \hline</t>
  </si>
  <si>
    <t>gift &amp; EN &amp; 0.06 &amp; 127 &amp; 0.2261 &amp; 0.2261 &amp; 0.2342 &amp; 0.2422 &amp; 0.2261 &amp; 0.2422 &amp; 0.2342 \\ \hline</t>
  </si>
  <si>
    <t>gift &amp; BA &amp; 0.06 &amp; 127 &amp; 0.2261 &amp; 0.2342 &amp; 0.2342 &amp; 0.2019 &amp; 0.218 &amp; 0.1938 &amp; 0.218 \\ \hline</t>
  </si>
  <si>
    <t>gift &amp; QR &amp; 0.06 &amp; 127 &amp; 0.2261 &amp; 0.2584 &amp; 0.2584 &amp; 0.1857 &amp; 0.2422 &amp; 0.2342 &amp; 0.2342 \\ \hline</t>
  </si>
  <si>
    <t>gift &amp; CP &amp; 0.06 &amp; 127 &amp; 0.2261 &amp; 0.2261 &amp; 0.2261 &amp; 0.2261 &amp; 0.2261 &amp; 0.2261 &amp; 0.2261 \\ \hline</t>
  </si>
  <si>
    <t>el &amp; BS &amp; 0.22 &amp; 1088 &amp; 0.2414 &amp; 0.2432 &amp; 0.217 &amp; 0.217 &amp; 0.2414 &amp; 0.2348 &amp; 0.2395 \\ \hline</t>
  </si>
  <si>
    <t>el &amp; EN &amp; 0.22 &amp; 1088 &amp; 0.2414 &amp; 0.2414 &amp; 0.2133 &amp; 0.2367 &amp; 0.2404 &amp; 0.2376 &amp; 0.2395 \\ \hline</t>
  </si>
  <si>
    <t>el &amp; BA &amp; 0.22 &amp; 1088 &amp; 0.2414 &amp; 0.2535 &amp; 0.2535 &amp; 0.2217 &amp; 0.232 &amp; 0.3929 &amp; 0.3929 \\ \hline</t>
  </si>
  <si>
    <t>el &amp; QR &amp; 0.22 &amp; 1088 &amp; 0.2414 &amp; 0.203 &amp; 0.203 &amp; 0.102 &amp; 0.2273 &amp; 0.2414 &amp; 0.2423 \\ \hline</t>
  </si>
  <si>
    <t>el &amp; CP &amp; 0.22 &amp; 1088 &amp; 0.2414 &amp; 0.2414 &amp; 0.2414 &amp; 0.2414 &amp; 0.2414 &amp; 0.2414 &amp; 0.2414 \\ \hline</t>
  </si>
  <si>
    <t>multi &amp; BS &amp; 0.08 &amp; 313 &amp; 0.296 &amp; 0.296 &amp; 0.3024 &amp; 0.3024 &amp; 0.296 &amp; 0.296 &amp; 0.296 \\ \hline</t>
  </si>
  <si>
    <t>multi &amp; EN &amp; 0.08 &amp; 313 &amp; 0.296 &amp; 0.296 &amp; 0.3057 &amp; 0.2896 &amp; 0.296 &amp; 0.296 &amp; 0.296 \\ \hline</t>
  </si>
  <si>
    <t>multi &amp; BA &amp; 0.08 &amp; 313 &amp; 0.296 &amp; 0.3314 &amp; 0.3314 &amp; 0.2574 &amp; 0.2928 &amp; 0.0676 &amp; 0.0676 \\ \hline</t>
  </si>
  <si>
    <t>multi &amp; QR &amp; 0.08 &amp; 313 &amp; 0.296 &amp; 0.251 &amp; 0.251 &amp; 0.2156 &amp; 0.2928 &amp; 0.296 &amp; 0.296 \\ \hline</t>
  </si>
  <si>
    <t>multi &amp; CP &amp; 0.08 &amp; 313 &amp; 0.296 &amp; 0.296 &amp; 0.296 &amp; 0.296 &amp; 0.296 &amp; 0.296 &amp; 0.296 \\ \hline</t>
  </si>
  <si>
    <t>apparel &amp; BS &amp; 0.12 &amp; 332 &amp; 0.3996 &amp; 0.3996 &amp; 0.3173 &amp; 0.3115 &amp; 0.3996 &amp; 0.3497 &amp; 0.3996 \\ \hline</t>
  </si>
  <si>
    <t>apparel &amp; EN &amp; 0.12 &amp; 332 &amp; 0.3996 &amp; 0.3996 &amp; 0.3056 &amp; 0.3115 &amp; 0.3996 &amp; 0.3791 &amp; 0.3996 \\ \hline</t>
  </si>
  <si>
    <t>apparel &amp; BA &amp; 0.12 &amp; 332 &amp; 0.3996 &amp; 0.3732 &amp; 0.3732 &amp; 0.3644 &amp; 0.3849 &amp; 0.3967 &amp; 0.3996 \\ \hline</t>
  </si>
  <si>
    <t>apparel &amp; QR &amp; 0.12 &amp; 332 &amp; 0.3996 &amp; 0.3996 &amp; 0.3996 &amp; 0.0441 &amp; 0.3996 &amp; 0.4026 &amp; 0.4026 \\ \hline</t>
  </si>
  <si>
    <t>apparel &amp; CP &amp; 0.12 &amp; 332 &amp; 0.3996 &amp; 0.3996 &amp; 0.3996 &amp; 0.3996 &amp; 0.3996 &amp; 0.3996 &amp; 0.3996 \\ \hline</t>
  </si>
  <si>
    <t>Better or equal</t>
  </si>
  <si>
    <t>Mean advantage (rel)</t>
  </si>
  <si>
    <t>Sd of advantages</t>
  </si>
  <si>
    <t>Better or equal &amp; 0.85 &amp; 0.65 &amp; 0.35 &amp; 0.65 &amp; 0.6 &amp; 0.75 \\ \hline</t>
  </si>
  <si>
    <t>Better &amp; 0.3 &amp; 0.4 &amp; 0.15 &amp; 0.1 &amp; 0.2 &amp; 0.25 \\ \hline</t>
  </si>
  <si>
    <t>Worse &amp; 0.15 &amp; 0.35 &amp; 0.65 &amp; 0.35 &amp; 0.4 &amp; 0.25 \\ \hline</t>
  </si>
  <si>
    <t>Mean advantage (rel) &amp; 0.0025 &amp; -0.0263 &amp; -0.1372 &amp; -0.0044 &amp; -0.0396 &amp; -0.0074 \\ \hline</t>
  </si>
  <si>
    <t>Sd of advantages &amp; 0.0191 &amp; 0.034 &amp; 0.0837 &amp; 0.0068 &amp; 0.0665 &amp; 0.0629 \\ \hline</t>
  </si>
  <si>
    <t>&amp; BS &amp; 0.06 &amp; 127 &amp; 0.2261 &amp; 0.3311 &amp; 0.5087 &amp; 0.5168 &amp; 0.2342 &amp; 0 &amp; 0.0242 \\ \cline{2-11}</t>
  </si>
  <si>
    <t>&amp; EN &amp; 0.06 &amp; 127 &amp; 0.2261 &amp; 0.3957 &amp; 0.5491 &amp; 0.5491 &amp; 0.2342 &amp; 0 &amp; 0.0404 \\ \cline{2-11}</t>
  </si>
  <si>
    <t>&amp; BA &amp; 0.06 &amp; 127 &amp; 0.2261 &amp; 0.6783 &amp; 0.6783 &amp; 0.6944 &amp; 0.6783 &amp; 0.0242 &amp; 0.0727 \\ \cline{2-11}</t>
  </si>
  <si>
    <t>&amp; QR &amp; 0.06 &amp; 127 &amp; 0.2261 &amp; 0.751 &amp; 0.751 &amp; 0.9286 &amp; 0.6783 &amp; 0.0323 &amp; 0.0727 \\ \cline{2-11}</t>
  </si>
  <si>
    <t>&amp; CP &amp; 0.06 &amp; 127 &amp; 0.2261 &amp; 0.6379 &amp; 0.6379 &amp; 0.6621 &amp; 0.5814 &amp; 0.0323 &amp; 0.0807 \\ \cline{2-11}</t>
  </si>
  <si>
    <t>&amp; BS &amp; 0.22 &amp; 1088 &amp; 0.2414 &amp; 0.2301 &amp; 0.1703 &amp; 0.1721 &amp; 0.2414 &amp; 0.2778 &amp; 0.2816 \\ \cline{2-11}</t>
  </si>
  <si>
    <t>&amp; EN &amp; 0.22 &amp; 1088 &amp; 0.2414 &amp; 0.2245 &amp; 0.1553 &amp; 0.1562 &amp; 0.2414 &amp; 0.2863 &amp; 0.2806 \\ \cline{2-11}</t>
  </si>
  <si>
    <t>&amp; BA &amp; 0.22 &amp; 1088 &amp; 0.2414 &amp; 0.1787 &amp; 0.1787 &amp; 0.1703 &amp; 0.1871 &amp; 0.3929 &amp; 0.3929 \\ \cline{2-11}</t>
  </si>
  <si>
    <t>&amp; QR &amp; 0.22 &amp; 1088 &amp; 0.2414 &amp; 0.2657 &amp; 0.2657 &amp; 0.2825 &amp; 0.2675 &amp; 0.2722 &amp; 0.2732 \\ \cline{2-11}</t>
  </si>
  <si>
    <t>&amp; CP &amp; 0.22 &amp; 1088 &amp; 0.2414 &amp; 0.1927 &amp; 0.1927 &amp; 0.188 &amp; 0.2021 &amp; 0.2797 &amp; 0.2769 \\ \cline{2-11}</t>
  </si>
  <si>
    <t>&amp; BS &amp; 0.08 &amp; 313 &amp; 0.296 &amp; 0.3314 &amp; 0.4183 &amp; 0.4183 &amp; 0.296 &amp; 0.1705 &amp; 0.2896 \\ \cline{2-11}</t>
  </si>
  <si>
    <t>&amp; EN &amp; 0.08 &amp; 313 &amp; 0.296 &amp; 0.3057 &amp; 0.4698 &amp; 0.4698 &amp; 0.296 &amp; 0.1737 &amp; 0.2896 \\ \cline{2-11}</t>
  </si>
  <si>
    <t>&amp; BA &amp; 0.08 &amp; 313 &amp; 0.296 &amp; 0.3764 &amp; 0.3764 &amp; 0.4054 &amp; 0.3893 &amp; 0.0676 &amp; 0.0676 \\ \cline{2-11}</t>
  </si>
  <si>
    <t>&amp; QR &amp; 0.08 &amp; 313 &amp; 0.296 &amp; 0.473 &amp; 0.473 &amp; 0.5631 &amp; 0.4537 &amp; 0.2606 &amp; 0.2928 \\ \cline{2-11}</t>
  </si>
  <si>
    <t>&amp; CP &amp; 0.08 &amp; 313 &amp; 0.296 &amp; 0.4086 &amp; 0.4086 &amp; 0.4118 &amp; 0.4151 &amp; 0.2156 &amp; 0.2896 \\ \cline{2-11}</t>
  </si>
  <si>
    <t>&amp; BS &amp; 0.12 &amp; 332 &amp; 0.3996 &amp; 0.4026 &amp; 0.4319 &amp; 0.4319 &amp; 0.3996 &amp; 0.1822 &amp; 0.2791 \\ \cline{2-11}</t>
  </si>
  <si>
    <t>&amp; EN &amp; 0.12 &amp; 332 &amp; 0.3996 &amp; 0.3996 &amp; 0.429 &amp; 0.429 &amp; 0.3996 &amp; 0.1939 &amp; 0.2821 \\ \cline{2-11}</t>
  </si>
  <si>
    <t>&amp; BA &amp; 0.12 &amp; 332 &amp; 0.3996 &amp; 0.3996 &amp; 0.3996 &amp; 0.4055 &amp; 0.4143 &amp; 0.2703 &amp; 0.285 \\ \cline{2-11}</t>
  </si>
  <si>
    <t>&amp; QR &amp; 0.12 &amp; 332 &amp; 0.3996 &amp; 0.4114 &amp; 0.3761 &amp; 0.4555 &amp; 0.4437 &amp; 0.2586 &amp; 0.2821 \\ \cline{2-11}</t>
  </si>
  <si>
    <t>&amp; CP &amp; 0.12 &amp; 332 &amp; 0.3996 &amp; 0.3761 &amp; 0.3761 &amp; 0.3937 &amp; 0.4349 &amp; 0.2586 &amp; 0.2791 \\ \cline{2-11}</t>
  </si>
  <si>
    <t>Better or equal &amp; 0.75 &amp; 0.7 &amp; 0.75 &amp; 0.9 &amp; 0.25 &amp; 0.25 \\ \hline</t>
  </si>
  <si>
    <t>Better &amp; 0.65 &amp; 0.65 &amp; 0.75 &amp; 0.6 &amp; 0.25 &amp; 0.25 \\ \hline</t>
  </si>
  <si>
    <t>Worse &amp; 0.25 &amp; 0.3 &amp; 0.25 &amp; 0.1 &amp; 0.75 &amp; 0.75 \\ \hline</t>
  </si>
  <si>
    <t>Mean advantage (rel) &amp; 0.0977 &amp; 0.1216 &amp; 0.1444 &amp; 0.0836 &amp; -0.1083 &amp; -0.0691 \\ \hline</t>
  </si>
  <si>
    <t>Sd of advantages &amp; 0.1714 &amp; 0.1859 &amp; 0.2107 &amp; 0.1542 &amp; 0.1144 &amp; 0.1022 \\ \hline</t>
  </si>
  <si>
    <t>BS &amp; 0.8606 &amp; 0.0099 &amp; 0.5162 &amp; 0.4207 &amp; 0.4815 &amp; 0.6918 &amp; 1.1275 &amp; 0.1501 &amp; 0.5536 &amp; 0.8262 \\ \hline</t>
  </si>
  <si>
    <t>EN &amp; 1.0262 &amp; 0.0099 &amp; 0.757 &amp; 0.281 &amp; 0.3658 &amp; 0.6917 &amp; 1.2363 &amp; 0.1488 &amp; 0.5557 &amp; 0.4662 \\ \hline</t>
  </si>
  <si>
    <t>BA &amp; 0.0483 &amp; -0.8839 &amp; 0.25 &amp; 0.4518 &amp; 0.3901 &amp; 1.1326 &amp; 0.4069 &amp; 0.0485 &amp; 0.0021 &amp; 1.6797 \\ \hline</t>
  </si>
  <si>
    <t>QR &amp; 0.0341 &amp; -0.7262 &amp; 0.1232 &amp; 0.7283 &amp; 0.6986 &amp; 0.7921 &amp; 0.8409 &amp; 0.0336 &amp; 0.0005 &amp; 0.0995 \\ \hline</t>
  </si>
  <si>
    <t>CP &amp; 0.055 &amp; -1.8659 &amp; 0.1911 &amp; 0.5888 &amp; 0.5552 &amp; 0.9015 &amp; 0.7315 &amp; 0.0504 &amp; 0.0073 &amp; 0.8851 \\ \hline</t>
  </si>
  <si>
    <t>CR &amp; 0.055 &amp; -1.8659 &amp; 0.1911 &amp; 0.5888 &amp; 0.5552 &amp; 0.9015 &amp; 0.7315 &amp; 0.0504 &amp; 0.0073 &amp; 0.7446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</si>
</sst>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01C9-426E-4EBE-9105-E747F5882D5D}">
  <dimension ref="A2:AB40"/>
  <sheetViews>
    <sheetView topLeftCell="A16" workbookViewId="0">
      <selection activeCell="K33" sqref="K33"/>
    </sheetView>
  </sheetViews>
  <sheetFormatPr defaultRowHeight="14.4" x14ac:dyDescent="0.3"/>
  <cols>
    <col min="5" max="5" width="10.109375" bestFit="1" customWidth="1"/>
    <col min="8" max="8" width="10.109375" bestFit="1" customWidth="1"/>
  </cols>
  <sheetData>
    <row r="2" spans="1:28" x14ac:dyDescent="0.3">
      <c r="A2" t="s">
        <v>0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28" x14ac:dyDescent="0.3">
      <c r="B3" t="s">
        <v>49</v>
      </c>
      <c r="C3" t="s">
        <v>57</v>
      </c>
      <c r="D3" t="s">
        <v>57</v>
      </c>
      <c r="E3">
        <v>2124</v>
      </c>
      <c r="F3" t="s">
        <v>57</v>
      </c>
      <c r="G3" t="s">
        <v>57</v>
      </c>
      <c r="H3">
        <v>2064</v>
      </c>
      <c r="J3" t="str">
        <f>_xlfn.CONCAT(B3, " &amp; ")</f>
        <v xml:space="preserve">Customers &amp; </v>
      </c>
      <c r="K3" t="str">
        <f t="shared" ref="K3:P10" si="0">_xlfn.CONCAT(C3, " &amp; ")</f>
        <v xml:space="preserve">- &amp; </v>
      </c>
      <c r="L3" t="str">
        <f t="shared" si="0"/>
        <v xml:space="preserve">- &amp; </v>
      </c>
      <c r="M3" t="str">
        <f t="shared" si="0"/>
        <v xml:space="preserve">2124 &amp; </v>
      </c>
      <c r="N3" t="str">
        <f t="shared" si="0"/>
        <v xml:space="preserve">- &amp; </v>
      </c>
      <c r="O3" t="str">
        <f t="shared" si="0"/>
        <v xml:space="preserve">- &amp; </v>
      </c>
      <c r="P3" t="str">
        <f t="shared" si="0"/>
        <v xml:space="preserve">2064 &amp; </v>
      </c>
      <c r="R3" t="str">
        <f>_xlfn.CONCAT(J3:P3, "\\ \hline")</f>
        <v>Customers &amp; - &amp; - &amp; 2124 &amp; - &amp; - &amp; 2064 &amp; \\ \hline</v>
      </c>
      <c r="AB3" t="s">
        <v>73</v>
      </c>
    </row>
    <row r="4" spans="1:28" x14ac:dyDescent="0.3">
      <c r="B4" t="s">
        <v>50</v>
      </c>
      <c r="C4">
        <v>6103</v>
      </c>
      <c r="D4">
        <v>2229</v>
      </c>
      <c r="E4">
        <v>8332</v>
      </c>
      <c r="F4">
        <v>6721</v>
      </c>
      <c r="G4">
        <v>2408</v>
      </c>
      <c r="H4">
        <v>9129</v>
      </c>
      <c r="J4" t="str">
        <f t="shared" ref="J4:J10" si="1">_xlfn.CONCAT(B4, " &amp; ")</f>
        <v xml:space="preserve">Transactions &amp; </v>
      </c>
      <c r="K4" t="str">
        <f t="shared" si="0"/>
        <v xml:space="preserve">6103 &amp; </v>
      </c>
      <c r="L4" t="str">
        <f t="shared" si="0"/>
        <v xml:space="preserve">2229 &amp; </v>
      </c>
      <c r="M4" t="str">
        <f t="shared" si="0"/>
        <v xml:space="preserve">8332 &amp; </v>
      </c>
      <c r="N4" t="str">
        <f t="shared" si="0"/>
        <v xml:space="preserve">6721 &amp; </v>
      </c>
      <c r="O4" t="str">
        <f t="shared" si="0"/>
        <v xml:space="preserve">2408 &amp; </v>
      </c>
      <c r="P4" t="str">
        <f t="shared" si="0"/>
        <v xml:space="preserve">9129 &amp; </v>
      </c>
      <c r="R4" t="str">
        <f t="shared" ref="R4:R40" si="2">_xlfn.CONCAT(J4:P4, "\\ \hline")</f>
        <v>Transactions &amp; 6103 &amp; 2229 &amp; 8332 &amp; 6721 &amp; 2408 &amp; 9129 &amp; \\ \hline</v>
      </c>
      <c r="AB4" t="s">
        <v>74</v>
      </c>
    </row>
    <row r="5" spans="1:28" x14ac:dyDescent="0.3">
      <c r="B5" t="s">
        <v>51</v>
      </c>
      <c r="C5">
        <v>52</v>
      </c>
      <c r="D5">
        <v>52</v>
      </c>
      <c r="E5">
        <v>104</v>
      </c>
      <c r="F5">
        <v>52</v>
      </c>
      <c r="G5">
        <v>52</v>
      </c>
      <c r="H5">
        <v>104</v>
      </c>
      <c r="J5" t="str">
        <f t="shared" si="1"/>
        <v xml:space="preserve">Period length &amp; </v>
      </c>
      <c r="K5" t="str">
        <f t="shared" si="0"/>
        <v xml:space="preserve">52 &amp; </v>
      </c>
      <c r="L5" t="str">
        <f t="shared" si="0"/>
        <v xml:space="preserve">52 &amp; </v>
      </c>
      <c r="M5" t="str">
        <f t="shared" si="0"/>
        <v xml:space="preserve">104 &amp; </v>
      </c>
      <c r="N5" t="str">
        <f t="shared" si="0"/>
        <v xml:space="preserve">52 &amp; </v>
      </c>
      <c r="O5" t="str">
        <f t="shared" si="0"/>
        <v xml:space="preserve">52 &amp; </v>
      </c>
      <c r="P5" t="str">
        <f t="shared" si="0"/>
        <v xml:space="preserve">104 &amp; </v>
      </c>
      <c r="R5" t="str">
        <f t="shared" si="2"/>
        <v>Period length &amp; 52 &amp; 52 &amp; 104 &amp; 52 &amp; 52 &amp; 104 &amp; \\ \hline</v>
      </c>
      <c r="AB5" t="s">
        <v>75</v>
      </c>
    </row>
    <row r="6" spans="1:28" x14ac:dyDescent="0.3">
      <c r="B6" t="s">
        <v>52</v>
      </c>
      <c r="C6">
        <v>2.87</v>
      </c>
      <c r="D6">
        <v>1.05</v>
      </c>
      <c r="E6">
        <v>3.92</v>
      </c>
      <c r="F6">
        <v>3.26</v>
      </c>
      <c r="G6">
        <v>1.17</v>
      </c>
      <c r="H6">
        <v>4.42</v>
      </c>
      <c r="J6" t="str">
        <f t="shared" si="1"/>
        <v xml:space="preserve">Average number of rep. purchases per customer &amp; </v>
      </c>
      <c r="K6" t="str">
        <f t="shared" si="0"/>
        <v xml:space="preserve">2.87 &amp; </v>
      </c>
      <c r="L6" t="str">
        <f t="shared" si="0"/>
        <v xml:space="preserve">1.05 &amp; </v>
      </c>
      <c r="M6" t="str">
        <f t="shared" si="0"/>
        <v xml:space="preserve">3.92 &amp; </v>
      </c>
      <c r="N6" t="str">
        <f t="shared" si="0"/>
        <v xml:space="preserve">3.26 &amp; </v>
      </c>
      <c r="O6" t="str">
        <f t="shared" si="0"/>
        <v xml:space="preserve">1.17 &amp; </v>
      </c>
      <c r="P6" t="str">
        <f t="shared" si="0"/>
        <v xml:space="preserve">4.42 &amp; </v>
      </c>
      <c r="R6" t="str">
        <f t="shared" si="2"/>
        <v>Average number of rep. purchases per customer &amp; 2.87 &amp; 1.05 &amp; 3.92 &amp; 3.26 &amp; 1.17 &amp; 4.42 &amp; \\ \hline</v>
      </c>
      <c r="AB6" t="s">
        <v>76</v>
      </c>
    </row>
    <row r="7" spans="1:28" x14ac:dyDescent="0.3">
      <c r="B7" t="s">
        <v>53</v>
      </c>
      <c r="C7">
        <v>4.71</v>
      </c>
      <c r="D7">
        <v>5.91</v>
      </c>
      <c r="E7">
        <v>7.34</v>
      </c>
      <c r="F7">
        <v>4.13</v>
      </c>
      <c r="G7">
        <v>7.16</v>
      </c>
      <c r="H7">
        <v>6.92</v>
      </c>
      <c r="J7" t="str">
        <f t="shared" si="1"/>
        <v xml:space="preserve">Standard deviation of rep. purchases &amp; </v>
      </c>
      <c r="K7" t="str">
        <f t="shared" si="0"/>
        <v xml:space="preserve">4.71 &amp; </v>
      </c>
      <c r="L7" t="str">
        <f t="shared" si="0"/>
        <v xml:space="preserve">5.91 &amp; </v>
      </c>
      <c r="M7" t="str">
        <f t="shared" si="0"/>
        <v xml:space="preserve">7.34 &amp; </v>
      </c>
      <c r="N7" t="str">
        <f t="shared" si="0"/>
        <v xml:space="preserve">4.13 &amp; </v>
      </c>
      <c r="O7" t="str">
        <f t="shared" si="0"/>
        <v xml:space="preserve">7.16 &amp; </v>
      </c>
      <c r="P7" t="str">
        <f t="shared" si="0"/>
        <v xml:space="preserve">6.92 &amp; </v>
      </c>
      <c r="R7" t="str">
        <f t="shared" si="2"/>
        <v>Standard deviation of rep. purchases &amp; 4.71 &amp; 5.91 &amp; 7.34 &amp; 4.13 &amp; 7.16 &amp; 6.92 &amp; \\ \hline</v>
      </c>
      <c r="AB7" t="s">
        <v>77</v>
      </c>
    </row>
    <row r="8" spans="1:28" x14ac:dyDescent="0.3">
      <c r="B8" t="s">
        <v>54</v>
      </c>
      <c r="C8">
        <v>956</v>
      </c>
      <c r="D8">
        <v>221</v>
      </c>
      <c r="E8">
        <v>750</v>
      </c>
      <c r="F8">
        <v>867</v>
      </c>
      <c r="G8">
        <v>199</v>
      </c>
      <c r="H8">
        <v>700</v>
      </c>
      <c r="J8" t="str">
        <f t="shared" si="1"/>
        <v xml:space="preserve">Zero repeaters &amp; </v>
      </c>
      <c r="K8" t="str">
        <f t="shared" si="0"/>
        <v xml:space="preserve">956 &amp; </v>
      </c>
      <c r="L8" t="str">
        <f t="shared" si="0"/>
        <v xml:space="preserve">221 &amp; </v>
      </c>
      <c r="M8" t="str">
        <f t="shared" si="0"/>
        <v xml:space="preserve">750 &amp; </v>
      </c>
      <c r="N8" t="str">
        <f t="shared" si="0"/>
        <v xml:space="preserve">867 &amp; </v>
      </c>
      <c r="O8" t="str">
        <f t="shared" si="0"/>
        <v xml:space="preserve">199 &amp; </v>
      </c>
      <c r="P8" t="str">
        <f t="shared" si="0"/>
        <v xml:space="preserve">700 &amp; </v>
      </c>
      <c r="R8" t="str">
        <f t="shared" si="2"/>
        <v>Zero repeaters &amp; 956 &amp; 221 &amp; 750 &amp; 867 &amp; 199 &amp; 700 &amp; \\ \hline</v>
      </c>
      <c r="AB8" t="s">
        <v>78</v>
      </c>
    </row>
    <row r="9" spans="1:28" x14ac:dyDescent="0.3">
      <c r="B9" t="s">
        <v>55</v>
      </c>
      <c r="C9" t="s">
        <v>57</v>
      </c>
      <c r="D9" t="s">
        <v>57</v>
      </c>
      <c r="E9" s="2" t="s">
        <v>58</v>
      </c>
      <c r="F9" t="s">
        <v>57</v>
      </c>
      <c r="G9" t="s">
        <v>57</v>
      </c>
      <c r="H9" s="2" t="s">
        <v>60</v>
      </c>
      <c r="J9" t="str">
        <f t="shared" si="1"/>
        <v xml:space="preserve">First entry date &amp; </v>
      </c>
      <c r="K9" t="str">
        <f t="shared" si="0"/>
        <v xml:space="preserve">- &amp; </v>
      </c>
      <c r="L9" t="str">
        <f t="shared" si="0"/>
        <v xml:space="preserve">- &amp; </v>
      </c>
      <c r="M9" t="str">
        <f t="shared" si="0"/>
        <v xml:space="preserve">08.12.2002 &amp; </v>
      </c>
      <c r="N9" t="str">
        <f t="shared" si="0"/>
        <v xml:space="preserve">- &amp; </v>
      </c>
      <c r="O9" t="str">
        <f t="shared" si="0"/>
        <v xml:space="preserve">- &amp; </v>
      </c>
      <c r="P9" t="str">
        <f t="shared" si="0"/>
        <v xml:space="preserve">08.12.2004 &amp; </v>
      </c>
      <c r="R9" t="str">
        <f t="shared" si="2"/>
        <v>First entry date &amp; - &amp; - &amp; 08.12.2002 &amp; - &amp; - &amp; 08.12.2004 &amp; \\ \hline</v>
      </c>
      <c r="AB9" t="s">
        <v>79</v>
      </c>
    </row>
    <row r="10" spans="1:28" x14ac:dyDescent="0.3">
      <c r="B10" t="s">
        <v>56</v>
      </c>
      <c r="C10" t="s">
        <v>57</v>
      </c>
      <c r="D10" t="s">
        <v>57</v>
      </c>
      <c r="E10" s="2" t="s">
        <v>59</v>
      </c>
      <c r="F10" t="s">
        <v>57</v>
      </c>
      <c r="G10" t="s">
        <v>57</v>
      </c>
      <c r="H10" s="2" t="s">
        <v>61</v>
      </c>
      <c r="J10" t="str">
        <f t="shared" si="1"/>
        <v xml:space="preserve">Last entry date &amp; </v>
      </c>
      <c r="K10" t="str">
        <f t="shared" si="0"/>
        <v xml:space="preserve">- &amp; </v>
      </c>
      <c r="L10" t="str">
        <f t="shared" si="0"/>
        <v xml:space="preserve">- &amp; </v>
      </c>
      <c r="M10" t="str">
        <f t="shared" si="0"/>
        <v xml:space="preserve">15.12.2002 &amp; </v>
      </c>
      <c r="N10" t="str">
        <f t="shared" si="0"/>
        <v xml:space="preserve">- &amp; </v>
      </c>
      <c r="O10" t="str">
        <f t="shared" si="0"/>
        <v xml:space="preserve">- &amp; </v>
      </c>
      <c r="P10" t="str">
        <f t="shared" si="0"/>
        <v xml:space="preserve">15.12.2004 &amp; </v>
      </c>
      <c r="R10" t="str">
        <f t="shared" si="2"/>
        <v>Last entry date &amp; - &amp; - &amp; 15.12.2002 &amp; - &amp; - &amp; 15.12.2004 &amp; \\ \hline</v>
      </c>
      <c r="AB10" t="s">
        <v>80</v>
      </c>
    </row>
    <row r="12" spans="1:28" x14ac:dyDescent="0.3">
      <c r="A12" t="s">
        <v>6</v>
      </c>
      <c r="B12" t="s">
        <v>42</v>
      </c>
      <c r="C12" t="s">
        <v>43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</row>
    <row r="13" spans="1:28" x14ac:dyDescent="0.3">
      <c r="B13" t="s">
        <v>49</v>
      </c>
      <c r="C13" t="s">
        <v>57</v>
      </c>
      <c r="D13" t="s">
        <v>57</v>
      </c>
      <c r="E13">
        <v>728</v>
      </c>
      <c r="F13" t="s">
        <v>57</v>
      </c>
      <c r="G13" t="s">
        <v>57</v>
      </c>
      <c r="H13">
        <v>4859</v>
      </c>
      <c r="J13" t="str">
        <f>_xlfn.CONCAT(B13, " &amp; ")</f>
        <v xml:space="preserve">Customers &amp; </v>
      </c>
      <c r="K13" t="str">
        <f t="shared" ref="K13:K20" si="3">_xlfn.CONCAT(C13, " &amp; ")</f>
        <v xml:space="preserve">- &amp; </v>
      </c>
      <c r="L13" t="str">
        <f t="shared" ref="L13:L20" si="4">_xlfn.CONCAT(D13, " &amp; ")</f>
        <v xml:space="preserve">- &amp; </v>
      </c>
      <c r="M13" t="str">
        <f t="shared" ref="M13:M20" si="5">_xlfn.CONCAT(E13, " &amp; ")</f>
        <v xml:space="preserve">728 &amp; </v>
      </c>
      <c r="N13" t="str">
        <f t="shared" ref="N13:N20" si="6">_xlfn.CONCAT(F13, " &amp; ")</f>
        <v xml:space="preserve">- &amp; </v>
      </c>
      <c r="O13" t="str">
        <f t="shared" ref="O13:O20" si="7">_xlfn.CONCAT(G13, " &amp; ")</f>
        <v xml:space="preserve">- &amp; </v>
      </c>
      <c r="P13" t="str">
        <f t="shared" ref="P13:P20" si="8">_xlfn.CONCAT(H13, " &amp; ")</f>
        <v xml:space="preserve">4859 &amp; </v>
      </c>
      <c r="R13" t="str">
        <f t="shared" si="2"/>
        <v>Customers &amp; - &amp; - &amp; 728 &amp; - &amp; - &amp; 4859 &amp; \\ \hline</v>
      </c>
      <c r="AB13" t="s">
        <v>81</v>
      </c>
    </row>
    <row r="14" spans="1:28" x14ac:dyDescent="0.3">
      <c r="B14" t="s">
        <v>50</v>
      </c>
      <c r="C14">
        <v>3206</v>
      </c>
      <c r="D14">
        <v>1037</v>
      </c>
      <c r="E14">
        <v>4243</v>
      </c>
      <c r="F14">
        <v>20679</v>
      </c>
      <c r="G14">
        <v>5707</v>
      </c>
      <c r="H14">
        <v>26386</v>
      </c>
      <c r="J14" t="str">
        <f t="shared" ref="J14:J20" si="9">_xlfn.CONCAT(B14, " &amp; ")</f>
        <v xml:space="preserve">Transactions &amp; </v>
      </c>
      <c r="K14" t="str">
        <f t="shared" si="3"/>
        <v xml:space="preserve">3206 &amp; </v>
      </c>
      <c r="L14" t="str">
        <f t="shared" si="4"/>
        <v xml:space="preserve">1037 &amp; </v>
      </c>
      <c r="M14" t="str">
        <f t="shared" si="5"/>
        <v xml:space="preserve">4243 &amp; </v>
      </c>
      <c r="N14" t="str">
        <f t="shared" si="6"/>
        <v xml:space="preserve">20679 &amp; </v>
      </c>
      <c r="O14" t="str">
        <f t="shared" si="7"/>
        <v xml:space="preserve">5707 &amp; </v>
      </c>
      <c r="P14" t="str">
        <f t="shared" si="8"/>
        <v xml:space="preserve">26386 &amp; </v>
      </c>
      <c r="R14" t="str">
        <f t="shared" si="2"/>
        <v>Transactions &amp; 3206 &amp; 1037 &amp; 4243 &amp; 20679 &amp; 5707 &amp; 26386 &amp; \\ \hline</v>
      </c>
      <c r="AB14" t="s">
        <v>82</v>
      </c>
    </row>
    <row r="15" spans="1:28" x14ac:dyDescent="0.3">
      <c r="B15" t="s">
        <v>51</v>
      </c>
      <c r="C15">
        <v>52</v>
      </c>
      <c r="D15">
        <v>52</v>
      </c>
      <c r="E15">
        <v>104</v>
      </c>
      <c r="F15">
        <v>52</v>
      </c>
      <c r="G15">
        <v>52</v>
      </c>
      <c r="H15">
        <v>104</v>
      </c>
      <c r="J15" t="str">
        <f t="shared" si="9"/>
        <v xml:space="preserve">Period length &amp; </v>
      </c>
      <c r="K15" t="str">
        <f t="shared" si="3"/>
        <v xml:space="preserve">52 &amp; </v>
      </c>
      <c r="L15" t="str">
        <f t="shared" si="4"/>
        <v xml:space="preserve">52 &amp; </v>
      </c>
      <c r="M15" t="str">
        <f t="shared" si="5"/>
        <v xml:space="preserve">104 &amp; </v>
      </c>
      <c r="N15" t="str">
        <f t="shared" si="6"/>
        <v xml:space="preserve">52 &amp; </v>
      </c>
      <c r="O15" t="str">
        <f t="shared" si="7"/>
        <v xml:space="preserve">52 &amp; </v>
      </c>
      <c r="P15" t="str">
        <f t="shared" si="8"/>
        <v xml:space="preserve">104 &amp; </v>
      </c>
      <c r="R15" t="str">
        <f t="shared" si="2"/>
        <v>Period length &amp; 52 &amp; 52 &amp; 104 &amp; 52 &amp; 52 &amp; 104 &amp; \\ \hline</v>
      </c>
      <c r="AB15" t="s">
        <v>75</v>
      </c>
    </row>
    <row r="16" spans="1:28" x14ac:dyDescent="0.3">
      <c r="B16" t="s">
        <v>52</v>
      </c>
      <c r="C16">
        <v>4.4000000000000004</v>
      </c>
      <c r="D16">
        <v>1.42</v>
      </c>
      <c r="E16">
        <v>5.83</v>
      </c>
      <c r="F16">
        <v>4.26</v>
      </c>
      <c r="G16">
        <v>1.17</v>
      </c>
      <c r="H16">
        <v>5.43</v>
      </c>
      <c r="J16" t="str">
        <f t="shared" si="9"/>
        <v xml:space="preserve">Average number of rep. purchases per customer &amp; </v>
      </c>
      <c r="K16" t="str">
        <f t="shared" si="3"/>
        <v xml:space="preserve">4.4 &amp; </v>
      </c>
      <c r="L16" t="str">
        <f t="shared" si="4"/>
        <v xml:space="preserve">1.42 &amp; </v>
      </c>
      <c r="M16" t="str">
        <f t="shared" si="5"/>
        <v xml:space="preserve">5.83 &amp; </v>
      </c>
      <c r="N16" t="str">
        <f t="shared" si="6"/>
        <v xml:space="preserve">4.26 &amp; </v>
      </c>
      <c r="O16" t="str">
        <f t="shared" si="7"/>
        <v xml:space="preserve">1.17 &amp; </v>
      </c>
      <c r="P16" t="str">
        <f t="shared" si="8"/>
        <v xml:space="preserve">5.43 &amp; </v>
      </c>
      <c r="R16" t="str">
        <f t="shared" si="2"/>
        <v>Average number of rep. purchases per customer &amp; 4.4 &amp; 1.42 &amp; 5.83 &amp; 4.26 &amp; 1.17 &amp; 5.43 &amp; \\ \hline</v>
      </c>
      <c r="AB16" t="s">
        <v>83</v>
      </c>
    </row>
    <row r="17" spans="1:28" x14ac:dyDescent="0.3">
      <c r="B17" t="s">
        <v>53</v>
      </c>
      <c r="C17">
        <v>4.18</v>
      </c>
      <c r="D17">
        <v>5.0599999999999996</v>
      </c>
      <c r="E17">
        <v>5.92</v>
      </c>
      <c r="F17">
        <v>4.4400000000000004</v>
      </c>
      <c r="G17">
        <v>5.73</v>
      </c>
      <c r="H17">
        <v>6.1</v>
      </c>
      <c r="J17" t="str">
        <f t="shared" si="9"/>
        <v xml:space="preserve">Standard deviation of rep. purchases &amp; </v>
      </c>
      <c r="K17" t="str">
        <f t="shared" si="3"/>
        <v xml:space="preserve">4.18 &amp; </v>
      </c>
      <c r="L17" t="str">
        <f t="shared" si="4"/>
        <v xml:space="preserve">5.06 &amp; </v>
      </c>
      <c r="M17" t="str">
        <f t="shared" si="5"/>
        <v xml:space="preserve">5.92 &amp; </v>
      </c>
      <c r="N17" t="str">
        <f t="shared" si="6"/>
        <v xml:space="preserve">4.44 &amp; </v>
      </c>
      <c r="O17" t="str">
        <f t="shared" si="7"/>
        <v xml:space="preserve">5.73 &amp; </v>
      </c>
      <c r="P17" t="str">
        <f t="shared" si="8"/>
        <v xml:space="preserve">6.1 &amp; </v>
      </c>
      <c r="R17" t="str">
        <f t="shared" si="2"/>
        <v>Standard deviation of rep. purchases &amp; 4.18 &amp; 5.06 &amp; 5.92 &amp; 4.44 &amp; 5.73 &amp; 6.1 &amp; \\ \hline</v>
      </c>
      <c r="AB17" t="s">
        <v>84</v>
      </c>
    </row>
    <row r="18" spans="1:28" x14ac:dyDescent="0.3">
      <c r="B18" t="s">
        <v>54</v>
      </c>
      <c r="C18">
        <v>183</v>
      </c>
      <c r="D18">
        <v>58</v>
      </c>
      <c r="E18">
        <v>138</v>
      </c>
      <c r="F18">
        <v>1264</v>
      </c>
      <c r="G18">
        <v>208</v>
      </c>
      <c r="H18">
        <v>1058</v>
      </c>
      <c r="J18" t="str">
        <f t="shared" si="9"/>
        <v xml:space="preserve">Zero repeaters &amp; </v>
      </c>
      <c r="K18" t="str">
        <f t="shared" si="3"/>
        <v xml:space="preserve">183 &amp; </v>
      </c>
      <c r="L18" t="str">
        <f t="shared" si="4"/>
        <v xml:space="preserve">58 &amp; </v>
      </c>
      <c r="M18" t="str">
        <f t="shared" si="5"/>
        <v xml:space="preserve">138 &amp; </v>
      </c>
      <c r="N18" t="str">
        <f t="shared" si="6"/>
        <v xml:space="preserve">1264 &amp; </v>
      </c>
      <c r="O18" t="str">
        <f t="shared" si="7"/>
        <v xml:space="preserve">208 &amp; </v>
      </c>
      <c r="P18" t="str">
        <f t="shared" si="8"/>
        <v xml:space="preserve">1058 &amp; </v>
      </c>
      <c r="R18" t="str">
        <f t="shared" si="2"/>
        <v>Zero repeaters &amp; 183 &amp; 58 &amp; 138 &amp; 1264 &amp; 208 &amp; 1058 &amp; \\ \hline</v>
      </c>
      <c r="AB18" t="s">
        <v>85</v>
      </c>
    </row>
    <row r="19" spans="1:28" x14ac:dyDescent="0.3">
      <c r="B19" t="s">
        <v>55</v>
      </c>
      <c r="C19" t="s">
        <v>57</v>
      </c>
      <c r="D19" t="s">
        <v>57</v>
      </c>
      <c r="E19" s="2" t="s">
        <v>62</v>
      </c>
      <c r="F19" t="s">
        <v>57</v>
      </c>
      <c r="G19" t="s">
        <v>57</v>
      </c>
      <c r="H19" s="2" t="s">
        <v>64</v>
      </c>
      <c r="J19" t="str">
        <f t="shared" si="9"/>
        <v xml:space="preserve">First entry date &amp; </v>
      </c>
      <c r="K19" t="str">
        <f t="shared" si="3"/>
        <v xml:space="preserve">- &amp; </v>
      </c>
      <c r="L19" t="str">
        <f t="shared" si="4"/>
        <v xml:space="preserve">- &amp; </v>
      </c>
      <c r="M19" t="str">
        <f t="shared" si="5"/>
        <v xml:space="preserve">01.01.2000 &amp; </v>
      </c>
      <c r="N19" t="str">
        <f t="shared" si="6"/>
        <v xml:space="preserve">- &amp; </v>
      </c>
      <c r="O19" t="str">
        <f t="shared" si="7"/>
        <v xml:space="preserve">- &amp; </v>
      </c>
      <c r="P19" t="str">
        <f t="shared" si="8"/>
        <v xml:space="preserve">01.01.2002 &amp; </v>
      </c>
      <c r="R19" t="str">
        <f t="shared" si="2"/>
        <v>First entry date &amp; - &amp; - &amp; 01.01.2000 &amp; - &amp; - &amp; 01.01.2002 &amp; \\ \hline</v>
      </c>
      <c r="AB19" t="s">
        <v>86</v>
      </c>
    </row>
    <row r="20" spans="1:28" x14ac:dyDescent="0.3">
      <c r="B20" t="s">
        <v>56</v>
      </c>
      <c r="C20" t="s">
        <v>57</v>
      </c>
      <c r="D20" t="s">
        <v>57</v>
      </c>
      <c r="E20" s="2" t="s">
        <v>63</v>
      </c>
      <c r="F20" t="s">
        <v>57</v>
      </c>
      <c r="G20" t="s">
        <v>57</v>
      </c>
      <c r="H20" s="2" t="s">
        <v>65</v>
      </c>
      <c r="J20" t="str">
        <f t="shared" si="9"/>
        <v xml:space="preserve">Last entry date &amp; </v>
      </c>
      <c r="K20" t="str">
        <f t="shared" si="3"/>
        <v xml:space="preserve">- &amp; </v>
      </c>
      <c r="L20" t="str">
        <f t="shared" si="4"/>
        <v xml:space="preserve">- &amp; </v>
      </c>
      <c r="M20" t="str">
        <f t="shared" si="5"/>
        <v xml:space="preserve">31.03.2000 &amp; </v>
      </c>
      <c r="N20" t="str">
        <f t="shared" si="6"/>
        <v xml:space="preserve">- &amp; </v>
      </c>
      <c r="O20" t="str">
        <f t="shared" si="7"/>
        <v xml:space="preserve">- &amp; </v>
      </c>
      <c r="P20" t="str">
        <f t="shared" si="8"/>
        <v xml:space="preserve">30.03.2002 &amp; </v>
      </c>
      <c r="R20" t="str">
        <f t="shared" si="2"/>
        <v>Last entry date &amp; - &amp; - &amp; 31.03.2000 &amp; - &amp; - &amp; 30.03.2002 &amp; \\ \hline</v>
      </c>
      <c r="AB20" t="s">
        <v>87</v>
      </c>
    </row>
    <row r="22" spans="1:28" x14ac:dyDescent="0.3">
      <c r="A22" t="s">
        <v>7</v>
      </c>
      <c r="B22" t="s">
        <v>42</v>
      </c>
      <c r="C22" t="s">
        <v>43</v>
      </c>
      <c r="D22" t="s">
        <v>44</v>
      </c>
      <c r="E22" t="s">
        <v>45</v>
      </c>
      <c r="F22" t="s">
        <v>46</v>
      </c>
      <c r="G22" t="s">
        <v>47</v>
      </c>
      <c r="H22" t="s">
        <v>48</v>
      </c>
    </row>
    <row r="23" spans="1:28" x14ac:dyDescent="0.3">
      <c r="B23" t="s">
        <v>49</v>
      </c>
      <c r="C23" t="s">
        <v>57</v>
      </c>
      <c r="D23" t="s">
        <v>57</v>
      </c>
      <c r="E23">
        <v>3644</v>
      </c>
      <c r="F23" t="s">
        <v>57</v>
      </c>
      <c r="G23" t="s">
        <v>57</v>
      </c>
      <c r="H23">
        <v>3885</v>
      </c>
      <c r="J23" t="str">
        <f>_xlfn.CONCAT(B23, " &amp; ")</f>
        <v xml:space="preserve">Customers &amp; </v>
      </c>
      <c r="K23" t="str">
        <f t="shared" ref="K23:K30" si="10">_xlfn.CONCAT(C23, " &amp; ")</f>
        <v xml:space="preserve">- &amp; </v>
      </c>
      <c r="L23" t="str">
        <f t="shared" ref="L23:L30" si="11">_xlfn.CONCAT(D23, " &amp; ")</f>
        <v xml:space="preserve">- &amp; </v>
      </c>
      <c r="M23" t="str">
        <f t="shared" ref="M23:M30" si="12">_xlfn.CONCAT(E23, " &amp; ")</f>
        <v xml:space="preserve">3644 &amp; </v>
      </c>
      <c r="N23" t="str">
        <f t="shared" ref="N23:N30" si="13">_xlfn.CONCAT(F23, " &amp; ")</f>
        <v xml:space="preserve">- &amp; </v>
      </c>
      <c r="O23" t="str">
        <f t="shared" ref="O23:O30" si="14">_xlfn.CONCAT(G23, " &amp; ")</f>
        <v xml:space="preserve">- &amp; </v>
      </c>
      <c r="P23" t="str">
        <f t="shared" ref="P23:P30" si="15">_xlfn.CONCAT(H23, " &amp; ")</f>
        <v xml:space="preserve">3885 &amp; </v>
      </c>
      <c r="R23" t="str">
        <f t="shared" si="2"/>
        <v>Customers &amp; - &amp; - &amp; 3644 &amp; - &amp; - &amp; 3885 &amp; \\ \hline</v>
      </c>
      <c r="AB23" t="s">
        <v>88</v>
      </c>
    </row>
    <row r="24" spans="1:28" x14ac:dyDescent="0.3">
      <c r="B24" t="s">
        <v>50</v>
      </c>
      <c r="C24">
        <v>7365</v>
      </c>
      <c r="D24">
        <v>1198</v>
      </c>
      <c r="E24">
        <v>8563</v>
      </c>
      <c r="F24">
        <v>7632</v>
      </c>
      <c r="G24">
        <v>720</v>
      </c>
      <c r="H24">
        <v>8352</v>
      </c>
      <c r="J24" t="str">
        <f t="shared" ref="J24:J30" si="16">_xlfn.CONCAT(B24, " &amp; ")</f>
        <v xml:space="preserve">Transactions &amp; </v>
      </c>
      <c r="K24" t="str">
        <f t="shared" si="10"/>
        <v xml:space="preserve">7365 &amp; </v>
      </c>
      <c r="L24" t="str">
        <f t="shared" si="11"/>
        <v xml:space="preserve">1198 &amp; </v>
      </c>
      <c r="M24" t="str">
        <f t="shared" si="12"/>
        <v xml:space="preserve">8563 &amp; </v>
      </c>
      <c r="N24" t="str">
        <f t="shared" si="13"/>
        <v xml:space="preserve">7632 &amp; </v>
      </c>
      <c r="O24" t="str">
        <f t="shared" si="14"/>
        <v xml:space="preserve">720 &amp; </v>
      </c>
      <c r="P24" t="str">
        <f t="shared" si="15"/>
        <v xml:space="preserve">8352 &amp; </v>
      </c>
      <c r="R24" t="str">
        <f t="shared" si="2"/>
        <v>Transactions &amp; 7365 &amp; 1198 &amp; 8563 &amp; 7632 &amp; 720 &amp; 8352 &amp; \\ \hline</v>
      </c>
      <c r="AB24" t="s">
        <v>89</v>
      </c>
    </row>
    <row r="25" spans="1:28" x14ac:dyDescent="0.3">
      <c r="B25" t="s">
        <v>51</v>
      </c>
      <c r="C25">
        <v>52</v>
      </c>
      <c r="D25">
        <v>104</v>
      </c>
      <c r="E25">
        <v>156</v>
      </c>
      <c r="F25">
        <v>60</v>
      </c>
      <c r="G25">
        <v>104</v>
      </c>
      <c r="H25">
        <v>164</v>
      </c>
      <c r="J25" t="str">
        <f t="shared" si="16"/>
        <v xml:space="preserve">Period length &amp; </v>
      </c>
      <c r="K25" t="str">
        <f t="shared" si="10"/>
        <v xml:space="preserve">52 &amp; </v>
      </c>
      <c r="L25" t="str">
        <f t="shared" si="11"/>
        <v xml:space="preserve">104 &amp; </v>
      </c>
      <c r="M25" t="str">
        <f t="shared" si="12"/>
        <v xml:space="preserve">156 &amp; </v>
      </c>
      <c r="N25" t="str">
        <f t="shared" si="13"/>
        <v xml:space="preserve">60 &amp; </v>
      </c>
      <c r="O25" t="str">
        <f t="shared" si="14"/>
        <v xml:space="preserve">104 &amp; </v>
      </c>
      <c r="P25" t="str">
        <f t="shared" si="15"/>
        <v xml:space="preserve">164 &amp; </v>
      </c>
      <c r="R25" t="str">
        <f t="shared" si="2"/>
        <v>Period length &amp; 52 &amp; 104 &amp; 156 &amp; 60 &amp; 104 &amp; 164 &amp; \\ \hline</v>
      </c>
      <c r="AB25" t="s">
        <v>90</v>
      </c>
    </row>
    <row r="26" spans="1:28" x14ac:dyDescent="0.3">
      <c r="B26" t="s">
        <v>52</v>
      </c>
      <c r="C26">
        <v>2.02</v>
      </c>
      <c r="D26">
        <v>0.33</v>
      </c>
      <c r="E26">
        <v>2.35</v>
      </c>
      <c r="F26">
        <v>1.96</v>
      </c>
      <c r="G26">
        <v>0.19</v>
      </c>
      <c r="H26">
        <v>2.15</v>
      </c>
      <c r="J26" t="str">
        <f t="shared" si="16"/>
        <v xml:space="preserve">Average number of rep. purchases per customer &amp; </v>
      </c>
      <c r="K26" t="str">
        <f t="shared" si="10"/>
        <v xml:space="preserve">2.02 &amp; </v>
      </c>
      <c r="L26" t="str">
        <f t="shared" si="11"/>
        <v xml:space="preserve">0.33 &amp; </v>
      </c>
      <c r="M26" t="str">
        <f t="shared" si="12"/>
        <v xml:space="preserve">2.35 &amp; </v>
      </c>
      <c r="N26" t="str">
        <f t="shared" si="13"/>
        <v xml:space="preserve">1.96 &amp; </v>
      </c>
      <c r="O26" t="str">
        <f t="shared" si="14"/>
        <v xml:space="preserve">0.19 &amp; </v>
      </c>
      <c r="P26" t="str">
        <f t="shared" si="15"/>
        <v xml:space="preserve">2.15 &amp; </v>
      </c>
      <c r="R26" t="str">
        <f t="shared" si="2"/>
        <v>Average number of rep. purchases per customer &amp; 2.02 &amp; 0.33 &amp; 2.35 &amp; 1.96 &amp; 0.19 &amp; 2.15 &amp; \\ \hline</v>
      </c>
      <c r="AB26" t="s">
        <v>91</v>
      </c>
    </row>
    <row r="27" spans="1:28" x14ac:dyDescent="0.3">
      <c r="B27" t="s">
        <v>53</v>
      </c>
      <c r="C27">
        <v>1.92</v>
      </c>
      <c r="D27">
        <v>2.6</v>
      </c>
      <c r="E27">
        <v>2.44</v>
      </c>
      <c r="F27">
        <v>1.97</v>
      </c>
      <c r="G27">
        <v>1.75</v>
      </c>
      <c r="H27">
        <v>2.23</v>
      </c>
      <c r="J27" t="str">
        <f t="shared" si="16"/>
        <v xml:space="preserve">Standard deviation of rep. purchases &amp; </v>
      </c>
      <c r="K27" t="str">
        <f t="shared" si="10"/>
        <v xml:space="preserve">1.92 &amp; </v>
      </c>
      <c r="L27" t="str">
        <f t="shared" si="11"/>
        <v xml:space="preserve">2.6 &amp; </v>
      </c>
      <c r="M27" t="str">
        <f t="shared" si="12"/>
        <v xml:space="preserve">2.44 &amp; </v>
      </c>
      <c r="N27" t="str">
        <f t="shared" si="13"/>
        <v xml:space="preserve">1.97 &amp; </v>
      </c>
      <c r="O27" t="str">
        <f t="shared" si="14"/>
        <v xml:space="preserve">1.75 &amp; </v>
      </c>
      <c r="P27" t="str">
        <f t="shared" si="15"/>
        <v xml:space="preserve">2.23 &amp; </v>
      </c>
      <c r="R27" t="str">
        <f t="shared" si="2"/>
        <v>Standard deviation of rep. purchases &amp; 1.92 &amp; 2.6 &amp; 2.44 &amp; 1.97 &amp; 1.75 &amp; 2.23 &amp; \\ \hline</v>
      </c>
      <c r="AB27" t="s">
        <v>92</v>
      </c>
    </row>
    <row r="28" spans="1:28" x14ac:dyDescent="0.3">
      <c r="B28" t="s">
        <v>54</v>
      </c>
      <c r="C28">
        <v>2020</v>
      </c>
      <c r="D28">
        <v>212</v>
      </c>
      <c r="E28">
        <v>1823</v>
      </c>
      <c r="F28">
        <v>2223</v>
      </c>
      <c r="G28">
        <v>138</v>
      </c>
      <c r="H28">
        <v>2103</v>
      </c>
      <c r="J28" t="str">
        <f t="shared" si="16"/>
        <v xml:space="preserve">Zero repeaters &amp; </v>
      </c>
      <c r="K28" t="str">
        <f t="shared" si="10"/>
        <v xml:space="preserve">2020 &amp; </v>
      </c>
      <c r="L28" t="str">
        <f t="shared" si="11"/>
        <v xml:space="preserve">212 &amp; </v>
      </c>
      <c r="M28" t="str">
        <f t="shared" si="12"/>
        <v xml:space="preserve">1823 &amp; </v>
      </c>
      <c r="N28" t="str">
        <f t="shared" si="13"/>
        <v xml:space="preserve">2223 &amp; </v>
      </c>
      <c r="O28" t="str">
        <f t="shared" si="14"/>
        <v xml:space="preserve">138 &amp; </v>
      </c>
      <c r="P28" t="str">
        <f t="shared" si="15"/>
        <v xml:space="preserve">2103 &amp; </v>
      </c>
      <c r="R28" t="str">
        <f t="shared" si="2"/>
        <v>Zero repeaters &amp; 2020 &amp; 212 &amp; 1823 &amp; 2223 &amp; 138 &amp; 2103 &amp; \\ \hline</v>
      </c>
      <c r="AB28" t="s">
        <v>93</v>
      </c>
    </row>
    <row r="29" spans="1:28" x14ac:dyDescent="0.3">
      <c r="B29" t="s">
        <v>55</v>
      </c>
      <c r="C29" t="s">
        <v>57</v>
      </c>
      <c r="D29" t="s">
        <v>57</v>
      </c>
      <c r="E29" s="2" t="s">
        <v>66</v>
      </c>
      <c r="F29" t="s">
        <v>57</v>
      </c>
      <c r="G29" t="s">
        <v>57</v>
      </c>
      <c r="H29" s="2" t="s">
        <v>68</v>
      </c>
      <c r="J29" t="str">
        <f t="shared" si="16"/>
        <v xml:space="preserve">First entry date &amp; </v>
      </c>
      <c r="K29" t="str">
        <f t="shared" si="10"/>
        <v xml:space="preserve">- &amp; </v>
      </c>
      <c r="L29" t="str">
        <f t="shared" si="11"/>
        <v xml:space="preserve">- &amp; </v>
      </c>
      <c r="M29" t="str">
        <f t="shared" si="12"/>
        <v xml:space="preserve">01.12.2005 &amp; </v>
      </c>
      <c r="N29" t="str">
        <f t="shared" si="13"/>
        <v xml:space="preserve">- &amp; </v>
      </c>
      <c r="O29" t="str">
        <f t="shared" si="14"/>
        <v xml:space="preserve">- &amp; </v>
      </c>
      <c r="P29" t="str">
        <f t="shared" si="15"/>
        <v xml:space="preserve">01.12.2008 &amp; </v>
      </c>
      <c r="R29" t="str">
        <f t="shared" si="2"/>
        <v>First entry date &amp; - &amp; - &amp; 01.12.2005 &amp; - &amp; - &amp; 01.12.2008 &amp; \\ \hline</v>
      </c>
      <c r="AB29" t="s">
        <v>94</v>
      </c>
    </row>
    <row r="30" spans="1:28" x14ac:dyDescent="0.3">
      <c r="B30" t="s">
        <v>56</v>
      </c>
      <c r="C30" t="s">
        <v>57</v>
      </c>
      <c r="D30" t="s">
        <v>57</v>
      </c>
      <c r="E30" s="2" t="s">
        <v>67</v>
      </c>
      <c r="F30" t="s">
        <v>57</v>
      </c>
      <c r="G30" t="s">
        <v>57</v>
      </c>
      <c r="H30" s="2" t="s">
        <v>69</v>
      </c>
      <c r="J30" t="str">
        <f t="shared" si="16"/>
        <v xml:space="preserve">Last entry date &amp; </v>
      </c>
      <c r="K30" t="str">
        <f t="shared" si="10"/>
        <v xml:space="preserve">- &amp; </v>
      </c>
      <c r="L30" t="str">
        <f t="shared" si="11"/>
        <v xml:space="preserve">- &amp; </v>
      </c>
      <c r="M30" t="str">
        <f t="shared" si="12"/>
        <v xml:space="preserve">31.12.2005 &amp; </v>
      </c>
      <c r="N30" t="str">
        <f t="shared" si="13"/>
        <v xml:space="preserve">- &amp; </v>
      </c>
      <c r="O30" t="str">
        <f t="shared" si="14"/>
        <v xml:space="preserve">- &amp; </v>
      </c>
      <c r="P30" t="str">
        <f t="shared" si="15"/>
        <v xml:space="preserve">31.12.2008 &amp; </v>
      </c>
      <c r="R30" t="str">
        <f t="shared" si="2"/>
        <v>Last entry date &amp; - &amp; - &amp; 31.12.2005 &amp; - &amp; - &amp; 31.12.2008 &amp; \\ \hline</v>
      </c>
      <c r="AB30" t="s">
        <v>95</v>
      </c>
    </row>
    <row r="32" spans="1:28" x14ac:dyDescent="0.3">
      <c r="A32" t="s">
        <v>8</v>
      </c>
      <c r="B32" t="s">
        <v>42</v>
      </c>
      <c r="C32" t="s">
        <v>43</v>
      </c>
      <c r="D32" t="s">
        <v>44</v>
      </c>
      <c r="E32" t="s">
        <v>45</v>
      </c>
      <c r="F32" t="s">
        <v>46</v>
      </c>
      <c r="G32" t="s">
        <v>47</v>
      </c>
      <c r="H32" t="s">
        <v>48</v>
      </c>
    </row>
    <row r="33" spans="2:28" x14ac:dyDescent="0.3">
      <c r="B33" t="s">
        <v>49</v>
      </c>
      <c r="C33" t="s">
        <v>57</v>
      </c>
      <c r="D33" t="s">
        <v>57</v>
      </c>
      <c r="E33">
        <v>814</v>
      </c>
      <c r="F33" t="s">
        <v>57</v>
      </c>
      <c r="G33" t="s">
        <v>57</v>
      </c>
      <c r="H33">
        <v>2836</v>
      </c>
      <c r="J33" t="str">
        <f>_xlfn.CONCAT(B33, " &amp; ")</f>
        <v xml:space="preserve">Customers &amp; </v>
      </c>
      <c r="K33" t="str">
        <f t="shared" ref="K33:K40" si="17">_xlfn.CONCAT(C33, " &amp; ")</f>
        <v xml:space="preserve">- &amp; </v>
      </c>
      <c r="L33" t="str">
        <f t="shared" ref="L33:L40" si="18">_xlfn.CONCAT(D33, " &amp; ")</f>
        <v xml:space="preserve">- &amp; </v>
      </c>
      <c r="M33" t="str">
        <f t="shared" ref="M33:M40" si="19">_xlfn.CONCAT(E33, " &amp; ")</f>
        <v xml:space="preserve">814 &amp; </v>
      </c>
      <c r="N33" t="str">
        <f t="shared" ref="N33:N40" si="20">_xlfn.CONCAT(F33, " &amp; ")</f>
        <v xml:space="preserve">- &amp; </v>
      </c>
      <c r="O33" t="str">
        <f t="shared" ref="O33:O40" si="21">_xlfn.CONCAT(G33, " &amp; ")</f>
        <v xml:space="preserve">- &amp; </v>
      </c>
      <c r="P33" t="str">
        <f t="shared" ref="P33:P40" si="22">_xlfn.CONCAT(H33, " &amp; ")</f>
        <v xml:space="preserve">2836 &amp; </v>
      </c>
      <c r="R33" t="str">
        <f t="shared" si="2"/>
        <v>Customers &amp; - &amp; - &amp; 814 &amp; - &amp; - &amp; 2836 &amp; \\ \hline</v>
      </c>
      <c r="AB33" t="s">
        <v>96</v>
      </c>
    </row>
    <row r="34" spans="2:28" x14ac:dyDescent="0.3">
      <c r="B34" t="s">
        <v>50</v>
      </c>
      <c r="C34">
        <v>1725</v>
      </c>
      <c r="D34">
        <v>1395</v>
      </c>
      <c r="E34">
        <v>3120</v>
      </c>
      <c r="F34">
        <v>5561</v>
      </c>
      <c r="G34">
        <v>4923</v>
      </c>
      <c r="H34">
        <v>10484</v>
      </c>
      <c r="J34" t="str">
        <f t="shared" ref="J34:J40" si="23">_xlfn.CONCAT(B34, " &amp; ")</f>
        <v xml:space="preserve">Transactions &amp; </v>
      </c>
      <c r="K34" t="str">
        <f t="shared" si="17"/>
        <v xml:space="preserve">1725 &amp; </v>
      </c>
      <c r="L34" t="str">
        <f t="shared" si="18"/>
        <v xml:space="preserve">1395 &amp; </v>
      </c>
      <c r="M34" t="str">
        <f t="shared" si="19"/>
        <v xml:space="preserve">3120 &amp; </v>
      </c>
      <c r="N34" t="str">
        <f t="shared" si="20"/>
        <v xml:space="preserve">5561 &amp; </v>
      </c>
      <c r="O34" t="str">
        <f t="shared" si="21"/>
        <v xml:space="preserve">4923 &amp; </v>
      </c>
      <c r="P34" t="str">
        <f t="shared" si="22"/>
        <v xml:space="preserve">10484 &amp; </v>
      </c>
      <c r="R34" t="str">
        <f t="shared" si="2"/>
        <v>Transactions &amp; 1725 &amp; 1395 &amp; 3120 &amp; 5561 &amp; 4923 &amp; 10484 &amp; \\ \hline</v>
      </c>
      <c r="AB34" t="s">
        <v>97</v>
      </c>
    </row>
    <row r="35" spans="2:28" x14ac:dyDescent="0.3">
      <c r="B35" t="s">
        <v>51</v>
      </c>
      <c r="C35">
        <v>52</v>
      </c>
      <c r="D35">
        <v>104</v>
      </c>
      <c r="E35">
        <v>156</v>
      </c>
      <c r="F35">
        <v>52</v>
      </c>
      <c r="G35">
        <v>104</v>
      </c>
      <c r="H35">
        <v>156</v>
      </c>
      <c r="J35" t="str">
        <f t="shared" si="23"/>
        <v xml:space="preserve">Period length &amp; </v>
      </c>
      <c r="K35" t="str">
        <f t="shared" si="17"/>
        <v xml:space="preserve">52 &amp; </v>
      </c>
      <c r="L35" t="str">
        <f t="shared" si="18"/>
        <v xml:space="preserve">104 &amp; </v>
      </c>
      <c r="M35" t="str">
        <f t="shared" si="19"/>
        <v xml:space="preserve">156 &amp; </v>
      </c>
      <c r="N35" t="str">
        <f t="shared" si="20"/>
        <v xml:space="preserve">52 &amp; </v>
      </c>
      <c r="O35" t="str">
        <f t="shared" si="21"/>
        <v xml:space="preserve">104 &amp; </v>
      </c>
      <c r="P35" t="str">
        <f t="shared" si="22"/>
        <v xml:space="preserve">156 &amp; </v>
      </c>
      <c r="R35" t="str">
        <f t="shared" si="2"/>
        <v>Period length &amp; 52 &amp; 104 &amp; 156 &amp; 52 &amp; 104 &amp; 156 &amp; \\ \hline</v>
      </c>
      <c r="AB35" t="s">
        <v>98</v>
      </c>
    </row>
    <row r="36" spans="2:28" x14ac:dyDescent="0.3">
      <c r="B36" t="s">
        <v>52</v>
      </c>
      <c r="C36">
        <v>2.12</v>
      </c>
      <c r="D36">
        <v>1.71</v>
      </c>
      <c r="E36">
        <v>3.83</v>
      </c>
      <c r="F36">
        <v>1.96</v>
      </c>
      <c r="G36">
        <v>1.74</v>
      </c>
      <c r="H36">
        <v>3.7</v>
      </c>
      <c r="J36" t="str">
        <f t="shared" si="23"/>
        <v xml:space="preserve">Average number of rep. purchases per customer &amp; </v>
      </c>
      <c r="K36" t="str">
        <f t="shared" si="17"/>
        <v xml:space="preserve">2.12 &amp; </v>
      </c>
      <c r="L36" t="str">
        <f t="shared" si="18"/>
        <v xml:space="preserve">1.71 &amp; </v>
      </c>
      <c r="M36" t="str">
        <f t="shared" si="19"/>
        <v xml:space="preserve">3.83 &amp; </v>
      </c>
      <c r="N36" t="str">
        <f t="shared" si="20"/>
        <v xml:space="preserve">1.96 &amp; </v>
      </c>
      <c r="O36" t="str">
        <f t="shared" si="21"/>
        <v xml:space="preserve">1.74 &amp; </v>
      </c>
      <c r="P36" t="str">
        <f t="shared" si="22"/>
        <v xml:space="preserve">3.7 &amp; </v>
      </c>
      <c r="R36" t="str">
        <f t="shared" si="2"/>
        <v>Average number of rep. purchases per customer &amp; 2.12 &amp; 1.71 &amp; 3.83 &amp; 1.96 &amp; 1.74 &amp; 3.7 &amp; \\ \hline</v>
      </c>
      <c r="AB36" t="s">
        <v>99</v>
      </c>
    </row>
    <row r="37" spans="2:28" x14ac:dyDescent="0.3">
      <c r="B37" t="s">
        <v>53</v>
      </c>
      <c r="C37">
        <v>1.62</v>
      </c>
      <c r="D37">
        <v>2.75</v>
      </c>
      <c r="E37">
        <v>3.76</v>
      </c>
      <c r="F37">
        <v>1.58</v>
      </c>
      <c r="G37">
        <v>2.82</v>
      </c>
      <c r="H37">
        <v>3.66</v>
      </c>
      <c r="J37" t="str">
        <f t="shared" si="23"/>
        <v xml:space="preserve">Standard deviation of rep. purchases &amp; </v>
      </c>
      <c r="K37" t="str">
        <f t="shared" si="17"/>
        <v xml:space="preserve">1.62 &amp; </v>
      </c>
      <c r="L37" t="str">
        <f t="shared" si="18"/>
        <v xml:space="preserve">2.75 &amp; </v>
      </c>
      <c r="M37" t="str">
        <f t="shared" si="19"/>
        <v xml:space="preserve">3.76 &amp; </v>
      </c>
      <c r="N37" t="str">
        <f t="shared" si="20"/>
        <v xml:space="preserve">1.58 &amp; </v>
      </c>
      <c r="O37" t="str">
        <f t="shared" si="21"/>
        <v xml:space="preserve">2.82 &amp; </v>
      </c>
      <c r="P37" t="str">
        <f t="shared" si="22"/>
        <v xml:space="preserve">3.66 &amp; </v>
      </c>
      <c r="R37" t="str">
        <f t="shared" si="2"/>
        <v>Standard deviation of rep. purchases &amp; 1.62 &amp; 2.75 &amp; 3.76 &amp; 1.58 &amp; 2.82 &amp; 3.66 &amp; \\ \hline</v>
      </c>
      <c r="AB37" t="s">
        <v>100</v>
      </c>
    </row>
    <row r="38" spans="2:28" x14ac:dyDescent="0.3">
      <c r="B38" t="s">
        <v>54</v>
      </c>
      <c r="C38">
        <v>383</v>
      </c>
      <c r="D38">
        <v>150</v>
      </c>
      <c r="E38">
        <v>256</v>
      </c>
      <c r="F38">
        <v>1545</v>
      </c>
      <c r="G38">
        <v>544</v>
      </c>
      <c r="H38">
        <v>904</v>
      </c>
      <c r="J38" t="str">
        <f t="shared" si="23"/>
        <v xml:space="preserve">Zero repeaters &amp; </v>
      </c>
      <c r="K38" t="str">
        <f t="shared" si="17"/>
        <v xml:space="preserve">383 &amp; </v>
      </c>
      <c r="L38" t="str">
        <f t="shared" si="18"/>
        <v xml:space="preserve">150 &amp; </v>
      </c>
      <c r="M38" t="str">
        <f t="shared" si="19"/>
        <v xml:space="preserve">256 &amp; </v>
      </c>
      <c r="N38" t="str">
        <f t="shared" si="20"/>
        <v xml:space="preserve">1545 &amp; </v>
      </c>
      <c r="O38" t="str">
        <f t="shared" si="21"/>
        <v xml:space="preserve">544 &amp; </v>
      </c>
      <c r="P38" t="str">
        <f t="shared" si="22"/>
        <v xml:space="preserve">904 &amp; </v>
      </c>
      <c r="R38" t="str">
        <f t="shared" si="2"/>
        <v>Zero repeaters &amp; 383 &amp; 150 &amp; 256 &amp; 1545 &amp; 544 &amp; 904 &amp; \\ \hline</v>
      </c>
      <c r="AB38" t="s">
        <v>101</v>
      </c>
    </row>
    <row r="39" spans="2:28" x14ac:dyDescent="0.3">
      <c r="B39" t="s">
        <v>55</v>
      </c>
      <c r="C39" t="s">
        <v>57</v>
      </c>
      <c r="D39" t="s">
        <v>57</v>
      </c>
      <c r="E39" s="2" t="s">
        <v>62</v>
      </c>
      <c r="F39" t="s">
        <v>57</v>
      </c>
      <c r="G39" t="s">
        <v>57</v>
      </c>
      <c r="H39" s="2" t="s">
        <v>71</v>
      </c>
      <c r="J39" t="str">
        <f t="shared" si="23"/>
        <v xml:space="preserve">First entry date &amp; </v>
      </c>
      <c r="K39" t="str">
        <f t="shared" si="17"/>
        <v xml:space="preserve">- &amp; </v>
      </c>
      <c r="L39" t="str">
        <f t="shared" si="18"/>
        <v xml:space="preserve">- &amp; </v>
      </c>
      <c r="M39" t="str">
        <f t="shared" si="19"/>
        <v xml:space="preserve">01.01.2000 &amp; </v>
      </c>
      <c r="N39" t="str">
        <f t="shared" si="20"/>
        <v xml:space="preserve">- &amp; </v>
      </c>
      <c r="O39" t="str">
        <f t="shared" si="21"/>
        <v xml:space="preserve">- &amp; </v>
      </c>
      <c r="P39" t="str">
        <f t="shared" si="22"/>
        <v xml:space="preserve">01.01.2003 &amp; </v>
      </c>
      <c r="R39" t="str">
        <f t="shared" si="2"/>
        <v>First entry date &amp; - &amp; - &amp; 01.01.2000 &amp; - &amp; - &amp; 01.01.2003 &amp; \\ \hline</v>
      </c>
      <c r="AB39" t="s">
        <v>102</v>
      </c>
    </row>
    <row r="40" spans="2:28" x14ac:dyDescent="0.3">
      <c r="B40" t="s">
        <v>56</v>
      </c>
      <c r="C40" t="s">
        <v>57</v>
      </c>
      <c r="D40" t="s">
        <v>57</v>
      </c>
      <c r="E40" s="2" t="s">
        <v>70</v>
      </c>
      <c r="F40" t="s">
        <v>57</v>
      </c>
      <c r="G40" t="s">
        <v>57</v>
      </c>
      <c r="H40" s="2" t="s">
        <v>72</v>
      </c>
      <c r="J40" t="str">
        <f t="shared" si="23"/>
        <v xml:space="preserve">Last entry date &amp; </v>
      </c>
      <c r="K40" t="str">
        <f t="shared" si="17"/>
        <v xml:space="preserve">- &amp; </v>
      </c>
      <c r="L40" t="str">
        <f t="shared" si="18"/>
        <v xml:space="preserve">- &amp; </v>
      </c>
      <c r="M40" t="str">
        <f t="shared" si="19"/>
        <v xml:space="preserve">15.01.2000 &amp; </v>
      </c>
      <c r="N40" t="str">
        <f t="shared" si="20"/>
        <v xml:space="preserve">- &amp; </v>
      </c>
      <c r="O40" t="str">
        <f t="shared" si="21"/>
        <v xml:space="preserve">- &amp; </v>
      </c>
      <c r="P40" t="str">
        <f t="shared" si="22"/>
        <v xml:space="preserve">15.01.2003 &amp; </v>
      </c>
      <c r="R40" t="str">
        <f t="shared" si="2"/>
        <v>Last entry date &amp; - &amp; - &amp; 15.01.2000 &amp; - &amp; - &amp; 15.01.2003 &amp; \\ \hline</v>
      </c>
      <c r="AB40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D7B4-1083-49F4-86A0-5355A755DD24}">
  <dimension ref="C5:BD29"/>
  <sheetViews>
    <sheetView topLeftCell="AP1" zoomScale="85" zoomScaleNormal="85" workbookViewId="0">
      <selection activeCell="BB18" sqref="BB18"/>
    </sheetView>
  </sheetViews>
  <sheetFormatPr defaultRowHeight="14.4" x14ac:dyDescent="0.3"/>
  <cols>
    <col min="5" max="13" width="9" bestFit="1" customWidth="1"/>
    <col min="14" max="15" width="9.5546875" bestFit="1" customWidth="1"/>
    <col min="16" max="29" width="9.5546875" customWidth="1"/>
    <col min="44" max="44" width="8.88671875" customWidth="1"/>
  </cols>
  <sheetData>
    <row r="5" spans="3:56" x14ac:dyDescent="0.3"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</row>
    <row r="6" spans="3:56" x14ac:dyDescent="0.3">
      <c r="C6" t="s">
        <v>1</v>
      </c>
      <c r="D6" t="s">
        <v>0</v>
      </c>
      <c r="E6">
        <v>1.64728682170543E-2</v>
      </c>
      <c r="F6">
        <v>0.88352713178294595</v>
      </c>
      <c r="G6">
        <v>4.3984476067270399E-2</v>
      </c>
      <c r="H6">
        <v>0.27043568185299699</v>
      </c>
      <c r="I6">
        <v>0.289641613005511</v>
      </c>
      <c r="J6">
        <v>37.409081011763099</v>
      </c>
      <c r="K6">
        <v>6.0912332663293101E-2</v>
      </c>
      <c r="L6">
        <v>0.76017441860465096</v>
      </c>
      <c r="M6">
        <v>0.256298449612403</v>
      </c>
      <c r="N6">
        <v>267.63033509254501</v>
      </c>
      <c r="O6">
        <v>65.164387952898494</v>
      </c>
      <c r="P6" s="1"/>
      <c r="Q6" t="s">
        <v>1</v>
      </c>
      <c r="R6" t="s">
        <v>0</v>
      </c>
      <c r="S6" s="1">
        <f>ROUND(E6,4)</f>
        <v>1.6500000000000001E-2</v>
      </c>
      <c r="T6" s="1">
        <f t="shared" ref="T6:AC21" si="0">ROUND(F6,4)</f>
        <v>0.88349999999999995</v>
      </c>
      <c r="U6" s="1">
        <f t="shared" si="0"/>
        <v>4.3999999999999997E-2</v>
      </c>
      <c r="V6" s="1">
        <f t="shared" si="0"/>
        <v>0.27039999999999997</v>
      </c>
      <c r="W6" s="1">
        <f t="shared" si="0"/>
        <v>0.28960000000000002</v>
      </c>
      <c r="X6" s="1">
        <f t="shared" si="0"/>
        <v>37.409100000000002</v>
      </c>
      <c r="Y6" s="1">
        <f t="shared" si="0"/>
        <v>6.0900000000000003E-2</v>
      </c>
      <c r="Z6" s="1">
        <f t="shared" si="0"/>
        <v>0.76019999999999999</v>
      </c>
      <c r="AA6" s="1">
        <f t="shared" si="0"/>
        <v>0.25629999999999997</v>
      </c>
      <c r="AB6" s="1">
        <f t="shared" si="0"/>
        <v>267.63029999999998</v>
      </c>
      <c r="AC6" s="1">
        <f t="shared" si="0"/>
        <v>65.164400000000001</v>
      </c>
      <c r="AE6" t="s">
        <v>0</v>
      </c>
      <c r="AF6" t="str">
        <f>_xlfn.CONCAT(" &amp; ",S6)</f>
        <v xml:space="preserve"> &amp; 0.0165</v>
      </c>
      <c r="AG6" t="str">
        <f>_xlfn.CONCAT(" &amp; ",T6)</f>
        <v xml:space="preserve"> &amp; 0.8835</v>
      </c>
      <c r="AH6" t="str">
        <f>_xlfn.CONCAT(" &amp; ",U6)</f>
        <v xml:space="preserve"> &amp; 0.044</v>
      </c>
      <c r="AI6" t="str">
        <f>_xlfn.CONCAT(" &amp; ",V6)</f>
        <v xml:space="preserve"> &amp; 0.2704</v>
      </c>
      <c r="AJ6" t="str">
        <f>_xlfn.CONCAT(" &amp; ",W6)</f>
        <v xml:space="preserve"> &amp; 0.2896</v>
      </c>
      <c r="AK6" t="str">
        <f>_xlfn.CONCAT(" &amp; ",X6)</f>
        <v xml:space="preserve"> &amp; 37.4091</v>
      </c>
      <c r="AL6" t="str">
        <f>_xlfn.CONCAT(" &amp; ",Y6)</f>
        <v xml:space="preserve"> &amp; 0.0609</v>
      </c>
      <c r="AM6" t="str">
        <f>_xlfn.CONCAT(" &amp; ",Z6)</f>
        <v xml:space="preserve"> &amp; 0.7602</v>
      </c>
      <c r="AN6" t="str">
        <f>_xlfn.CONCAT(" &amp; ",AA6)</f>
        <v xml:space="preserve"> &amp; 0.2563</v>
      </c>
      <c r="AO6" t="str">
        <f>_xlfn.CONCAT(" &amp; ",AB6)</f>
        <v xml:space="preserve"> &amp; 267.6303</v>
      </c>
      <c r="AP6" t="str">
        <f>_xlfn.CONCAT(" &amp; ",AC6)</f>
        <v xml:space="preserve"> &amp; 65.1644</v>
      </c>
      <c r="AR6" t="str">
        <f>_xlfn.CONCAT("&amp; ", AE6:AP6, " \\")</f>
        <v>&amp; gift &amp; 0.0165 &amp; 0.8835 &amp; 0.044 &amp; 0.2704 &amp; 0.2896 &amp; 37.4091 &amp; 0.0609 &amp; 0.7602 &amp; 0.2563 &amp; 267.6303 &amp; 65.1644 \\</v>
      </c>
      <c r="BD6" t="s">
        <v>104</v>
      </c>
    </row>
    <row r="7" spans="3:56" x14ac:dyDescent="0.3">
      <c r="C7" t="s">
        <v>1</v>
      </c>
      <c r="D7" t="s">
        <v>6</v>
      </c>
      <c r="E7">
        <v>2.4696439596624798E-3</v>
      </c>
      <c r="F7">
        <v>0.89753035604033804</v>
      </c>
      <c r="G7">
        <v>9.8222637979420001E-3</v>
      </c>
      <c r="H7">
        <v>0.21929031137337399</v>
      </c>
      <c r="I7">
        <v>0.18279215674214599</v>
      </c>
      <c r="J7">
        <v>93.150549112267896</v>
      </c>
      <c r="K7">
        <v>1.12619839161866E-2</v>
      </c>
      <c r="L7">
        <v>0.813747684708788</v>
      </c>
      <c r="M7">
        <v>0.18872195925087501</v>
      </c>
      <c r="N7">
        <v>207.82548499107401</v>
      </c>
      <c r="O7">
        <v>50.602711108120801</v>
      </c>
      <c r="P7" s="1"/>
      <c r="Q7" t="s">
        <v>1</v>
      </c>
      <c r="R7" t="s">
        <v>6</v>
      </c>
      <c r="S7" s="1">
        <f t="shared" ref="S7:S29" si="1">ROUND(E7,4)</f>
        <v>2.5000000000000001E-3</v>
      </c>
      <c r="T7" s="1">
        <f t="shared" si="0"/>
        <v>0.89749999999999996</v>
      </c>
      <c r="U7" s="1">
        <f t="shared" si="0"/>
        <v>9.7999999999999997E-3</v>
      </c>
      <c r="V7" s="1">
        <f t="shared" si="0"/>
        <v>0.21929999999999999</v>
      </c>
      <c r="W7" s="1">
        <f t="shared" si="0"/>
        <v>0.18279999999999999</v>
      </c>
      <c r="X7" s="1">
        <f t="shared" si="0"/>
        <v>93.150499999999994</v>
      </c>
      <c r="Y7" s="1">
        <f t="shared" si="0"/>
        <v>1.1299999999999999E-2</v>
      </c>
      <c r="Z7" s="1">
        <f t="shared" si="0"/>
        <v>0.81369999999999998</v>
      </c>
      <c r="AA7" s="1">
        <f t="shared" si="0"/>
        <v>0.18870000000000001</v>
      </c>
      <c r="AB7" s="1">
        <f t="shared" si="0"/>
        <v>207.82550000000001</v>
      </c>
      <c r="AC7" s="1">
        <f t="shared" si="0"/>
        <v>50.602699999999999</v>
      </c>
      <c r="AE7" t="s">
        <v>6</v>
      </c>
      <c r="AF7" t="str">
        <f>_xlfn.CONCAT(" &amp; ",S7)</f>
        <v xml:space="preserve"> &amp; 0.0025</v>
      </c>
      <c r="AG7" t="str">
        <f>_xlfn.CONCAT(" &amp; ",T7)</f>
        <v xml:space="preserve"> &amp; 0.8975</v>
      </c>
      <c r="AH7" t="str">
        <f>_xlfn.CONCAT(" &amp; ",U7)</f>
        <v xml:space="preserve"> &amp; 0.0098</v>
      </c>
      <c r="AI7" t="str">
        <f>_xlfn.CONCAT(" &amp; ",V7)</f>
        <v xml:space="preserve"> &amp; 0.2193</v>
      </c>
      <c r="AJ7" t="str">
        <f>_xlfn.CONCAT(" &amp; ",W7)</f>
        <v xml:space="preserve"> &amp; 0.1828</v>
      </c>
      <c r="AK7" t="str">
        <f>_xlfn.CONCAT(" &amp; ",X7)</f>
        <v xml:space="preserve"> &amp; 93.1505</v>
      </c>
      <c r="AL7" t="str">
        <f>_xlfn.CONCAT(" &amp; ",Y7)</f>
        <v xml:space="preserve"> &amp; 0.0113</v>
      </c>
      <c r="AM7" t="str">
        <f>_xlfn.CONCAT(" &amp; ",Z7)</f>
        <v xml:space="preserve"> &amp; 0.8137</v>
      </c>
      <c r="AN7" t="str">
        <f>_xlfn.CONCAT(" &amp; ",AA7)</f>
        <v xml:space="preserve"> &amp; 0.1887</v>
      </c>
      <c r="AO7" t="str">
        <f>_xlfn.CONCAT(" &amp; ",AB7)</f>
        <v xml:space="preserve"> &amp; 207.8255</v>
      </c>
      <c r="AP7" t="str">
        <f>_xlfn.CONCAT(" &amp; ",AC7)</f>
        <v xml:space="preserve"> &amp; 50.6027</v>
      </c>
      <c r="AR7" t="str">
        <f t="shared" ref="AR7:AR29" si="2">_xlfn.CONCAT("&amp; ", AE7:AP7, " \\")</f>
        <v>&amp; el &amp; 0.0025 &amp; 0.8975 &amp; 0.0098 &amp; 0.2193 &amp; 0.1828 &amp; 93.1505 &amp; 0.0113 &amp; 0.8137 &amp; 0.1887 &amp; 207.8255 &amp; 50.6027 \\</v>
      </c>
      <c r="BD7" t="s">
        <v>105</v>
      </c>
    </row>
    <row r="8" spans="3:56" x14ac:dyDescent="0.3">
      <c r="C8" t="s">
        <v>1</v>
      </c>
      <c r="D8" t="s">
        <v>7</v>
      </c>
      <c r="E8">
        <v>2.8314028314028301E-3</v>
      </c>
      <c r="F8">
        <v>0.89716859716859698</v>
      </c>
      <c r="G8">
        <v>2.5000000000000001E-2</v>
      </c>
      <c r="H8">
        <v>0.39116247244945701</v>
      </c>
      <c r="I8">
        <v>0.37014271958227701</v>
      </c>
      <c r="J8">
        <v>32.6381544502566</v>
      </c>
      <c r="K8">
        <v>7.2384316769259797E-3</v>
      </c>
      <c r="L8">
        <v>0.92226512226512203</v>
      </c>
      <c r="M8">
        <v>8.0566280566280596E-2</v>
      </c>
      <c r="N8">
        <v>792.83483219146694</v>
      </c>
      <c r="O8">
        <v>193.04462093069799</v>
      </c>
      <c r="P8" s="1"/>
      <c r="Q8" t="s">
        <v>1</v>
      </c>
      <c r="R8" t="s">
        <v>7</v>
      </c>
      <c r="S8" s="1">
        <f t="shared" si="1"/>
        <v>2.8E-3</v>
      </c>
      <c r="T8" s="1">
        <f t="shared" si="0"/>
        <v>0.8972</v>
      </c>
      <c r="U8" s="1">
        <f t="shared" si="0"/>
        <v>2.5000000000000001E-2</v>
      </c>
      <c r="V8" s="1">
        <f t="shared" si="0"/>
        <v>0.39119999999999999</v>
      </c>
      <c r="W8" s="1">
        <f t="shared" si="0"/>
        <v>0.37009999999999998</v>
      </c>
      <c r="X8" s="1">
        <f t="shared" si="0"/>
        <v>32.638199999999998</v>
      </c>
      <c r="Y8" s="1">
        <f t="shared" si="0"/>
        <v>7.1999999999999998E-3</v>
      </c>
      <c r="Z8" s="1">
        <f t="shared" si="0"/>
        <v>0.92230000000000001</v>
      </c>
      <c r="AA8" s="1">
        <f t="shared" si="0"/>
        <v>8.0600000000000005E-2</v>
      </c>
      <c r="AB8" s="1">
        <f t="shared" si="0"/>
        <v>792.83479999999997</v>
      </c>
      <c r="AC8" s="1">
        <f t="shared" si="0"/>
        <v>193.0446</v>
      </c>
      <c r="AE8" t="s">
        <v>7</v>
      </c>
      <c r="AF8" t="str">
        <f>_xlfn.CONCAT(" &amp; ",S8)</f>
        <v xml:space="preserve"> &amp; 0.0028</v>
      </c>
      <c r="AG8" t="str">
        <f>_xlfn.CONCAT(" &amp; ",T8)</f>
        <v xml:space="preserve"> &amp; 0.8972</v>
      </c>
      <c r="AH8" t="str">
        <f>_xlfn.CONCAT(" &amp; ",U8)</f>
        <v xml:space="preserve"> &amp; 0.025</v>
      </c>
      <c r="AI8" t="str">
        <f>_xlfn.CONCAT(" &amp; ",V8)</f>
        <v xml:space="preserve"> &amp; 0.3912</v>
      </c>
      <c r="AJ8" t="str">
        <f>_xlfn.CONCAT(" &amp; ",W8)</f>
        <v xml:space="preserve"> &amp; 0.3701</v>
      </c>
      <c r="AK8" t="str">
        <f>_xlfn.CONCAT(" &amp; ",X8)</f>
        <v xml:space="preserve"> &amp; 32.6382</v>
      </c>
      <c r="AL8" t="str">
        <f>_xlfn.CONCAT(" &amp; ",Y8)</f>
        <v xml:space="preserve"> &amp; 0.0072</v>
      </c>
      <c r="AM8" t="str">
        <f>_xlfn.CONCAT(" &amp; ",Z8)</f>
        <v xml:space="preserve"> &amp; 0.9223</v>
      </c>
      <c r="AN8" t="str">
        <f>_xlfn.CONCAT(" &amp; ",AA8)</f>
        <v xml:space="preserve"> &amp; 0.0806</v>
      </c>
      <c r="AO8" t="str">
        <f>_xlfn.CONCAT(" &amp; ",AB8)</f>
        <v xml:space="preserve"> &amp; 792.8348</v>
      </c>
      <c r="AP8" t="str">
        <f>_xlfn.CONCAT(" &amp; ",AC8)</f>
        <v xml:space="preserve"> &amp; 193.0446</v>
      </c>
      <c r="AR8" t="str">
        <f t="shared" si="2"/>
        <v>&amp; multi &amp; 0.0028 &amp; 0.8972 &amp; 0.025 &amp; 0.3912 &amp; 0.3701 &amp; 32.6382 &amp; 0.0072 &amp; 0.9223 &amp; 0.0806 &amp; 792.8348 &amp; 193.0446 \\</v>
      </c>
      <c r="BD8" t="s">
        <v>106</v>
      </c>
    </row>
    <row r="9" spans="3:56" x14ac:dyDescent="0.3">
      <c r="C9" t="s">
        <v>1</v>
      </c>
      <c r="D9" t="s">
        <v>8</v>
      </c>
      <c r="E9">
        <v>1.9040902679830701E-2</v>
      </c>
      <c r="F9">
        <v>0.88095909732016897</v>
      </c>
      <c r="G9">
        <v>3.1484866951046103E-2</v>
      </c>
      <c r="H9">
        <v>0.13569340159990601</v>
      </c>
      <c r="I9">
        <v>0.11029374779456699</v>
      </c>
      <c r="J9">
        <v>21.6791776133064</v>
      </c>
      <c r="K9">
        <v>0.140322981481245</v>
      </c>
      <c r="L9">
        <v>0.63928067700987301</v>
      </c>
      <c r="M9">
        <v>0.37976022566995798</v>
      </c>
      <c r="N9">
        <v>157.229793071747</v>
      </c>
      <c r="O9">
        <v>38.283340451441497</v>
      </c>
      <c r="P9" s="1"/>
      <c r="Q9" t="s">
        <v>1</v>
      </c>
      <c r="R9" t="s">
        <v>8</v>
      </c>
      <c r="S9" s="1">
        <f t="shared" si="1"/>
        <v>1.9E-2</v>
      </c>
      <c r="T9" s="1">
        <f t="shared" si="0"/>
        <v>0.88100000000000001</v>
      </c>
      <c r="U9" s="1">
        <f t="shared" si="0"/>
        <v>3.15E-2</v>
      </c>
      <c r="V9" s="1">
        <f t="shared" si="0"/>
        <v>0.13569999999999999</v>
      </c>
      <c r="W9" s="1">
        <f t="shared" si="0"/>
        <v>0.1103</v>
      </c>
      <c r="X9" s="1">
        <f t="shared" si="0"/>
        <v>21.679200000000002</v>
      </c>
      <c r="Y9" s="1">
        <f t="shared" si="0"/>
        <v>0.14030000000000001</v>
      </c>
      <c r="Z9" s="1">
        <f t="shared" si="0"/>
        <v>0.63929999999999998</v>
      </c>
      <c r="AA9" s="1">
        <f t="shared" si="0"/>
        <v>0.37980000000000003</v>
      </c>
      <c r="AB9" s="1">
        <f t="shared" si="0"/>
        <v>157.22980000000001</v>
      </c>
      <c r="AC9" s="1">
        <f t="shared" si="0"/>
        <v>38.283299999999997</v>
      </c>
      <c r="AE9" t="s">
        <v>8</v>
      </c>
      <c r="AF9" t="str">
        <f>_xlfn.CONCAT(" &amp; ",S9)</f>
        <v xml:space="preserve"> &amp; 0.019</v>
      </c>
      <c r="AG9" t="str">
        <f>_xlfn.CONCAT(" &amp; ",T9)</f>
        <v xml:space="preserve"> &amp; 0.881</v>
      </c>
      <c r="AH9" t="str">
        <f>_xlfn.CONCAT(" &amp; ",U9)</f>
        <v xml:space="preserve"> &amp; 0.0315</v>
      </c>
      <c r="AI9" t="str">
        <f>_xlfn.CONCAT(" &amp; ",V9)</f>
        <v xml:space="preserve"> &amp; 0.1357</v>
      </c>
      <c r="AJ9" t="str">
        <f>_xlfn.CONCAT(" &amp; ",W9)</f>
        <v xml:space="preserve"> &amp; 0.1103</v>
      </c>
      <c r="AK9" t="str">
        <f>_xlfn.CONCAT(" &amp; ",X9)</f>
        <v xml:space="preserve"> &amp; 21.6792</v>
      </c>
      <c r="AL9" t="str">
        <f>_xlfn.CONCAT(" &amp; ",Y9)</f>
        <v xml:space="preserve"> &amp; 0.1403</v>
      </c>
      <c r="AM9" t="str">
        <f>_xlfn.CONCAT(" &amp; ",Z9)</f>
        <v xml:space="preserve"> &amp; 0.6393</v>
      </c>
      <c r="AN9" t="str">
        <f>_xlfn.CONCAT(" &amp; ",AA9)</f>
        <v xml:space="preserve"> &amp; 0.3798</v>
      </c>
      <c r="AO9" t="str">
        <f>_xlfn.CONCAT(" &amp; ",AB9)</f>
        <v xml:space="preserve"> &amp; 157.2298</v>
      </c>
      <c r="AP9" t="str">
        <f>_xlfn.CONCAT(" &amp; ",AC9)</f>
        <v xml:space="preserve"> &amp; 38.2833</v>
      </c>
      <c r="AR9" t="str">
        <f t="shared" si="2"/>
        <v>&amp; apparel &amp; 0.019 &amp; 0.881 &amp; 0.0315 &amp; 0.1357 &amp; 0.1103 &amp; 21.6792 &amp; 0.1403 &amp; 0.6393 &amp; 0.3798 &amp; 157.2298 &amp; 38.2833 \\</v>
      </c>
      <c r="BD9" t="s">
        <v>107</v>
      </c>
    </row>
    <row r="10" spans="3:56" x14ac:dyDescent="0.3">
      <c r="C10" t="s">
        <v>2</v>
      </c>
      <c r="D10" t="s">
        <v>0</v>
      </c>
      <c r="E10">
        <v>1.06589147286822E-2</v>
      </c>
      <c r="F10">
        <v>0.88934108527131805</v>
      </c>
      <c r="G10">
        <v>2.84605433376455E-2</v>
      </c>
      <c r="H10">
        <v>0.25162189099482701</v>
      </c>
      <c r="I10">
        <v>0.261406869097628</v>
      </c>
      <c r="J10">
        <v>36.853715773594601</v>
      </c>
      <c r="K10">
        <v>4.2360840253367602E-2</v>
      </c>
      <c r="L10">
        <v>0.76017441860465096</v>
      </c>
      <c r="M10">
        <v>0.25048449612403101</v>
      </c>
      <c r="N10">
        <v>61.992805957794197</v>
      </c>
      <c r="O10">
        <v>15.094414675845901</v>
      </c>
      <c r="P10" s="1"/>
      <c r="Q10" t="s">
        <v>2</v>
      </c>
      <c r="R10" t="s">
        <v>0</v>
      </c>
      <c r="S10" s="1">
        <f t="shared" si="1"/>
        <v>1.0699999999999999E-2</v>
      </c>
      <c r="T10" s="1">
        <f t="shared" si="0"/>
        <v>0.88929999999999998</v>
      </c>
      <c r="U10" s="1">
        <f t="shared" si="0"/>
        <v>2.8500000000000001E-2</v>
      </c>
      <c r="V10" s="1">
        <f t="shared" si="0"/>
        <v>0.25159999999999999</v>
      </c>
      <c r="W10" s="1">
        <f t="shared" si="0"/>
        <v>0.26140000000000002</v>
      </c>
      <c r="X10" s="1">
        <f t="shared" si="0"/>
        <v>36.853700000000003</v>
      </c>
      <c r="Y10" s="1">
        <f t="shared" si="0"/>
        <v>4.24E-2</v>
      </c>
      <c r="Z10" s="1">
        <f t="shared" si="0"/>
        <v>0.76019999999999999</v>
      </c>
      <c r="AA10" s="1">
        <f t="shared" si="0"/>
        <v>0.2505</v>
      </c>
      <c r="AB10" s="1">
        <f t="shared" si="0"/>
        <v>61.992800000000003</v>
      </c>
      <c r="AC10" s="1">
        <f t="shared" si="0"/>
        <v>15.0944</v>
      </c>
      <c r="AE10" t="s">
        <v>0</v>
      </c>
      <c r="AF10" t="str">
        <f>_xlfn.CONCAT(" &amp; ",S10)</f>
        <v xml:space="preserve"> &amp; 0.0107</v>
      </c>
      <c r="AG10" t="str">
        <f>_xlfn.CONCAT(" &amp; ",T10)</f>
        <v xml:space="preserve"> &amp; 0.8893</v>
      </c>
      <c r="AH10" t="str">
        <f>_xlfn.CONCAT(" &amp; ",U10)</f>
        <v xml:space="preserve"> &amp; 0.0285</v>
      </c>
      <c r="AI10" t="str">
        <f>_xlfn.CONCAT(" &amp; ",V10)</f>
        <v xml:space="preserve"> &amp; 0.2516</v>
      </c>
      <c r="AJ10" t="str">
        <f>_xlfn.CONCAT(" &amp; ",W10)</f>
        <v xml:space="preserve"> &amp; 0.2614</v>
      </c>
      <c r="AK10" t="str">
        <f>_xlfn.CONCAT(" &amp; ",X10)</f>
        <v xml:space="preserve"> &amp; 36.8537</v>
      </c>
      <c r="AL10" t="str">
        <f>_xlfn.CONCAT(" &amp; ",Y10)</f>
        <v xml:space="preserve"> &amp; 0.0424</v>
      </c>
      <c r="AM10" t="str">
        <f>_xlfn.CONCAT(" &amp; ",Z10)</f>
        <v xml:space="preserve"> &amp; 0.7602</v>
      </c>
      <c r="AN10" t="str">
        <f>_xlfn.CONCAT(" &amp; ",AA10)</f>
        <v xml:space="preserve"> &amp; 0.2505</v>
      </c>
      <c r="AO10" t="str">
        <f>_xlfn.CONCAT(" &amp; ",AB10)</f>
        <v xml:space="preserve"> &amp; 61.9928</v>
      </c>
      <c r="AP10" t="str">
        <f>_xlfn.CONCAT(" &amp; ",AC10)</f>
        <v xml:space="preserve"> &amp; 15.0944</v>
      </c>
      <c r="AR10" t="str">
        <f t="shared" si="2"/>
        <v>&amp; gift &amp; 0.0107 &amp; 0.8893 &amp; 0.0285 &amp; 0.2516 &amp; 0.2614 &amp; 36.8537 &amp; 0.0424 &amp; 0.7602 &amp; 0.2505 &amp; 61.9928 &amp; 15.0944 \\</v>
      </c>
      <c r="BD10" t="s">
        <v>108</v>
      </c>
    </row>
    <row r="11" spans="3:56" x14ac:dyDescent="0.3">
      <c r="C11" t="s">
        <v>2</v>
      </c>
      <c r="D11" t="s">
        <v>6</v>
      </c>
      <c r="E11">
        <v>3.2928586128833101E-3</v>
      </c>
      <c r="F11">
        <v>0.89670714138711705</v>
      </c>
      <c r="G11">
        <v>1.1693171188026199E-2</v>
      </c>
      <c r="H11">
        <v>0.167004976249301</v>
      </c>
      <c r="I11">
        <v>0.14543677685193501</v>
      </c>
      <c r="J11">
        <v>93.691259724690894</v>
      </c>
      <c r="K11">
        <v>1.97171287157803E-2</v>
      </c>
      <c r="L11">
        <v>0.81415929203539805</v>
      </c>
      <c r="M11">
        <v>0.18913356657748501</v>
      </c>
      <c r="N11">
        <v>94.306436061859102</v>
      </c>
      <c r="O11">
        <v>22.9623491068946</v>
      </c>
      <c r="P11" s="1"/>
      <c r="Q11" t="s">
        <v>2</v>
      </c>
      <c r="R11" t="s">
        <v>6</v>
      </c>
      <c r="S11" s="1">
        <f t="shared" si="1"/>
        <v>3.3E-3</v>
      </c>
      <c r="T11" s="1">
        <f t="shared" si="0"/>
        <v>0.89670000000000005</v>
      </c>
      <c r="U11" s="1">
        <f t="shared" si="0"/>
        <v>1.17E-2</v>
      </c>
      <c r="V11" s="1">
        <f t="shared" si="0"/>
        <v>0.16700000000000001</v>
      </c>
      <c r="W11" s="1">
        <f t="shared" si="0"/>
        <v>0.1454</v>
      </c>
      <c r="X11" s="1">
        <f t="shared" si="0"/>
        <v>93.691299999999998</v>
      </c>
      <c r="Y11" s="1">
        <f t="shared" si="0"/>
        <v>1.9699999999999999E-2</v>
      </c>
      <c r="Z11" s="1">
        <f t="shared" si="0"/>
        <v>0.81420000000000003</v>
      </c>
      <c r="AA11" s="1">
        <f t="shared" si="0"/>
        <v>0.18909999999999999</v>
      </c>
      <c r="AB11" s="1">
        <f t="shared" si="0"/>
        <v>94.306399999999996</v>
      </c>
      <c r="AC11" s="1">
        <f t="shared" si="0"/>
        <v>22.962299999999999</v>
      </c>
      <c r="AE11" t="s">
        <v>6</v>
      </c>
      <c r="AF11" t="str">
        <f>_xlfn.CONCAT(" &amp; ",S11)</f>
        <v xml:space="preserve"> &amp; 0.0033</v>
      </c>
      <c r="AG11" t="str">
        <f>_xlfn.CONCAT(" &amp; ",T11)</f>
        <v xml:space="preserve"> &amp; 0.8967</v>
      </c>
      <c r="AH11" t="str">
        <f>_xlfn.CONCAT(" &amp; ",U11)</f>
        <v xml:space="preserve"> &amp; 0.0117</v>
      </c>
      <c r="AI11" t="str">
        <f>_xlfn.CONCAT(" &amp; ",V11)</f>
        <v xml:space="preserve"> &amp; 0.167</v>
      </c>
      <c r="AJ11" t="str">
        <f>_xlfn.CONCAT(" &amp; ",W11)</f>
        <v xml:space="preserve"> &amp; 0.1454</v>
      </c>
      <c r="AK11" t="str">
        <f>_xlfn.CONCAT(" &amp; ",X11)</f>
        <v xml:space="preserve"> &amp; 93.6913</v>
      </c>
      <c r="AL11" t="str">
        <f>_xlfn.CONCAT(" &amp; ",Y11)</f>
        <v xml:space="preserve"> &amp; 0.0197</v>
      </c>
      <c r="AM11" t="str">
        <f>_xlfn.CONCAT(" &amp; ",Z11)</f>
        <v xml:space="preserve"> &amp; 0.8142</v>
      </c>
      <c r="AN11" t="str">
        <f>_xlfn.CONCAT(" &amp; ",AA11)</f>
        <v xml:space="preserve"> &amp; 0.1891</v>
      </c>
      <c r="AO11" t="str">
        <f>_xlfn.CONCAT(" &amp; ",AB11)</f>
        <v xml:space="preserve"> &amp; 94.3064</v>
      </c>
      <c r="AP11" t="str">
        <f>_xlfn.CONCAT(" &amp; ",AC11)</f>
        <v xml:space="preserve"> &amp; 22.9623</v>
      </c>
      <c r="AR11" t="str">
        <f t="shared" si="2"/>
        <v>&amp; el &amp; 0.0033 &amp; 0.8967 &amp; 0.0117 &amp; 0.167 &amp; 0.1454 &amp; 93.6913 &amp; 0.0197 &amp; 0.8142 &amp; 0.1891 &amp; 94.3064 &amp; 22.9623 \\</v>
      </c>
      <c r="BD11" t="s">
        <v>109</v>
      </c>
    </row>
    <row r="12" spans="3:56" x14ac:dyDescent="0.3">
      <c r="C12" t="s">
        <v>2</v>
      </c>
      <c r="D12" t="s">
        <v>7</v>
      </c>
      <c r="E12">
        <v>2.57400257400257E-4</v>
      </c>
      <c r="F12">
        <v>0.89974259974259996</v>
      </c>
      <c r="G12">
        <v>2.27272727272727E-3</v>
      </c>
      <c r="H12">
        <v>0.24334672656211701</v>
      </c>
      <c r="I12">
        <v>0.20551374417686299</v>
      </c>
      <c r="J12">
        <v>33.745094840822098</v>
      </c>
      <c r="K12">
        <v>1.0577510576644401E-3</v>
      </c>
      <c r="L12">
        <v>0.91969111969112005</v>
      </c>
      <c r="M12">
        <v>8.0566280566280596E-2</v>
      </c>
      <c r="N12">
        <v>148.24552702903699</v>
      </c>
      <c r="O12">
        <v>36.0957924753247</v>
      </c>
      <c r="P12" s="1"/>
      <c r="Q12" t="s">
        <v>2</v>
      </c>
      <c r="R12" t="s">
        <v>7</v>
      </c>
      <c r="S12" s="1">
        <f t="shared" si="1"/>
        <v>2.9999999999999997E-4</v>
      </c>
      <c r="T12" s="1">
        <f t="shared" si="0"/>
        <v>0.89970000000000006</v>
      </c>
      <c r="U12" s="1">
        <f t="shared" si="0"/>
        <v>2.3E-3</v>
      </c>
      <c r="V12" s="1">
        <f t="shared" si="0"/>
        <v>0.24329999999999999</v>
      </c>
      <c r="W12" s="1">
        <f t="shared" si="0"/>
        <v>0.20549999999999999</v>
      </c>
      <c r="X12" s="1">
        <f t="shared" si="0"/>
        <v>33.745100000000001</v>
      </c>
      <c r="Y12" s="1">
        <f t="shared" si="0"/>
        <v>1.1000000000000001E-3</v>
      </c>
      <c r="Z12" s="1">
        <f t="shared" si="0"/>
        <v>0.91969999999999996</v>
      </c>
      <c r="AA12" s="1">
        <f t="shared" si="0"/>
        <v>8.0600000000000005E-2</v>
      </c>
      <c r="AB12" s="1">
        <f t="shared" si="0"/>
        <v>148.24549999999999</v>
      </c>
      <c r="AC12" s="1">
        <f t="shared" si="0"/>
        <v>36.095799999999997</v>
      </c>
      <c r="AE12" t="s">
        <v>7</v>
      </c>
      <c r="AF12" t="str">
        <f>_xlfn.CONCAT(" &amp; ",S12)</f>
        <v xml:space="preserve"> &amp; 0.0003</v>
      </c>
      <c r="AG12" t="str">
        <f>_xlfn.CONCAT(" &amp; ",T12)</f>
        <v xml:space="preserve"> &amp; 0.8997</v>
      </c>
      <c r="AH12" t="str">
        <f>_xlfn.CONCAT(" &amp; ",U12)</f>
        <v xml:space="preserve"> &amp; 0.0023</v>
      </c>
      <c r="AI12" t="str">
        <f>_xlfn.CONCAT(" &amp; ",V12)</f>
        <v xml:space="preserve"> &amp; 0.2433</v>
      </c>
      <c r="AJ12" t="str">
        <f>_xlfn.CONCAT(" &amp; ",W12)</f>
        <v xml:space="preserve"> &amp; 0.2055</v>
      </c>
      <c r="AK12" t="str">
        <f>_xlfn.CONCAT(" &amp; ",X12)</f>
        <v xml:space="preserve"> &amp; 33.7451</v>
      </c>
      <c r="AL12" t="str">
        <f>_xlfn.CONCAT(" &amp; ",Y12)</f>
        <v xml:space="preserve"> &amp; 0.0011</v>
      </c>
      <c r="AM12" t="str">
        <f>_xlfn.CONCAT(" &amp; ",Z12)</f>
        <v xml:space="preserve"> &amp; 0.9197</v>
      </c>
      <c r="AN12" t="str">
        <f>_xlfn.CONCAT(" &amp; ",AA12)</f>
        <v xml:space="preserve"> &amp; 0.0806</v>
      </c>
      <c r="AO12" t="str">
        <f>_xlfn.CONCAT(" &amp; ",AB12)</f>
        <v xml:space="preserve"> &amp; 148.2455</v>
      </c>
      <c r="AP12" t="str">
        <f>_xlfn.CONCAT(" &amp; ",AC12)</f>
        <v xml:space="preserve"> &amp; 36.0958</v>
      </c>
      <c r="AR12" t="str">
        <f t="shared" si="2"/>
        <v>&amp; multi &amp; 0.0003 &amp; 0.8997 &amp; 0.0023 &amp; 0.2433 &amp; 0.2055 &amp; 33.7451 &amp; 0.0011 &amp; 0.9197 &amp; 0.0806 &amp; 148.2455 &amp; 36.0958 \\</v>
      </c>
      <c r="BD12" t="s">
        <v>110</v>
      </c>
    </row>
    <row r="13" spans="3:56" x14ac:dyDescent="0.3">
      <c r="C13" t="s">
        <v>2</v>
      </c>
      <c r="D13" t="s">
        <v>8</v>
      </c>
      <c r="E13">
        <v>2.0098730606488001E-2</v>
      </c>
      <c r="F13">
        <v>0.87990126939351199</v>
      </c>
      <c r="G13">
        <v>3.2500507820434697E-2</v>
      </c>
      <c r="H13">
        <v>0.13797077078220901</v>
      </c>
      <c r="I13">
        <v>0.111626177528399</v>
      </c>
      <c r="J13">
        <v>21.637471877424002</v>
      </c>
      <c r="K13">
        <v>0.145673829989792</v>
      </c>
      <c r="L13">
        <v>0.63963328631875904</v>
      </c>
      <c r="M13">
        <v>0.38046544428772899</v>
      </c>
      <c r="N13">
        <v>56.561419010162403</v>
      </c>
      <c r="O13">
        <v>13.771944986244399</v>
      </c>
      <c r="P13" s="1"/>
      <c r="Q13" t="s">
        <v>2</v>
      </c>
      <c r="R13" t="s">
        <v>8</v>
      </c>
      <c r="S13" s="1">
        <f t="shared" si="1"/>
        <v>2.01E-2</v>
      </c>
      <c r="T13" s="1">
        <f t="shared" si="0"/>
        <v>0.87990000000000002</v>
      </c>
      <c r="U13" s="1">
        <f t="shared" si="0"/>
        <v>3.2500000000000001E-2</v>
      </c>
      <c r="V13" s="1">
        <f t="shared" si="0"/>
        <v>0.13800000000000001</v>
      </c>
      <c r="W13" s="1">
        <f t="shared" si="0"/>
        <v>0.1116</v>
      </c>
      <c r="X13" s="1">
        <f t="shared" si="0"/>
        <v>21.637499999999999</v>
      </c>
      <c r="Y13" s="1">
        <f t="shared" si="0"/>
        <v>0.1457</v>
      </c>
      <c r="Z13" s="1">
        <f t="shared" si="0"/>
        <v>0.63959999999999995</v>
      </c>
      <c r="AA13" s="1">
        <f t="shared" si="0"/>
        <v>0.3805</v>
      </c>
      <c r="AB13" s="1">
        <f t="shared" si="0"/>
        <v>56.561399999999999</v>
      </c>
      <c r="AC13" s="1">
        <f t="shared" si="0"/>
        <v>13.7719</v>
      </c>
      <c r="AE13" t="s">
        <v>8</v>
      </c>
      <c r="AF13" t="str">
        <f>_xlfn.CONCAT(" &amp; ",S13)</f>
        <v xml:space="preserve"> &amp; 0.0201</v>
      </c>
      <c r="AG13" t="str">
        <f>_xlfn.CONCAT(" &amp; ",T13)</f>
        <v xml:space="preserve"> &amp; 0.8799</v>
      </c>
      <c r="AH13" t="str">
        <f>_xlfn.CONCAT(" &amp; ",U13)</f>
        <v xml:space="preserve"> &amp; 0.0325</v>
      </c>
      <c r="AI13" t="str">
        <f>_xlfn.CONCAT(" &amp; ",V13)</f>
        <v xml:space="preserve"> &amp; 0.138</v>
      </c>
      <c r="AJ13" t="str">
        <f>_xlfn.CONCAT(" &amp; ",W13)</f>
        <v xml:space="preserve"> &amp; 0.1116</v>
      </c>
      <c r="AK13" t="str">
        <f>_xlfn.CONCAT(" &amp; ",X13)</f>
        <v xml:space="preserve"> &amp; 21.6375</v>
      </c>
      <c r="AL13" t="str">
        <f>_xlfn.CONCAT(" &amp; ",Y13)</f>
        <v xml:space="preserve"> &amp; 0.1457</v>
      </c>
      <c r="AM13" t="str">
        <f>_xlfn.CONCAT(" &amp; ",Z13)</f>
        <v xml:space="preserve"> &amp; 0.6396</v>
      </c>
      <c r="AN13" t="str">
        <f>_xlfn.CONCAT(" &amp; ",AA13)</f>
        <v xml:space="preserve"> &amp; 0.3805</v>
      </c>
      <c r="AO13" t="str">
        <f>_xlfn.CONCAT(" &amp; ",AB13)</f>
        <v xml:space="preserve"> &amp; 56.5614</v>
      </c>
      <c r="AP13" t="str">
        <f>_xlfn.CONCAT(" &amp; ",AC13)</f>
        <v xml:space="preserve"> &amp; 13.7719</v>
      </c>
      <c r="AR13" t="str">
        <f t="shared" si="2"/>
        <v>&amp; apparel &amp; 0.0201 &amp; 0.8799 &amp; 0.0325 &amp; 0.138 &amp; 0.1116 &amp; 21.6375 &amp; 0.1457 &amp; 0.6396 &amp; 0.3805 &amp; 56.5614 &amp; 13.7719 \\</v>
      </c>
      <c r="BD13" t="s">
        <v>111</v>
      </c>
    </row>
    <row r="14" spans="3:56" x14ac:dyDescent="0.3">
      <c r="C14" t="s">
        <v>3</v>
      </c>
      <c r="D14" t="s">
        <v>0</v>
      </c>
      <c r="E14">
        <v>0.98401162790697705</v>
      </c>
      <c r="F14">
        <v>-8.4011627906976694E-2</v>
      </c>
      <c r="G14">
        <v>0.81759379042690805</v>
      </c>
      <c r="H14">
        <v>11.465501387446601</v>
      </c>
      <c r="I14">
        <v>9.5828063843021205</v>
      </c>
      <c r="J14">
        <v>13.6365755041101</v>
      </c>
      <c r="K14">
        <v>8.5823689226914496E-2</v>
      </c>
      <c r="L14">
        <v>0.98401162790697705</v>
      </c>
      <c r="M14">
        <v>1</v>
      </c>
      <c r="N14">
        <v>881.93822216987598</v>
      </c>
      <c r="O14">
        <v>214.740098278076</v>
      </c>
      <c r="P14" s="1"/>
      <c r="Q14" t="s">
        <v>3</v>
      </c>
      <c r="R14" t="s">
        <v>0</v>
      </c>
      <c r="S14" s="1">
        <f t="shared" si="1"/>
        <v>0.98399999999999999</v>
      </c>
      <c r="T14" s="1">
        <f t="shared" si="0"/>
        <v>-8.4000000000000005E-2</v>
      </c>
      <c r="U14" s="1">
        <f t="shared" si="0"/>
        <v>0.81759999999999999</v>
      </c>
      <c r="V14" s="1">
        <f t="shared" si="0"/>
        <v>11.4655</v>
      </c>
      <c r="W14" s="1">
        <f t="shared" si="0"/>
        <v>9.5828000000000007</v>
      </c>
      <c r="X14" s="1">
        <f t="shared" si="0"/>
        <v>13.6366</v>
      </c>
      <c r="Y14" s="1">
        <f t="shared" si="0"/>
        <v>8.5800000000000001E-2</v>
      </c>
      <c r="Z14" s="1">
        <f t="shared" si="0"/>
        <v>0.98399999999999999</v>
      </c>
      <c r="AA14" s="1">
        <f t="shared" si="0"/>
        <v>1</v>
      </c>
      <c r="AB14" s="1">
        <f t="shared" si="0"/>
        <v>881.93820000000005</v>
      </c>
      <c r="AC14" s="1">
        <f t="shared" si="0"/>
        <v>214.74010000000001</v>
      </c>
      <c r="AE14" t="s">
        <v>0</v>
      </c>
      <c r="AF14" t="str">
        <f>_xlfn.CONCAT(" &amp; ",S14)</f>
        <v xml:space="preserve"> &amp; 0.984</v>
      </c>
      <c r="AG14" t="str">
        <f>_xlfn.CONCAT(" &amp; ",T14)</f>
        <v xml:space="preserve"> &amp; -0.084</v>
      </c>
      <c r="AH14" t="str">
        <f>_xlfn.CONCAT(" &amp; ",U14)</f>
        <v xml:space="preserve"> &amp; 0.8176</v>
      </c>
      <c r="AI14" t="str">
        <f>_xlfn.CONCAT(" &amp; ",V14)</f>
        <v xml:space="preserve"> &amp; 11.4655</v>
      </c>
      <c r="AJ14" t="str">
        <f>_xlfn.CONCAT(" &amp; ",W14)</f>
        <v xml:space="preserve"> &amp; 9.5828</v>
      </c>
      <c r="AK14" t="str">
        <f>_xlfn.CONCAT(" &amp; ",X14)</f>
        <v xml:space="preserve"> &amp; 13.6366</v>
      </c>
      <c r="AL14" t="str">
        <f>_xlfn.CONCAT(" &amp; ",Y14)</f>
        <v xml:space="preserve"> &amp; 0.0858</v>
      </c>
      <c r="AM14" t="str">
        <f>_xlfn.CONCAT(" &amp; ",Z14)</f>
        <v xml:space="preserve"> &amp; 0.984</v>
      </c>
      <c r="AN14" t="str">
        <f>_xlfn.CONCAT(" &amp; ",AA14)</f>
        <v xml:space="preserve"> &amp; 1</v>
      </c>
      <c r="AO14" t="str">
        <f>_xlfn.CONCAT(" &amp; ",AB14)</f>
        <v xml:space="preserve"> &amp; 881.9382</v>
      </c>
      <c r="AP14" t="str">
        <f>_xlfn.CONCAT(" &amp; ",AC14)</f>
        <v xml:space="preserve"> &amp; 214.7401</v>
      </c>
      <c r="AR14" t="str">
        <f t="shared" si="2"/>
        <v>&amp; gift &amp; 0.984 &amp; -0.084 &amp; 0.8176 &amp; 11.4655 &amp; 9.5828 &amp; 13.6366 &amp; 0.0858 &amp; 0.984 &amp; 1 &amp; 881.9382 &amp; 214.7401 \\</v>
      </c>
      <c r="BD14" t="s">
        <v>112</v>
      </c>
    </row>
    <row r="15" spans="3:56" x14ac:dyDescent="0.3">
      <c r="C15" t="s">
        <v>3</v>
      </c>
      <c r="D15" t="s">
        <v>6</v>
      </c>
      <c r="E15">
        <v>0.88433834122247401</v>
      </c>
      <c r="F15">
        <v>1.5661658777526202E-2</v>
      </c>
      <c r="G15">
        <v>0.49111318989710001</v>
      </c>
      <c r="H15">
        <v>4.5809661500001102</v>
      </c>
      <c r="I15">
        <v>5.1225522053178798</v>
      </c>
      <c r="J15">
        <v>76.033612272613297</v>
      </c>
      <c r="K15">
        <v>0.19304625100153899</v>
      </c>
      <c r="L15">
        <v>0.88454414488577904</v>
      </c>
      <c r="M15">
        <v>0.99979419633669497</v>
      </c>
      <c r="N15">
        <v>105.119444131851</v>
      </c>
      <c r="O15">
        <v>25.5951711768111</v>
      </c>
      <c r="P15" s="1"/>
      <c r="Q15" t="s">
        <v>3</v>
      </c>
      <c r="R15" t="s">
        <v>6</v>
      </c>
      <c r="S15" s="1">
        <f t="shared" si="1"/>
        <v>0.88429999999999997</v>
      </c>
      <c r="T15" s="1">
        <f t="shared" si="0"/>
        <v>1.5699999999999999E-2</v>
      </c>
      <c r="U15" s="1">
        <f t="shared" si="0"/>
        <v>0.49109999999999998</v>
      </c>
      <c r="V15" s="1">
        <f t="shared" si="0"/>
        <v>4.5810000000000004</v>
      </c>
      <c r="W15" s="1">
        <f t="shared" si="0"/>
        <v>5.1226000000000003</v>
      </c>
      <c r="X15" s="1">
        <f t="shared" si="0"/>
        <v>76.033600000000007</v>
      </c>
      <c r="Y15" s="1">
        <f t="shared" si="0"/>
        <v>0.193</v>
      </c>
      <c r="Z15" s="1">
        <f t="shared" si="0"/>
        <v>0.88449999999999995</v>
      </c>
      <c r="AA15" s="1">
        <f t="shared" si="0"/>
        <v>0.99980000000000002</v>
      </c>
      <c r="AB15" s="1">
        <f t="shared" si="0"/>
        <v>105.1194</v>
      </c>
      <c r="AC15" s="1">
        <f t="shared" si="0"/>
        <v>25.595199999999998</v>
      </c>
      <c r="AE15" t="s">
        <v>6</v>
      </c>
      <c r="AF15" t="str">
        <f>_xlfn.CONCAT(" &amp; ",S15)</f>
        <v xml:space="preserve"> &amp; 0.8843</v>
      </c>
      <c r="AG15" t="str">
        <f>_xlfn.CONCAT(" &amp; ",T15)</f>
        <v xml:space="preserve"> &amp; 0.0157</v>
      </c>
      <c r="AH15" t="str">
        <f>_xlfn.CONCAT(" &amp; ",U15)</f>
        <v xml:space="preserve"> &amp; 0.4911</v>
      </c>
      <c r="AI15" t="str">
        <f>_xlfn.CONCAT(" &amp; ",V15)</f>
        <v xml:space="preserve"> &amp; 4.581</v>
      </c>
      <c r="AJ15" t="str">
        <f>_xlfn.CONCAT(" &amp; ",W15)</f>
        <v xml:space="preserve"> &amp; 5.1226</v>
      </c>
      <c r="AK15" t="str">
        <f>_xlfn.CONCAT(" &amp; ",X15)</f>
        <v xml:space="preserve"> &amp; 76.0336</v>
      </c>
      <c r="AL15" t="str">
        <f>_xlfn.CONCAT(" &amp; ",Y15)</f>
        <v xml:space="preserve"> &amp; 0.193</v>
      </c>
      <c r="AM15" t="str">
        <f>_xlfn.CONCAT(" &amp; ",Z15)</f>
        <v xml:space="preserve"> &amp; 0.8845</v>
      </c>
      <c r="AN15" t="str">
        <f>_xlfn.CONCAT(" &amp; ",AA15)</f>
        <v xml:space="preserve"> &amp; 0.9998</v>
      </c>
      <c r="AO15" t="str">
        <f>_xlfn.CONCAT(" &amp; ",AB15)</f>
        <v xml:space="preserve"> &amp; 105.1194</v>
      </c>
      <c r="AP15" t="str">
        <f>_xlfn.CONCAT(" &amp; ",AC15)</f>
        <v xml:space="preserve"> &amp; 25.5952</v>
      </c>
      <c r="AR15" t="str">
        <f t="shared" si="2"/>
        <v>&amp; el &amp; 0.8843 &amp; 0.0157 &amp; 0.4911 &amp; 4.581 &amp; 5.1226 &amp; 76.0336 &amp; 0.193 &amp; 0.8845 &amp; 0.9998 &amp; 105.1194 &amp; 25.5952 \\</v>
      </c>
      <c r="BD15" t="s">
        <v>113</v>
      </c>
    </row>
    <row r="16" spans="3:56" x14ac:dyDescent="0.3">
      <c r="C16" t="s">
        <v>3</v>
      </c>
      <c r="D16" t="s">
        <v>7</v>
      </c>
      <c r="E16">
        <v>0.97683397683397699</v>
      </c>
      <c r="F16">
        <v>-7.68339768339769E-2</v>
      </c>
      <c r="G16">
        <v>0.60227272727272696</v>
      </c>
      <c r="H16">
        <v>9.4247612222168993</v>
      </c>
      <c r="I16">
        <v>8.6909419025010806</v>
      </c>
      <c r="J16">
        <v>16.746961977049502</v>
      </c>
      <c r="K16">
        <v>0.103645488071496</v>
      </c>
      <c r="L16">
        <v>0.97683397683397699</v>
      </c>
      <c r="M16">
        <v>1</v>
      </c>
      <c r="N16">
        <v>7994.9389588832901</v>
      </c>
      <c r="O16">
        <v>1946.6601340100699</v>
      </c>
      <c r="P16" s="1"/>
      <c r="Q16" t="s">
        <v>3</v>
      </c>
      <c r="R16" t="s">
        <v>7</v>
      </c>
      <c r="S16" s="1">
        <f t="shared" si="1"/>
        <v>0.9768</v>
      </c>
      <c r="T16" s="1">
        <f t="shared" si="0"/>
        <v>-7.6799999999999993E-2</v>
      </c>
      <c r="U16" s="1">
        <f t="shared" si="0"/>
        <v>0.60229999999999995</v>
      </c>
      <c r="V16" s="1">
        <f t="shared" si="0"/>
        <v>9.4247999999999994</v>
      </c>
      <c r="W16" s="1">
        <f t="shared" si="0"/>
        <v>8.6908999999999992</v>
      </c>
      <c r="X16" s="1">
        <f t="shared" si="0"/>
        <v>16.747</v>
      </c>
      <c r="Y16" s="1">
        <f t="shared" si="0"/>
        <v>0.1036</v>
      </c>
      <c r="Z16" s="1">
        <f t="shared" si="0"/>
        <v>0.9768</v>
      </c>
      <c r="AA16" s="1">
        <f t="shared" si="0"/>
        <v>1</v>
      </c>
      <c r="AB16" s="1">
        <f t="shared" si="0"/>
        <v>7994.9390000000003</v>
      </c>
      <c r="AC16" s="1">
        <f t="shared" si="0"/>
        <v>1946.6601000000001</v>
      </c>
      <c r="AE16" t="s">
        <v>7</v>
      </c>
      <c r="AF16" t="str">
        <f>_xlfn.CONCAT(" &amp; ",S16)</f>
        <v xml:space="preserve"> &amp; 0.9768</v>
      </c>
      <c r="AG16" t="str">
        <f>_xlfn.CONCAT(" &amp; ",T16)</f>
        <v xml:space="preserve"> &amp; -0.0768</v>
      </c>
      <c r="AH16" t="str">
        <f>_xlfn.CONCAT(" &amp; ",U16)</f>
        <v xml:space="preserve"> &amp; 0.6023</v>
      </c>
      <c r="AI16" t="str">
        <f>_xlfn.CONCAT(" &amp; ",V16)</f>
        <v xml:space="preserve"> &amp; 9.4248</v>
      </c>
      <c r="AJ16" t="str">
        <f>_xlfn.CONCAT(" &amp; ",W16)</f>
        <v xml:space="preserve"> &amp; 8.6909</v>
      </c>
      <c r="AK16" t="str">
        <f>_xlfn.CONCAT(" &amp; ",X16)</f>
        <v xml:space="preserve"> &amp; 16.747</v>
      </c>
      <c r="AL16" t="str">
        <f>_xlfn.CONCAT(" &amp; ",Y16)</f>
        <v xml:space="preserve"> &amp; 0.1036</v>
      </c>
      <c r="AM16" t="str">
        <f>_xlfn.CONCAT(" &amp; ",Z16)</f>
        <v xml:space="preserve"> &amp; 0.9768</v>
      </c>
      <c r="AN16" t="str">
        <f>_xlfn.CONCAT(" &amp; ",AA16)</f>
        <v xml:space="preserve"> &amp; 1</v>
      </c>
      <c r="AO16" t="str">
        <f>_xlfn.CONCAT(" &amp; ",AB16)</f>
        <v xml:space="preserve"> &amp; 7994.939</v>
      </c>
      <c r="AP16" t="str">
        <f>_xlfn.CONCAT(" &amp; ",AC16)</f>
        <v xml:space="preserve"> &amp; 1946.6601</v>
      </c>
      <c r="AR16" t="str">
        <f t="shared" si="2"/>
        <v>&amp; multi &amp; 0.9768 &amp; -0.0768 &amp; 0.6023 &amp; 9.4248 &amp; 8.6909 &amp; 16.747 &amp; 0.1036 &amp; 0.9768 &amp; 1 &amp; 7994.939 &amp; 1946.6601 \\</v>
      </c>
      <c r="BD16" t="s">
        <v>114</v>
      </c>
    </row>
    <row r="17" spans="3:56" x14ac:dyDescent="0.3">
      <c r="C17" t="s">
        <v>3</v>
      </c>
      <c r="D17" t="s">
        <v>8</v>
      </c>
      <c r="E17">
        <v>0.96297602256699599</v>
      </c>
      <c r="F17">
        <v>-6.2976022566995707E-2</v>
      </c>
      <c r="G17">
        <v>0.85090392037375595</v>
      </c>
      <c r="H17">
        <v>4.8186266487851501</v>
      </c>
      <c r="I17">
        <v>4.0753350812268003</v>
      </c>
      <c r="J17">
        <v>6.8631491196173799</v>
      </c>
      <c r="K17">
        <v>0.19984449776987301</v>
      </c>
      <c r="L17">
        <v>0.96720733427362504</v>
      </c>
      <c r="M17">
        <v>0.99576868829337095</v>
      </c>
      <c r="N17">
        <v>133.205197095871</v>
      </c>
      <c r="O17">
        <v>32.433674373632101</v>
      </c>
      <c r="P17" s="1"/>
      <c r="Q17" t="s">
        <v>3</v>
      </c>
      <c r="R17" t="s">
        <v>8</v>
      </c>
      <c r="S17" s="1">
        <f t="shared" si="1"/>
        <v>0.96299999999999997</v>
      </c>
      <c r="T17" s="1">
        <f t="shared" si="0"/>
        <v>-6.3E-2</v>
      </c>
      <c r="U17" s="1">
        <f t="shared" si="0"/>
        <v>0.85089999999999999</v>
      </c>
      <c r="V17" s="1">
        <f t="shared" si="0"/>
        <v>4.8186</v>
      </c>
      <c r="W17" s="1">
        <f t="shared" si="0"/>
        <v>4.0753000000000004</v>
      </c>
      <c r="X17" s="1">
        <f t="shared" si="0"/>
        <v>6.8631000000000002</v>
      </c>
      <c r="Y17" s="1">
        <f t="shared" si="0"/>
        <v>0.19980000000000001</v>
      </c>
      <c r="Z17" s="1">
        <f t="shared" si="0"/>
        <v>0.96719999999999995</v>
      </c>
      <c r="AA17" s="1">
        <f t="shared" si="0"/>
        <v>0.99580000000000002</v>
      </c>
      <c r="AB17" s="1">
        <f t="shared" si="0"/>
        <v>133.20519999999999</v>
      </c>
      <c r="AC17" s="1">
        <f t="shared" si="0"/>
        <v>32.433700000000002</v>
      </c>
      <c r="AE17" t="s">
        <v>8</v>
      </c>
      <c r="AF17" t="str">
        <f>_xlfn.CONCAT(" &amp; ",S17)</f>
        <v xml:space="preserve"> &amp; 0.963</v>
      </c>
      <c r="AG17" t="str">
        <f>_xlfn.CONCAT(" &amp; ",T17)</f>
        <v xml:space="preserve"> &amp; -0.063</v>
      </c>
      <c r="AH17" t="str">
        <f>_xlfn.CONCAT(" &amp; ",U17)</f>
        <v xml:space="preserve"> &amp; 0.8509</v>
      </c>
      <c r="AI17" t="str">
        <f>_xlfn.CONCAT(" &amp; ",V17)</f>
        <v xml:space="preserve"> &amp; 4.8186</v>
      </c>
      <c r="AJ17" t="str">
        <f>_xlfn.CONCAT(" &amp; ",W17)</f>
        <v xml:space="preserve"> &amp; 4.0753</v>
      </c>
      <c r="AK17" t="str">
        <f>_xlfn.CONCAT(" &amp; ",X17)</f>
        <v xml:space="preserve"> &amp; 6.8631</v>
      </c>
      <c r="AL17" t="str">
        <f>_xlfn.CONCAT(" &amp; ",Y17)</f>
        <v xml:space="preserve"> &amp; 0.1998</v>
      </c>
      <c r="AM17" t="str">
        <f>_xlfn.CONCAT(" &amp; ",Z17)</f>
        <v xml:space="preserve"> &amp; 0.9672</v>
      </c>
      <c r="AN17" t="str">
        <f>_xlfn.CONCAT(" &amp; ",AA17)</f>
        <v xml:space="preserve"> &amp; 0.9958</v>
      </c>
      <c r="AO17" t="str">
        <f>_xlfn.CONCAT(" &amp; ",AB17)</f>
        <v xml:space="preserve"> &amp; 133.2052</v>
      </c>
      <c r="AP17" t="str">
        <f>_xlfn.CONCAT(" &amp; ",AC17)</f>
        <v xml:space="preserve"> &amp; 32.4337</v>
      </c>
      <c r="AR17" t="str">
        <f t="shared" si="2"/>
        <v>&amp; apparel &amp; 0.963 &amp; -0.063 &amp; 0.8509 &amp; 4.8186 &amp; 4.0753 &amp; 6.8631 &amp; 0.1998 &amp; 0.9672 &amp; 0.9958 &amp; 133.2052 &amp; 32.4337 \\</v>
      </c>
      <c r="BD17" t="s">
        <v>115</v>
      </c>
    </row>
    <row r="18" spans="3:56" x14ac:dyDescent="0.3">
      <c r="C18" t="s">
        <v>4</v>
      </c>
      <c r="D18" t="s">
        <v>0</v>
      </c>
      <c r="E18">
        <v>0.95203488372093004</v>
      </c>
      <c r="F18">
        <v>-5.2034883720930201E-2</v>
      </c>
      <c r="G18">
        <v>0.60025873221215997</v>
      </c>
      <c r="H18">
        <v>8.0923315717251292</v>
      </c>
      <c r="I18">
        <v>6.5505221129373998</v>
      </c>
      <c r="J18">
        <v>12.104562087387899</v>
      </c>
      <c r="K18">
        <v>0.117646549116619</v>
      </c>
      <c r="L18">
        <v>0.95203488372093004</v>
      </c>
      <c r="M18">
        <v>1</v>
      </c>
      <c r="N18">
        <v>274.66860389709501</v>
      </c>
      <c r="O18">
        <v>66.878111768017902</v>
      </c>
      <c r="P18" s="1"/>
      <c r="Q18" t="s">
        <v>4</v>
      </c>
      <c r="R18" t="s">
        <v>0</v>
      </c>
      <c r="S18" s="1">
        <f t="shared" si="1"/>
        <v>0.95199999999999996</v>
      </c>
      <c r="T18" s="1">
        <f t="shared" si="0"/>
        <v>-5.1999999999999998E-2</v>
      </c>
      <c r="U18" s="1">
        <f t="shared" si="0"/>
        <v>0.60029999999999994</v>
      </c>
      <c r="V18" s="1">
        <f t="shared" si="0"/>
        <v>8.0922999999999998</v>
      </c>
      <c r="W18" s="1">
        <f t="shared" si="0"/>
        <v>6.5505000000000004</v>
      </c>
      <c r="X18" s="1">
        <f t="shared" si="0"/>
        <v>12.1046</v>
      </c>
      <c r="Y18" s="1">
        <f t="shared" si="0"/>
        <v>0.1176</v>
      </c>
      <c r="Z18" s="1">
        <f t="shared" si="0"/>
        <v>0.95199999999999996</v>
      </c>
      <c r="AA18" s="1">
        <f t="shared" si="0"/>
        <v>1</v>
      </c>
      <c r="AB18" s="1">
        <f t="shared" si="0"/>
        <v>274.66860000000003</v>
      </c>
      <c r="AC18" s="1">
        <f t="shared" si="0"/>
        <v>66.878100000000003</v>
      </c>
      <c r="AE18" t="s">
        <v>0</v>
      </c>
      <c r="AF18" t="str">
        <f>_xlfn.CONCAT(" &amp; ",S18)</f>
        <v xml:space="preserve"> &amp; 0.952</v>
      </c>
      <c r="AG18" t="str">
        <f>_xlfn.CONCAT(" &amp; ",T18)</f>
        <v xml:space="preserve"> &amp; -0.052</v>
      </c>
      <c r="AH18" t="str">
        <f>_xlfn.CONCAT(" &amp; ",U18)</f>
        <v xml:space="preserve"> &amp; 0.6003</v>
      </c>
      <c r="AI18" t="str">
        <f>_xlfn.CONCAT(" &amp; ",V18)</f>
        <v xml:space="preserve"> &amp; 8.0923</v>
      </c>
      <c r="AJ18" t="str">
        <f>_xlfn.CONCAT(" &amp; ",W18)</f>
        <v xml:space="preserve"> &amp; 6.5505</v>
      </c>
      <c r="AK18" t="str">
        <f>_xlfn.CONCAT(" &amp; ",X18)</f>
        <v xml:space="preserve"> &amp; 12.1046</v>
      </c>
      <c r="AL18" t="str">
        <f>_xlfn.CONCAT(" &amp; ",Y18)</f>
        <v xml:space="preserve"> &amp; 0.1176</v>
      </c>
      <c r="AM18" t="str">
        <f>_xlfn.CONCAT(" &amp; ",Z18)</f>
        <v xml:space="preserve"> &amp; 0.952</v>
      </c>
      <c r="AN18" t="str">
        <f>_xlfn.CONCAT(" &amp; ",AA18)</f>
        <v xml:space="preserve"> &amp; 1</v>
      </c>
      <c r="AO18" t="str">
        <f>_xlfn.CONCAT(" &amp; ",AB18)</f>
        <v xml:space="preserve"> &amp; 274.6686</v>
      </c>
      <c r="AP18" t="str">
        <f>_xlfn.CONCAT(" &amp; ",AC18)</f>
        <v xml:space="preserve"> &amp; 66.8781</v>
      </c>
      <c r="AR18" t="str">
        <f t="shared" si="2"/>
        <v>&amp; gift &amp; 0.952 &amp; -0.052 &amp; 0.6003 &amp; 8.0923 &amp; 6.5505 &amp; 12.1046 &amp; 0.1176 &amp; 0.952 &amp; 1 &amp; 274.6686 &amp; 66.8781 \\</v>
      </c>
      <c r="BD18" t="s">
        <v>116</v>
      </c>
    </row>
    <row r="19" spans="3:56" x14ac:dyDescent="0.3">
      <c r="C19" t="s">
        <v>4</v>
      </c>
      <c r="D19" t="s">
        <v>6</v>
      </c>
      <c r="E19">
        <v>0.93373122041572298</v>
      </c>
      <c r="F19">
        <v>-3.3731220415723399E-2</v>
      </c>
      <c r="G19">
        <v>0.47988774555659502</v>
      </c>
      <c r="H19">
        <v>26.698876168571299</v>
      </c>
      <c r="I19">
        <v>19.5406637377592</v>
      </c>
      <c r="J19">
        <v>44.725962450579303</v>
      </c>
      <c r="K19">
        <v>3.4972678794430598E-2</v>
      </c>
      <c r="L19">
        <v>0.93414282774233404</v>
      </c>
      <c r="M19">
        <v>0.99958839267338995</v>
      </c>
      <c r="N19">
        <v>253.795167922974</v>
      </c>
      <c r="O19">
        <v>61.7957107791417</v>
      </c>
      <c r="P19" s="1"/>
      <c r="Q19" t="s">
        <v>4</v>
      </c>
      <c r="R19" t="s">
        <v>6</v>
      </c>
      <c r="S19" s="1">
        <f t="shared" si="1"/>
        <v>0.93369999999999997</v>
      </c>
      <c r="T19" s="1">
        <f t="shared" si="0"/>
        <v>-3.3700000000000001E-2</v>
      </c>
      <c r="U19" s="1">
        <f t="shared" si="0"/>
        <v>0.47989999999999999</v>
      </c>
      <c r="V19" s="1">
        <f t="shared" si="0"/>
        <v>26.698899999999998</v>
      </c>
      <c r="W19" s="1">
        <f t="shared" si="0"/>
        <v>19.540700000000001</v>
      </c>
      <c r="X19" s="1">
        <f t="shared" si="0"/>
        <v>44.725999999999999</v>
      </c>
      <c r="Y19" s="1">
        <f t="shared" si="0"/>
        <v>3.5000000000000003E-2</v>
      </c>
      <c r="Z19" s="1">
        <f t="shared" si="0"/>
        <v>0.93410000000000004</v>
      </c>
      <c r="AA19" s="1">
        <f t="shared" si="0"/>
        <v>0.99960000000000004</v>
      </c>
      <c r="AB19" s="1">
        <f t="shared" si="0"/>
        <v>253.79519999999999</v>
      </c>
      <c r="AC19" s="1">
        <f t="shared" si="0"/>
        <v>61.795699999999997</v>
      </c>
      <c r="AE19" t="s">
        <v>6</v>
      </c>
      <c r="AF19" t="str">
        <f>_xlfn.CONCAT(" &amp; ",S19)</f>
        <v xml:space="preserve"> &amp; 0.9337</v>
      </c>
      <c r="AG19" t="str">
        <f>_xlfn.CONCAT(" &amp; ",T19)</f>
        <v xml:space="preserve"> &amp; -0.0337</v>
      </c>
      <c r="AH19" t="str">
        <f>_xlfn.CONCAT(" &amp; ",U19)</f>
        <v xml:space="preserve"> &amp; 0.4799</v>
      </c>
      <c r="AI19" t="str">
        <f>_xlfn.CONCAT(" &amp; ",V19)</f>
        <v xml:space="preserve"> &amp; 26.6989</v>
      </c>
      <c r="AJ19" t="str">
        <f>_xlfn.CONCAT(" &amp; ",W19)</f>
        <v xml:space="preserve"> &amp; 19.5407</v>
      </c>
      <c r="AK19" t="str">
        <f>_xlfn.CONCAT(" &amp; ",X19)</f>
        <v xml:space="preserve"> &amp; 44.726</v>
      </c>
      <c r="AL19" t="str">
        <f>_xlfn.CONCAT(" &amp; ",Y19)</f>
        <v xml:space="preserve"> &amp; 0.035</v>
      </c>
      <c r="AM19" t="str">
        <f>_xlfn.CONCAT(" &amp; ",Z19)</f>
        <v xml:space="preserve"> &amp; 0.9341</v>
      </c>
      <c r="AN19" t="str">
        <f>_xlfn.CONCAT(" &amp; ",AA19)</f>
        <v xml:space="preserve"> &amp; 0.9996</v>
      </c>
      <c r="AO19" t="str">
        <f>_xlfn.CONCAT(" &amp; ",AB19)</f>
        <v xml:space="preserve"> &amp; 253.7952</v>
      </c>
      <c r="AP19" t="str">
        <f>_xlfn.CONCAT(" &amp; ",AC19)</f>
        <v xml:space="preserve"> &amp; 61.7957</v>
      </c>
      <c r="AR19" t="str">
        <f t="shared" si="2"/>
        <v>&amp; el &amp; 0.9337 &amp; -0.0337 &amp; 0.4799 &amp; 26.6989 &amp; 19.5407 &amp; 44.726 &amp; 0.035 &amp; 0.9341 &amp; 0.9996 &amp; 253.7952 &amp; 61.7957 \\</v>
      </c>
      <c r="BD19" t="s">
        <v>117</v>
      </c>
    </row>
    <row r="20" spans="3:56" x14ac:dyDescent="0.3">
      <c r="C20" t="s">
        <v>4</v>
      </c>
      <c r="D20" t="s">
        <v>7</v>
      </c>
      <c r="E20">
        <v>0.98429858429858397</v>
      </c>
      <c r="F20">
        <v>-8.4298584298584306E-2</v>
      </c>
      <c r="G20">
        <v>0.64545454545454495</v>
      </c>
      <c r="H20">
        <v>18.2140430527894</v>
      </c>
      <c r="I20">
        <v>14.3973098477182</v>
      </c>
      <c r="J20">
        <v>21.1005643056079</v>
      </c>
      <c r="K20">
        <v>5.4040642236641803E-2</v>
      </c>
      <c r="L20">
        <v>0.98429858429858397</v>
      </c>
      <c r="M20">
        <v>1</v>
      </c>
      <c r="N20">
        <v>268.48113107681303</v>
      </c>
      <c r="O20">
        <v>65.371545334995901</v>
      </c>
      <c r="P20" s="1"/>
      <c r="Q20" t="s">
        <v>4</v>
      </c>
      <c r="R20" t="s">
        <v>7</v>
      </c>
      <c r="S20" s="1">
        <f t="shared" si="1"/>
        <v>0.98429999999999995</v>
      </c>
      <c r="T20" s="1">
        <f t="shared" si="0"/>
        <v>-8.43E-2</v>
      </c>
      <c r="U20" s="1">
        <f t="shared" si="0"/>
        <v>0.64549999999999996</v>
      </c>
      <c r="V20" s="1">
        <f t="shared" si="0"/>
        <v>18.213999999999999</v>
      </c>
      <c r="W20" s="1">
        <f t="shared" si="0"/>
        <v>14.3973</v>
      </c>
      <c r="X20" s="1">
        <f t="shared" si="0"/>
        <v>21.1006</v>
      </c>
      <c r="Y20" s="1">
        <f t="shared" si="0"/>
        <v>5.3999999999999999E-2</v>
      </c>
      <c r="Z20" s="1">
        <f t="shared" si="0"/>
        <v>0.98429999999999995</v>
      </c>
      <c r="AA20" s="1">
        <f t="shared" si="0"/>
        <v>1</v>
      </c>
      <c r="AB20" s="1">
        <f t="shared" si="0"/>
        <v>268.48110000000003</v>
      </c>
      <c r="AC20" s="1">
        <f t="shared" si="0"/>
        <v>65.371499999999997</v>
      </c>
      <c r="AE20" t="s">
        <v>7</v>
      </c>
      <c r="AF20" t="str">
        <f>_xlfn.CONCAT(" &amp; ",S20)</f>
        <v xml:space="preserve"> &amp; 0.9843</v>
      </c>
      <c r="AG20" t="str">
        <f>_xlfn.CONCAT(" &amp; ",T20)</f>
        <v xml:space="preserve"> &amp; -0.0843</v>
      </c>
      <c r="AH20" t="str">
        <f>_xlfn.CONCAT(" &amp; ",U20)</f>
        <v xml:space="preserve"> &amp; 0.6455</v>
      </c>
      <c r="AI20" t="str">
        <f>_xlfn.CONCAT(" &amp; ",V20)</f>
        <v xml:space="preserve"> &amp; 18.214</v>
      </c>
      <c r="AJ20" t="str">
        <f>_xlfn.CONCAT(" &amp; ",W20)</f>
        <v xml:space="preserve"> &amp; 14.3973</v>
      </c>
      <c r="AK20" t="str">
        <f>_xlfn.CONCAT(" &amp; ",X20)</f>
        <v xml:space="preserve"> &amp; 21.1006</v>
      </c>
      <c r="AL20" t="str">
        <f>_xlfn.CONCAT(" &amp; ",Y20)</f>
        <v xml:space="preserve"> &amp; 0.054</v>
      </c>
      <c r="AM20" t="str">
        <f>_xlfn.CONCAT(" &amp; ",Z20)</f>
        <v xml:space="preserve"> &amp; 0.9843</v>
      </c>
      <c r="AN20" t="str">
        <f>_xlfn.CONCAT(" &amp; ",AA20)</f>
        <v xml:space="preserve"> &amp; 1</v>
      </c>
      <c r="AO20" t="str">
        <f>_xlfn.CONCAT(" &amp; ",AB20)</f>
        <v xml:space="preserve"> &amp; 268.4811</v>
      </c>
      <c r="AP20" t="str">
        <f>_xlfn.CONCAT(" &amp; ",AC20)</f>
        <v xml:space="preserve"> &amp; 65.3715</v>
      </c>
      <c r="AR20" t="str">
        <f t="shared" si="2"/>
        <v>&amp; multi &amp; 0.9843 &amp; -0.0843 &amp; 0.6455 &amp; 18.214 &amp; 14.3973 &amp; 21.1006 &amp; 0.054 &amp; 0.9843 &amp; 1 &amp; 268.4811 &amp; 65.3715 \\</v>
      </c>
      <c r="BD20" t="s">
        <v>118</v>
      </c>
    </row>
    <row r="21" spans="3:56" x14ac:dyDescent="0.3">
      <c r="C21" t="s">
        <v>4</v>
      </c>
      <c r="D21" t="s">
        <v>8</v>
      </c>
      <c r="E21">
        <v>0.907616361071932</v>
      </c>
      <c r="F21">
        <v>-7.6163610719323102E-3</v>
      </c>
      <c r="G21">
        <v>0.60877513711151698</v>
      </c>
      <c r="H21">
        <v>3.70178286597312</v>
      </c>
      <c r="I21">
        <v>2.79606220552771</v>
      </c>
      <c r="J21">
        <v>6.7810047253033101</v>
      </c>
      <c r="K21">
        <v>0.24518357611267899</v>
      </c>
      <c r="L21">
        <v>0.90867418899858998</v>
      </c>
      <c r="M21">
        <v>0.99894217207334302</v>
      </c>
      <c r="N21">
        <v>218.24752497673001</v>
      </c>
      <c r="O21">
        <v>53.140337706582102</v>
      </c>
      <c r="P21" s="1"/>
      <c r="Q21" t="s">
        <v>4</v>
      </c>
      <c r="R21" t="s">
        <v>8</v>
      </c>
      <c r="S21" s="1">
        <f t="shared" si="1"/>
        <v>0.90759999999999996</v>
      </c>
      <c r="T21" s="1">
        <f t="shared" si="0"/>
        <v>-7.6E-3</v>
      </c>
      <c r="U21" s="1">
        <f t="shared" si="0"/>
        <v>0.60880000000000001</v>
      </c>
      <c r="V21" s="1">
        <f t="shared" si="0"/>
        <v>3.7018</v>
      </c>
      <c r="W21" s="1">
        <f t="shared" si="0"/>
        <v>2.7961</v>
      </c>
      <c r="X21" s="1">
        <f t="shared" si="0"/>
        <v>6.7809999999999997</v>
      </c>
      <c r="Y21" s="1">
        <f t="shared" si="0"/>
        <v>0.2452</v>
      </c>
      <c r="Z21" s="1">
        <f t="shared" si="0"/>
        <v>0.90869999999999995</v>
      </c>
      <c r="AA21" s="1">
        <f t="shared" si="0"/>
        <v>0.99890000000000001</v>
      </c>
      <c r="AB21" s="1">
        <f t="shared" si="0"/>
        <v>218.2475</v>
      </c>
      <c r="AC21" s="1">
        <f t="shared" si="0"/>
        <v>53.140300000000003</v>
      </c>
      <c r="AE21" t="s">
        <v>8</v>
      </c>
      <c r="AF21" t="str">
        <f>_xlfn.CONCAT(" &amp; ",S21)</f>
        <v xml:space="preserve"> &amp; 0.9076</v>
      </c>
      <c r="AG21" t="str">
        <f>_xlfn.CONCAT(" &amp; ",T21)</f>
        <v xml:space="preserve"> &amp; -0.0076</v>
      </c>
      <c r="AH21" t="str">
        <f>_xlfn.CONCAT(" &amp; ",U21)</f>
        <v xml:space="preserve"> &amp; 0.6088</v>
      </c>
      <c r="AI21" t="str">
        <f>_xlfn.CONCAT(" &amp; ",V21)</f>
        <v xml:space="preserve"> &amp; 3.7018</v>
      </c>
      <c r="AJ21" t="str">
        <f>_xlfn.CONCAT(" &amp; ",W21)</f>
        <v xml:space="preserve"> &amp; 2.7961</v>
      </c>
      <c r="AK21" t="str">
        <f>_xlfn.CONCAT(" &amp; ",X21)</f>
        <v xml:space="preserve"> &amp; 6.781</v>
      </c>
      <c r="AL21" t="str">
        <f>_xlfn.CONCAT(" &amp; ",Y21)</f>
        <v xml:space="preserve"> &amp; 0.2452</v>
      </c>
      <c r="AM21" t="str">
        <f>_xlfn.CONCAT(" &amp; ",Z21)</f>
        <v xml:space="preserve"> &amp; 0.9087</v>
      </c>
      <c r="AN21" t="str">
        <f>_xlfn.CONCAT(" &amp; ",AA21)</f>
        <v xml:space="preserve"> &amp; 0.9989</v>
      </c>
      <c r="AO21" t="str">
        <f>_xlfn.CONCAT(" &amp; ",AB21)</f>
        <v xml:space="preserve"> &amp; 218.2475</v>
      </c>
      <c r="AP21" t="str">
        <f>_xlfn.CONCAT(" &amp; ",AC21)</f>
        <v xml:space="preserve"> &amp; 53.1403</v>
      </c>
      <c r="AR21" t="str">
        <f t="shared" si="2"/>
        <v>&amp; apparel &amp; 0.9076 &amp; -0.0076 &amp; 0.6088 &amp; 3.7018 &amp; 2.7961 &amp; 6.781 &amp; 0.2452 &amp; 0.9087 &amp; 0.9989 &amp; 218.2475 &amp; 53.1403 \\</v>
      </c>
      <c r="BD21" t="s">
        <v>119</v>
      </c>
    </row>
    <row r="22" spans="3:56" x14ac:dyDescent="0.3">
      <c r="C22" t="s">
        <v>5</v>
      </c>
      <c r="D22" t="s">
        <v>0</v>
      </c>
      <c r="E22">
        <v>0.95494186046511598</v>
      </c>
      <c r="F22">
        <v>-5.4941860465116302E-2</v>
      </c>
      <c r="G22">
        <v>0.61707632600258699</v>
      </c>
      <c r="H22">
        <v>6.0977065669249502</v>
      </c>
      <c r="I22">
        <v>5.2580758383672404</v>
      </c>
      <c r="J22">
        <v>11.708413413946399</v>
      </c>
      <c r="K22">
        <v>0.15660672582129301</v>
      </c>
      <c r="L22">
        <v>0.95494186046511598</v>
      </c>
      <c r="M22">
        <v>1</v>
      </c>
      <c r="N22">
        <v>7.3404500484466597</v>
      </c>
      <c r="O22">
        <v>1.78730088478365</v>
      </c>
      <c r="P22" s="1"/>
      <c r="Q22" t="s">
        <v>5</v>
      </c>
      <c r="R22" t="s">
        <v>0</v>
      </c>
      <c r="S22" s="1">
        <f t="shared" si="1"/>
        <v>0.95489999999999997</v>
      </c>
      <c r="T22" s="1">
        <f t="shared" ref="T22:T29" si="3">ROUND(F22,4)</f>
        <v>-5.4899999999999997E-2</v>
      </c>
      <c r="U22" s="1">
        <f t="shared" ref="U22:U29" si="4">ROUND(G22,4)</f>
        <v>0.61709999999999998</v>
      </c>
      <c r="V22" s="1">
        <f t="shared" ref="V22:V29" si="5">ROUND(H22,4)</f>
        <v>6.0976999999999997</v>
      </c>
      <c r="W22" s="1">
        <f t="shared" ref="W22:W29" si="6">ROUND(I22,4)</f>
        <v>5.2580999999999998</v>
      </c>
      <c r="X22" s="1">
        <f t="shared" ref="X22:X29" si="7">ROUND(J22,4)</f>
        <v>11.708399999999999</v>
      </c>
      <c r="Y22" s="1">
        <f t="shared" ref="Y22:Y29" si="8">ROUND(K22,4)</f>
        <v>0.15659999999999999</v>
      </c>
      <c r="Z22" s="1">
        <f t="shared" ref="Z22:Z29" si="9">ROUND(L22,4)</f>
        <v>0.95489999999999997</v>
      </c>
      <c r="AA22" s="1">
        <f t="shared" ref="AA22:AA29" si="10">ROUND(M22,4)</f>
        <v>1</v>
      </c>
      <c r="AB22" s="1">
        <f t="shared" ref="AB22:AB29" si="11">ROUND(N22,4)</f>
        <v>7.3404999999999996</v>
      </c>
      <c r="AC22" s="1">
        <f t="shared" ref="AC22:AC29" si="12">ROUND(O22,4)</f>
        <v>1.7873000000000001</v>
      </c>
      <c r="AE22" t="s">
        <v>0</v>
      </c>
      <c r="AF22" t="str">
        <f>_xlfn.CONCAT(" &amp; ",S22)</f>
        <v xml:space="preserve"> &amp; 0.9549</v>
      </c>
      <c r="AG22" t="str">
        <f t="shared" ref="AG22:AG29" si="13">_xlfn.CONCAT(" &amp; ",T22)</f>
        <v xml:space="preserve"> &amp; -0.0549</v>
      </c>
      <c r="AH22" t="str">
        <f t="shared" ref="AH22:AH29" si="14">_xlfn.CONCAT(" &amp; ",U22)</f>
        <v xml:space="preserve"> &amp; 0.6171</v>
      </c>
      <c r="AI22" t="str">
        <f t="shared" ref="AI22:AI29" si="15">_xlfn.CONCAT(" &amp; ",V22)</f>
        <v xml:space="preserve"> &amp; 6.0977</v>
      </c>
      <c r="AJ22" t="str">
        <f t="shared" ref="AJ22:AJ29" si="16">_xlfn.CONCAT(" &amp; ",W22)</f>
        <v xml:space="preserve"> &amp; 5.2581</v>
      </c>
      <c r="AK22" t="str">
        <f t="shared" ref="AK22:AK29" si="17">_xlfn.CONCAT(" &amp; ",X22)</f>
        <v xml:space="preserve"> &amp; 11.7084</v>
      </c>
      <c r="AL22" t="str">
        <f t="shared" ref="AL22:AL29" si="18">_xlfn.CONCAT(" &amp; ",Y22)</f>
        <v xml:space="preserve"> &amp; 0.1566</v>
      </c>
      <c r="AM22" t="str">
        <f t="shared" ref="AM22:AM29" si="19">_xlfn.CONCAT(" &amp; ",Z22)</f>
        <v xml:space="preserve"> &amp; 0.9549</v>
      </c>
      <c r="AN22" t="str">
        <f t="shared" ref="AN22:AN29" si="20">_xlfn.CONCAT(" &amp; ",AA22)</f>
        <v xml:space="preserve"> &amp; 1</v>
      </c>
      <c r="AO22" t="str">
        <f t="shared" ref="AO22:AP29" si="21">_xlfn.CONCAT(" &amp; ",AB22)</f>
        <v xml:space="preserve"> &amp; 7.3405</v>
      </c>
      <c r="AP22" t="str">
        <f t="shared" si="21"/>
        <v xml:space="preserve"> &amp; 1.7873</v>
      </c>
      <c r="AR22" t="str">
        <f t="shared" si="2"/>
        <v>&amp; gift &amp; 0.9549 &amp; -0.0549 &amp; 0.6171 &amp; 6.0977 &amp; 5.2581 &amp; 11.7084 &amp; 0.1566 &amp; 0.9549 &amp; 1 &amp; 7.3405 &amp; 1.7873 \\</v>
      </c>
      <c r="BD22" t="s">
        <v>120</v>
      </c>
    </row>
    <row r="23" spans="3:56" x14ac:dyDescent="0.3">
      <c r="C23" t="s">
        <v>5</v>
      </c>
      <c r="D23" t="s">
        <v>6</v>
      </c>
      <c r="E23">
        <v>0.88907182547849395</v>
      </c>
      <c r="F23">
        <v>1.09281745215065E-2</v>
      </c>
      <c r="G23">
        <v>0.42469597754911098</v>
      </c>
      <c r="H23">
        <v>13.890998211414599</v>
      </c>
      <c r="I23">
        <v>10.6413307326967</v>
      </c>
      <c r="J23">
        <v>49.879564877405201</v>
      </c>
      <c r="K23">
        <v>6.4003451152122401E-2</v>
      </c>
      <c r="L23">
        <v>0.88907182547849395</v>
      </c>
      <c r="M23">
        <v>1</v>
      </c>
      <c r="N23">
        <v>11.844799995422401</v>
      </c>
      <c r="O23">
        <v>2.8840495299581401</v>
      </c>
      <c r="P23" s="1"/>
      <c r="Q23" t="s">
        <v>5</v>
      </c>
      <c r="R23" t="s">
        <v>6</v>
      </c>
      <c r="S23" s="1">
        <f t="shared" si="1"/>
        <v>0.8891</v>
      </c>
      <c r="T23" s="1">
        <f t="shared" si="3"/>
        <v>1.09E-2</v>
      </c>
      <c r="U23" s="1">
        <f t="shared" si="4"/>
        <v>0.42470000000000002</v>
      </c>
      <c r="V23" s="1">
        <f t="shared" si="5"/>
        <v>13.891</v>
      </c>
      <c r="W23" s="1">
        <f t="shared" si="6"/>
        <v>10.641299999999999</v>
      </c>
      <c r="X23" s="1">
        <f t="shared" si="7"/>
        <v>49.879600000000003</v>
      </c>
      <c r="Y23" s="1">
        <f t="shared" si="8"/>
        <v>6.4000000000000001E-2</v>
      </c>
      <c r="Z23" s="1">
        <f t="shared" si="9"/>
        <v>0.8891</v>
      </c>
      <c r="AA23" s="1">
        <f t="shared" si="10"/>
        <v>1</v>
      </c>
      <c r="AB23" s="1">
        <f t="shared" si="11"/>
        <v>11.844799999999999</v>
      </c>
      <c r="AC23" s="1">
        <f t="shared" si="12"/>
        <v>2.8839999999999999</v>
      </c>
      <c r="AE23" t="s">
        <v>6</v>
      </c>
      <c r="AF23" t="str">
        <f>_xlfn.CONCAT(" &amp; ",S23)</f>
        <v xml:space="preserve"> &amp; 0.8891</v>
      </c>
      <c r="AG23" t="str">
        <f t="shared" si="13"/>
        <v xml:space="preserve"> &amp; 0.0109</v>
      </c>
      <c r="AH23" t="str">
        <f t="shared" si="14"/>
        <v xml:space="preserve"> &amp; 0.4247</v>
      </c>
      <c r="AI23" t="str">
        <f t="shared" si="15"/>
        <v xml:space="preserve"> &amp; 13.891</v>
      </c>
      <c r="AJ23" t="str">
        <f t="shared" si="16"/>
        <v xml:space="preserve"> &amp; 10.6413</v>
      </c>
      <c r="AK23" t="str">
        <f t="shared" si="17"/>
        <v xml:space="preserve"> &amp; 49.8796</v>
      </c>
      <c r="AL23" t="str">
        <f t="shared" si="18"/>
        <v xml:space="preserve"> &amp; 0.064</v>
      </c>
      <c r="AM23" t="str">
        <f t="shared" si="19"/>
        <v xml:space="preserve"> &amp; 0.8891</v>
      </c>
      <c r="AN23" t="str">
        <f t="shared" si="20"/>
        <v xml:space="preserve"> &amp; 1</v>
      </c>
      <c r="AO23" t="str">
        <f t="shared" si="21"/>
        <v xml:space="preserve"> &amp; 11.8448</v>
      </c>
      <c r="AP23" t="str">
        <f t="shared" si="21"/>
        <v xml:space="preserve"> &amp; 2.884</v>
      </c>
      <c r="AR23" t="str">
        <f t="shared" si="2"/>
        <v>&amp; el &amp; 0.8891 &amp; 0.0109 &amp; 0.4247 &amp; 13.891 &amp; 10.6413 &amp; 49.8796 &amp; 0.064 &amp; 0.8891 &amp; 1 &amp; 11.8448 &amp; 2.884 \\</v>
      </c>
      <c r="BD23" t="s">
        <v>121</v>
      </c>
    </row>
    <row r="24" spans="3:56" x14ac:dyDescent="0.3">
      <c r="C24" t="s">
        <v>5</v>
      </c>
      <c r="D24" t="s">
        <v>7</v>
      </c>
      <c r="E24">
        <v>0.985328185328185</v>
      </c>
      <c r="F24">
        <v>-8.5328185328185299E-2</v>
      </c>
      <c r="G24">
        <v>0.67954545454545501</v>
      </c>
      <c r="H24">
        <v>11.640591853447701</v>
      </c>
      <c r="I24">
        <v>9.9926684844827491</v>
      </c>
      <c r="J24">
        <v>16.5662257820848</v>
      </c>
      <c r="K24">
        <v>8.4645883794675802E-2</v>
      </c>
      <c r="L24">
        <v>0.985328185328185</v>
      </c>
      <c r="M24">
        <v>1</v>
      </c>
      <c r="N24">
        <v>30.885920047759999</v>
      </c>
      <c r="O24">
        <v>7.5203062297795</v>
      </c>
      <c r="P24" s="1"/>
      <c r="Q24" t="s">
        <v>5</v>
      </c>
      <c r="R24" t="s">
        <v>7</v>
      </c>
      <c r="S24" s="1">
        <f t="shared" si="1"/>
        <v>0.98529999999999995</v>
      </c>
      <c r="T24" s="1">
        <f t="shared" si="3"/>
        <v>-8.5300000000000001E-2</v>
      </c>
      <c r="U24" s="1">
        <f t="shared" si="4"/>
        <v>0.67949999999999999</v>
      </c>
      <c r="V24" s="1">
        <f t="shared" si="5"/>
        <v>11.640599999999999</v>
      </c>
      <c r="W24" s="1">
        <f t="shared" si="6"/>
        <v>9.9926999999999992</v>
      </c>
      <c r="X24" s="1">
        <f t="shared" si="7"/>
        <v>16.566199999999998</v>
      </c>
      <c r="Y24" s="1">
        <f t="shared" si="8"/>
        <v>8.4599999999999995E-2</v>
      </c>
      <c r="Z24" s="1">
        <f t="shared" si="9"/>
        <v>0.98529999999999995</v>
      </c>
      <c r="AA24" s="1">
        <f t="shared" si="10"/>
        <v>1</v>
      </c>
      <c r="AB24" s="1">
        <f t="shared" si="11"/>
        <v>30.885899999999999</v>
      </c>
      <c r="AC24" s="1">
        <f t="shared" si="12"/>
        <v>7.5202999999999998</v>
      </c>
      <c r="AE24" t="s">
        <v>7</v>
      </c>
      <c r="AF24" t="str">
        <f>_xlfn.CONCAT(" &amp; ",S24)</f>
        <v xml:space="preserve"> &amp; 0.9853</v>
      </c>
      <c r="AG24" t="str">
        <f t="shared" si="13"/>
        <v xml:space="preserve"> &amp; -0.0853</v>
      </c>
      <c r="AH24" t="str">
        <f t="shared" si="14"/>
        <v xml:space="preserve"> &amp; 0.6795</v>
      </c>
      <c r="AI24" t="str">
        <f t="shared" si="15"/>
        <v xml:space="preserve"> &amp; 11.6406</v>
      </c>
      <c r="AJ24" t="str">
        <f t="shared" si="16"/>
        <v xml:space="preserve"> &amp; 9.9927</v>
      </c>
      <c r="AK24" t="str">
        <f t="shared" si="17"/>
        <v xml:space="preserve"> &amp; 16.5662</v>
      </c>
      <c r="AL24" t="str">
        <f t="shared" si="18"/>
        <v xml:space="preserve"> &amp; 0.0846</v>
      </c>
      <c r="AM24" t="str">
        <f t="shared" si="19"/>
        <v xml:space="preserve"> &amp; 0.9853</v>
      </c>
      <c r="AN24" t="str">
        <f t="shared" si="20"/>
        <v xml:space="preserve"> &amp; 1</v>
      </c>
      <c r="AO24" t="str">
        <f t="shared" si="21"/>
        <v xml:space="preserve"> &amp; 30.8859</v>
      </c>
      <c r="AP24" t="str">
        <f t="shared" si="21"/>
        <v xml:space="preserve"> &amp; 7.5203</v>
      </c>
      <c r="AR24" t="str">
        <f t="shared" si="2"/>
        <v>&amp; multi &amp; 0.9853 &amp; -0.0853 &amp; 0.6795 &amp; 11.6406 &amp; 9.9927 &amp; 16.5662 &amp; 0.0846 &amp; 0.9853 &amp; 1 &amp; 30.8859 &amp; 7.5203 \\</v>
      </c>
      <c r="BD24" t="s">
        <v>122</v>
      </c>
    </row>
    <row r="25" spans="3:56" x14ac:dyDescent="0.3">
      <c r="C25" t="s">
        <v>5</v>
      </c>
      <c r="D25" t="s">
        <v>8</v>
      </c>
      <c r="E25">
        <v>0.88011283497884296</v>
      </c>
      <c r="F25">
        <v>1.9887165021156599E-2</v>
      </c>
      <c r="G25">
        <v>0.63375990249847702</v>
      </c>
      <c r="H25">
        <v>2.8058290585860002</v>
      </c>
      <c r="I25">
        <v>2.4097278898016201</v>
      </c>
      <c r="J25">
        <v>7.5650078709397102</v>
      </c>
      <c r="K25">
        <v>0.31367300594654801</v>
      </c>
      <c r="L25">
        <v>0.89456981664315904</v>
      </c>
      <c r="M25">
        <v>0.98554301833568403</v>
      </c>
      <c r="N25">
        <v>4.1070029735565203</v>
      </c>
      <c r="O25">
        <v>1</v>
      </c>
      <c r="P25" s="1"/>
      <c r="Q25" t="s">
        <v>5</v>
      </c>
      <c r="R25" t="s">
        <v>8</v>
      </c>
      <c r="S25" s="1">
        <f t="shared" si="1"/>
        <v>0.88009999999999999</v>
      </c>
      <c r="T25" s="1">
        <f t="shared" si="3"/>
        <v>1.9900000000000001E-2</v>
      </c>
      <c r="U25" s="1">
        <f t="shared" si="4"/>
        <v>0.63380000000000003</v>
      </c>
      <c r="V25" s="1">
        <f t="shared" si="5"/>
        <v>2.8058000000000001</v>
      </c>
      <c r="W25" s="1">
        <f t="shared" si="6"/>
        <v>2.4097</v>
      </c>
      <c r="X25" s="1">
        <f t="shared" si="7"/>
        <v>7.5650000000000004</v>
      </c>
      <c r="Y25" s="1">
        <f t="shared" si="8"/>
        <v>0.31369999999999998</v>
      </c>
      <c r="Z25" s="1">
        <f t="shared" si="9"/>
        <v>0.89459999999999995</v>
      </c>
      <c r="AA25" s="1">
        <f t="shared" si="10"/>
        <v>0.98550000000000004</v>
      </c>
      <c r="AB25" s="1">
        <f t="shared" si="11"/>
        <v>4.1070000000000002</v>
      </c>
      <c r="AC25" s="1">
        <f t="shared" si="12"/>
        <v>1</v>
      </c>
      <c r="AE25" t="s">
        <v>8</v>
      </c>
      <c r="AF25" t="str">
        <f>_xlfn.CONCAT(" &amp; ",S25)</f>
        <v xml:space="preserve"> &amp; 0.8801</v>
      </c>
      <c r="AG25" t="str">
        <f t="shared" si="13"/>
        <v xml:space="preserve"> &amp; 0.0199</v>
      </c>
      <c r="AH25" t="str">
        <f t="shared" si="14"/>
        <v xml:space="preserve"> &amp; 0.6338</v>
      </c>
      <c r="AI25" t="str">
        <f t="shared" si="15"/>
        <v xml:space="preserve"> &amp; 2.8058</v>
      </c>
      <c r="AJ25" t="str">
        <f t="shared" si="16"/>
        <v xml:space="preserve"> &amp; 2.4097</v>
      </c>
      <c r="AK25" t="str">
        <f t="shared" si="17"/>
        <v xml:space="preserve"> &amp; 7.565</v>
      </c>
      <c r="AL25" t="str">
        <f t="shared" si="18"/>
        <v xml:space="preserve"> &amp; 0.3137</v>
      </c>
      <c r="AM25" t="str">
        <f t="shared" si="19"/>
        <v xml:space="preserve"> &amp; 0.8946</v>
      </c>
      <c r="AN25" t="str">
        <f t="shared" si="20"/>
        <v xml:space="preserve"> &amp; 0.9855</v>
      </c>
      <c r="AO25" t="str">
        <f t="shared" si="21"/>
        <v xml:space="preserve"> &amp; 4.107</v>
      </c>
      <c r="AP25" t="str">
        <f t="shared" si="21"/>
        <v xml:space="preserve"> &amp; 1</v>
      </c>
      <c r="AR25" t="str">
        <f t="shared" si="2"/>
        <v>&amp; apparel &amp; 0.8801 &amp; 0.0199 &amp; 0.6338 &amp; 2.8058 &amp; 2.4097 &amp; 7.565 &amp; 0.3137 &amp; 0.8946 &amp; 0.9855 &amp; 4.107 &amp; 1 \\</v>
      </c>
      <c r="BD25" t="s">
        <v>123</v>
      </c>
    </row>
    <row r="26" spans="3:56" x14ac:dyDescent="0.3">
      <c r="C26" t="s">
        <v>11</v>
      </c>
      <c r="D26" t="s">
        <v>0</v>
      </c>
      <c r="E26">
        <v>0.95494186046511598</v>
      </c>
      <c r="F26">
        <v>-5.4941860465116302E-2</v>
      </c>
      <c r="G26">
        <v>0.61707632600258699</v>
      </c>
      <c r="H26">
        <v>6.0977065669249502</v>
      </c>
      <c r="I26">
        <v>5.2580758383672404</v>
      </c>
      <c r="J26">
        <v>11.708413413946399</v>
      </c>
      <c r="K26">
        <v>0.15660672582129301</v>
      </c>
      <c r="L26">
        <v>0.95494186046511598</v>
      </c>
      <c r="M26">
        <v>1</v>
      </c>
      <c r="N26">
        <v>72.978134870529203</v>
      </c>
      <c r="O26">
        <v>17.769194553889701</v>
      </c>
      <c r="P26" s="1"/>
      <c r="Q26" t="s">
        <v>11</v>
      </c>
      <c r="R26" t="s">
        <v>0</v>
      </c>
      <c r="S26" s="1">
        <f t="shared" si="1"/>
        <v>0.95489999999999997</v>
      </c>
      <c r="T26" s="1">
        <f t="shared" si="3"/>
        <v>-5.4899999999999997E-2</v>
      </c>
      <c r="U26" s="1">
        <f t="shared" si="4"/>
        <v>0.61709999999999998</v>
      </c>
      <c r="V26" s="1">
        <f t="shared" si="5"/>
        <v>6.0976999999999997</v>
      </c>
      <c r="W26" s="1">
        <f t="shared" si="6"/>
        <v>5.2580999999999998</v>
      </c>
      <c r="X26" s="1">
        <f t="shared" si="7"/>
        <v>11.708399999999999</v>
      </c>
      <c r="Y26" s="1">
        <f t="shared" si="8"/>
        <v>0.15659999999999999</v>
      </c>
      <c r="Z26" s="1">
        <f t="shared" si="9"/>
        <v>0.95489999999999997</v>
      </c>
      <c r="AA26" s="1">
        <f t="shared" si="10"/>
        <v>1</v>
      </c>
      <c r="AB26" s="1">
        <f t="shared" si="11"/>
        <v>72.978099999999998</v>
      </c>
      <c r="AC26" s="1">
        <f t="shared" si="12"/>
        <v>17.769200000000001</v>
      </c>
      <c r="AE26" t="s">
        <v>0</v>
      </c>
      <c r="AF26" t="str">
        <f>_xlfn.CONCAT(" &amp; ",S26)</f>
        <v xml:space="preserve"> &amp; 0.9549</v>
      </c>
      <c r="AG26" t="str">
        <f t="shared" si="13"/>
        <v xml:space="preserve"> &amp; -0.0549</v>
      </c>
      <c r="AH26" t="str">
        <f t="shared" si="14"/>
        <v xml:space="preserve"> &amp; 0.6171</v>
      </c>
      <c r="AI26" t="str">
        <f t="shared" si="15"/>
        <v xml:space="preserve"> &amp; 6.0977</v>
      </c>
      <c r="AJ26" t="str">
        <f t="shared" si="16"/>
        <v xml:space="preserve"> &amp; 5.2581</v>
      </c>
      <c r="AK26" t="str">
        <f t="shared" si="17"/>
        <v xml:space="preserve"> &amp; 11.7084</v>
      </c>
      <c r="AL26" t="str">
        <f t="shared" si="18"/>
        <v xml:space="preserve"> &amp; 0.1566</v>
      </c>
      <c r="AM26" t="str">
        <f t="shared" si="19"/>
        <v xml:space="preserve"> &amp; 0.9549</v>
      </c>
      <c r="AN26" t="str">
        <f t="shared" si="20"/>
        <v xml:space="preserve"> &amp; 1</v>
      </c>
      <c r="AO26" t="str">
        <f t="shared" si="21"/>
        <v xml:space="preserve"> &amp; 72.9781</v>
      </c>
      <c r="AP26" t="str">
        <f t="shared" si="21"/>
        <v xml:space="preserve"> &amp; 17.7692</v>
      </c>
      <c r="AR26" t="str">
        <f t="shared" si="2"/>
        <v>&amp; gift &amp; 0.9549 &amp; -0.0549 &amp; 0.6171 &amp; 6.0977 &amp; 5.2581 &amp; 11.7084 &amp; 0.1566 &amp; 0.9549 &amp; 1 &amp; 72.9781 &amp; 17.7692 \\</v>
      </c>
      <c r="BD26" t="s">
        <v>124</v>
      </c>
    </row>
    <row r="27" spans="3:56" x14ac:dyDescent="0.3">
      <c r="C27" t="s">
        <v>11</v>
      </c>
      <c r="D27" t="s">
        <v>6</v>
      </c>
      <c r="E27">
        <v>0.88907182547849395</v>
      </c>
      <c r="F27">
        <v>1.09281745215065E-2</v>
      </c>
      <c r="G27">
        <v>0.42469597754911098</v>
      </c>
      <c r="H27">
        <v>13.890998211414599</v>
      </c>
      <c r="I27">
        <v>10.6413307326967</v>
      </c>
      <c r="J27">
        <v>49.879564877405201</v>
      </c>
      <c r="K27">
        <v>6.4003451152122401E-2</v>
      </c>
      <c r="L27">
        <v>0.88907182547849395</v>
      </c>
      <c r="M27">
        <v>1</v>
      </c>
      <c r="N27">
        <v>140.104020833969</v>
      </c>
      <c r="O27">
        <v>34.113445190093003</v>
      </c>
      <c r="P27" s="1"/>
      <c r="Q27" t="s">
        <v>11</v>
      </c>
      <c r="R27" t="s">
        <v>6</v>
      </c>
      <c r="S27" s="1">
        <f t="shared" si="1"/>
        <v>0.8891</v>
      </c>
      <c r="T27" s="1">
        <f t="shared" si="3"/>
        <v>1.09E-2</v>
      </c>
      <c r="U27" s="1">
        <f t="shared" si="4"/>
        <v>0.42470000000000002</v>
      </c>
      <c r="V27" s="1">
        <f t="shared" si="5"/>
        <v>13.891</v>
      </c>
      <c r="W27" s="1">
        <f t="shared" si="6"/>
        <v>10.641299999999999</v>
      </c>
      <c r="X27" s="1">
        <f t="shared" si="7"/>
        <v>49.879600000000003</v>
      </c>
      <c r="Y27" s="1">
        <f t="shared" si="8"/>
        <v>6.4000000000000001E-2</v>
      </c>
      <c r="Z27" s="1">
        <f t="shared" si="9"/>
        <v>0.8891</v>
      </c>
      <c r="AA27" s="1">
        <f t="shared" si="10"/>
        <v>1</v>
      </c>
      <c r="AB27" s="1">
        <f t="shared" si="11"/>
        <v>140.10400000000001</v>
      </c>
      <c r="AC27" s="1">
        <f t="shared" si="12"/>
        <v>34.113399999999999</v>
      </c>
      <c r="AE27" t="s">
        <v>6</v>
      </c>
      <c r="AF27" t="str">
        <f>_xlfn.CONCAT(" &amp; ",S27)</f>
        <v xml:space="preserve"> &amp; 0.8891</v>
      </c>
      <c r="AG27" t="str">
        <f t="shared" si="13"/>
        <v xml:space="preserve"> &amp; 0.0109</v>
      </c>
      <c r="AH27" t="str">
        <f t="shared" si="14"/>
        <v xml:space="preserve"> &amp; 0.4247</v>
      </c>
      <c r="AI27" t="str">
        <f t="shared" si="15"/>
        <v xml:space="preserve"> &amp; 13.891</v>
      </c>
      <c r="AJ27" t="str">
        <f t="shared" si="16"/>
        <v xml:space="preserve"> &amp; 10.6413</v>
      </c>
      <c r="AK27" t="str">
        <f t="shared" si="17"/>
        <v xml:space="preserve"> &amp; 49.8796</v>
      </c>
      <c r="AL27" t="str">
        <f t="shared" si="18"/>
        <v xml:space="preserve"> &amp; 0.064</v>
      </c>
      <c r="AM27" t="str">
        <f t="shared" si="19"/>
        <v xml:space="preserve"> &amp; 0.8891</v>
      </c>
      <c r="AN27" t="str">
        <f t="shared" si="20"/>
        <v xml:space="preserve"> &amp; 1</v>
      </c>
      <c r="AO27" t="str">
        <f t="shared" si="21"/>
        <v xml:space="preserve"> &amp; 140.104</v>
      </c>
      <c r="AP27" t="str">
        <f t="shared" si="21"/>
        <v xml:space="preserve"> &amp; 34.1134</v>
      </c>
      <c r="AR27" t="str">
        <f t="shared" si="2"/>
        <v>&amp; el &amp; 0.8891 &amp; 0.0109 &amp; 0.4247 &amp; 13.891 &amp; 10.6413 &amp; 49.8796 &amp; 0.064 &amp; 0.8891 &amp; 1 &amp; 140.104 &amp; 34.1134 \\</v>
      </c>
      <c r="BD27" t="s">
        <v>125</v>
      </c>
    </row>
    <row r="28" spans="3:56" x14ac:dyDescent="0.3">
      <c r="C28" t="s">
        <v>11</v>
      </c>
      <c r="D28" t="s">
        <v>7</v>
      </c>
      <c r="E28">
        <v>0.985328185328185</v>
      </c>
      <c r="F28">
        <v>-8.5328185328185299E-2</v>
      </c>
      <c r="G28">
        <v>0.67954545454545501</v>
      </c>
      <c r="H28">
        <v>11.640591853447701</v>
      </c>
      <c r="I28">
        <v>9.9926684844827491</v>
      </c>
      <c r="J28">
        <v>16.5662257820848</v>
      </c>
      <c r="K28">
        <v>8.4645883794675802E-2</v>
      </c>
      <c r="L28">
        <v>0.985328185328185</v>
      </c>
      <c r="M28">
        <v>1</v>
      </c>
      <c r="N28">
        <v>243.53112602233901</v>
      </c>
      <c r="O28">
        <v>59.296554589891002</v>
      </c>
      <c r="P28" s="1"/>
      <c r="Q28" t="s">
        <v>11</v>
      </c>
      <c r="R28" t="s">
        <v>7</v>
      </c>
      <c r="S28" s="1">
        <f t="shared" si="1"/>
        <v>0.98529999999999995</v>
      </c>
      <c r="T28" s="1">
        <f t="shared" si="3"/>
        <v>-8.5300000000000001E-2</v>
      </c>
      <c r="U28" s="1">
        <f t="shared" si="4"/>
        <v>0.67949999999999999</v>
      </c>
      <c r="V28" s="1">
        <f t="shared" si="5"/>
        <v>11.640599999999999</v>
      </c>
      <c r="W28" s="1">
        <f t="shared" si="6"/>
        <v>9.9926999999999992</v>
      </c>
      <c r="X28" s="1">
        <f t="shared" si="7"/>
        <v>16.566199999999998</v>
      </c>
      <c r="Y28" s="1">
        <f t="shared" si="8"/>
        <v>8.4599999999999995E-2</v>
      </c>
      <c r="Z28" s="1">
        <f t="shared" si="9"/>
        <v>0.98529999999999995</v>
      </c>
      <c r="AA28" s="1">
        <f t="shared" si="10"/>
        <v>1</v>
      </c>
      <c r="AB28" s="1">
        <f t="shared" si="11"/>
        <v>243.53110000000001</v>
      </c>
      <c r="AC28" s="1">
        <f t="shared" si="12"/>
        <v>59.296599999999998</v>
      </c>
      <c r="AE28" t="s">
        <v>7</v>
      </c>
      <c r="AF28" t="str">
        <f>_xlfn.CONCAT(" &amp; ",S28)</f>
        <v xml:space="preserve"> &amp; 0.9853</v>
      </c>
      <c r="AG28" t="str">
        <f t="shared" si="13"/>
        <v xml:space="preserve"> &amp; -0.0853</v>
      </c>
      <c r="AH28" t="str">
        <f t="shared" si="14"/>
        <v xml:space="preserve"> &amp; 0.6795</v>
      </c>
      <c r="AI28" t="str">
        <f t="shared" si="15"/>
        <v xml:space="preserve"> &amp; 11.6406</v>
      </c>
      <c r="AJ28" t="str">
        <f t="shared" si="16"/>
        <v xml:space="preserve"> &amp; 9.9927</v>
      </c>
      <c r="AK28" t="str">
        <f t="shared" si="17"/>
        <v xml:space="preserve"> &amp; 16.5662</v>
      </c>
      <c r="AL28" t="str">
        <f t="shared" si="18"/>
        <v xml:space="preserve"> &amp; 0.0846</v>
      </c>
      <c r="AM28" t="str">
        <f t="shared" si="19"/>
        <v xml:space="preserve"> &amp; 0.9853</v>
      </c>
      <c r="AN28" t="str">
        <f t="shared" si="20"/>
        <v xml:space="preserve"> &amp; 1</v>
      </c>
      <c r="AO28" t="str">
        <f t="shared" si="21"/>
        <v xml:space="preserve"> &amp; 243.5311</v>
      </c>
      <c r="AP28" t="str">
        <f t="shared" si="21"/>
        <v xml:space="preserve"> &amp; 59.2966</v>
      </c>
      <c r="AR28" t="str">
        <f t="shared" si="2"/>
        <v>&amp; multi &amp; 0.9853 &amp; -0.0853 &amp; 0.6795 &amp; 11.6406 &amp; 9.9927 &amp; 16.5662 &amp; 0.0846 &amp; 0.9853 &amp; 1 &amp; 243.5311 &amp; 59.2966 \\</v>
      </c>
      <c r="BD28" t="s">
        <v>126</v>
      </c>
    </row>
    <row r="29" spans="3:56" x14ac:dyDescent="0.3">
      <c r="C29" t="s">
        <v>11</v>
      </c>
      <c r="D29" t="s">
        <v>8</v>
      </c>
      <c r="E29">
        <v>0.88011283497884296</v>
      </c>
      <c r="F29">
        <v>1.9887165021156599E-2</v>
      </c>
      <c r="G29">
        <v>0.63375990249847702</v>
      </c>
      <c r="H29">
        <v>2.8058290585860002</v>
      </c>
      <c r="I29">
        <v>2.4097278898016201</v>
      </c>
      <c r="J29">
        <v>7.5650078709397102</v>
      </c>
      <c r="K29">
        <v>0.31367300594654801</v>
      </c>
      <c r="L29">
        <v>0.89456981664315904</v>
      </c>
      <c r="M29">
        <v>0.98554301833568403</v>
      </c>
      <c r="N29">
        <v>34.792345046997099</v>
      </c>
      <c r="O29">
        <v>8.4714681900676005</v>
      </c>
      <c r="P29" s="1"/>
      <c r="Q29" t="s">
        <v>11</v>
      </c>
      <c r="R29" t="s">
        <v>8</v>
      </c>
      <c r="S29" s="1">
        <f t="shared" si="1"/>
        <v>0.88009999999999999</v>
      </c>
      <c r="T29" s="1">
        <f t="shared" si="3"/>
        <v>1.9900000000000001E-2</v>
      </c>
      <c r="U29" s="1">
        <f t="shared" si="4"/>
        <v>0.63380000000000003</v>
      </c>
      <c r="V29" s="1">
        <f t="shared" si="5"/>
        <v>2.8058000000000001</v>
      </c>
      <c r="W29" s="1">
        <f t="shared" si="6"/>
        <v>2.4097</v>
      </c>
      <c r="X29" s="1">
        <f t="shared" si="7"/>
        <v>7.5650000000000004</v>
      </c>
      <c r="Y29" s="1">
        <f t="shared" si="8"/>
        <v>0.31369999999999998</v>
      </c>
      <c r="Z29" s="1">
        <f t="shared" si="9"/>
        <v>0.89459999999999995</v>
      </c>
      <c r="AA29" s="1">
        <f t="shared" si="10"/>
        <v>0.98550000000000004</v>
      </c>
      <c r="AB29" s="1">
        <f t="shared" si="11"/>
        <v>34.792299999999997</v>
      </c>
      <c r="AC29" s="1">
        <f t="shared" si="12"/>
        <v>8.4715000000000007</v>
      </c>
      <c r="AE29" t="s">
        <v>8</v>
      </c>
      <c r="AF29" t="str">
        <f>_xlfn.CONCAT(" &amp; ",S29)</f>
        <v xml:space="preserve"> &amp; 0.8801</v>
      </c>
      <c r="AG29" t="str">
        <f t="shared" si="13"/>
        <v xml:space="preserve"> &amp; 0.0199</v>
      </c>
      <c r="AH29" t="str">
        <f t="shared" si="14"/>
        <v xml:space="preserve"> &amp; 0.6338</v>
      </c>
      <c r="AI29" t="str">
        <f t="shared" si="15"/>
        <v xml:space="preserve"> &amp; 2.8058</v>
      </c>
      <c r="AJ29" t="str">
        <f t="shared" si="16"/>
        <v xml:space="preserve"> &amp; 2.4097</v>
      </c>
      <c r="AK29" t="str">
        <f t="shared" si="17"/>
        <v xml:space="preserve"> &amp; 7.565</v>
      </c>
      <c r="AL29" t="str">
        <f t="shared" si="18"/>
        <v xml:space="preserve"> &amp; 0.3137</v>
      </c>
      <c r="AM29" t="str">
        <f t="shared" si="19"/>
        <v xml:space="preserve"> &amp; 0.8946</v>
      </c>
      <c r="AN29" t="str">
        <f t="shared" si="20"/>
        <v xml:space="preserve"> &amp; 0.9855</v>
      </c>
      <c r="AO29" t="str">
        <f t="shared" si="21"/>
        <v xml:space="preserve"> &amp; 34.7923</v>
      </c>
      <c r="AP29" t="str">
        <f t="shared" si="21"/>
        <v xml:space="preserve"> &amp; 8.4715</v>
      </c>
      <c r="AR29" t="str">
        <f t="shared" si="2"/>
        <v>&amp; apparel &amp; 0.8801 &amp; 0.0199 &amp; 0.6338 &amp; 2.8058 &amp; 2.4097 &amp; 7.565 &amp; 0.3137 &amp; 0.8946 &amp; 0.9855 &amp; 34.7923 &amp; 8.4715 \\</v>
      </c>
      <c r="BD29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FE53-50E7-4298-B078-2BE8AF5E5155}">
  <dimension ref="B3:AM8"/>
  <sheetViews>
    <sheetView topLeftCell="M1" zoomScale="85" zoomScaleNormal="85" workbookViewId="0">
      <selection activeCell="L13" sqref="L13"/>
    </sheetView>
  </sheetViews>
  <sheetFormatPr defaultRowHeight="14.4" x14ac:dyDescent="0.3"/>
  <sheetData>
    <row r="3" spans="2:39" x14ac:dyDescent="0.3">
      <c r="B3" t="s">
        <v>1</v>
      </c>
      <c r="C3">
        <v>1.0200000000000001E-2</v>
      </c>
      <c r="D3">
        <v>0.88980000000000004</v>
      </c>
      <c r="E3">
        <v>2.7574999999999999E-2</v>
      </c>
      <c r="F3">
        <v>0.25414999999999999</v>
      </c>
      <c r="G3">
        <v>0.2382</v>
      </c>
      <c r="H3">
        <v>46.219250000000002</v>
      </c>
      <c r="I3">
        <v>5.4925000000000002E-2</v>
      </c>
      <c r="J3">
        <v>0.78387499999999999</v>
      </c>
      <c r="K3">
        <v>0.22635</v>
      </c>
      <c r="L3">
        <v>356.38010000000003</v>
      </c>
      <c r="N3" t="str">
        <f>_xlfn.CONCAT(B3, " &amp; ")</f>
        <v xml:space="preserve">BS &amp; </v>
      </c>
      <c r="O3" t="str">
        <f>_xlfn.CONCAT(ROUND(C3,4), " &amp; ")</f>
        <v xml:space="preserve">0.0102 &amp; </v>
      </c>
      <c r="P3" t="str">
        <f t="shared" ref="P3:X8" si="0">_xlfn.CONCAT(ROUND(D3,4), " &amp; ")</f>
        <v xml:space="preserve">0.8898 &amp; </v>
      </c>
      <c r="Q3" t="str">
        <f t="shared" si="0"/>
        <v xml:space="preserve">0.0276 &amp; </v>
      </c>
      <c r="R3" t="str">
        <f t="shared" si="0"/>
        <v xml:space="preserve">0.2542 &amp; </v>
      </c>
      <c r="S3" t="str">
        <f t="shared" si="0"/>
        <v xml:space="preserve">0.2382 &amp; </v>
      </c>
      <c r="T3" t="str">
        <f t="shared" si="0"/>
        <v xml:space="preserve">46.2193 &amp; </v>
      </c>
      <c r="U3" t="str">
        <f t="shared" si="0"/>
        <v xml:space="preserve">0.0549 &amp; </v>
      </c>
      <c r="V3" t="str">
        <f t="shared" si="0"/>
        <v xml:space="preserve">0.7839 &amp; </v>
      </c>
      <c r="W3" t="str">
        <f t="shared" si="0"/>
        <v xml:space="preserve">0.2264 &amp; </v>
      </c>
      <c r="X3" t="str">
        <f t="shared" si="0"/>
        <v xml:space="preserve">356.3801 &amp; </v>
      </c>
      <c r="Z3" t="str">
        <f>_xlfn.CONCAT(N3:X3, "\\ \hline")</f>
        <v>BS &amp; 0.0102 &amp; 0.8898 &amp; 0.0276 &amp; 0.2542 &amp; 0.2382 &amp; 46.2193 &amp; 0.0549 &amp; 0.7839 &amp; 0.2264 &amp; 356.3801 &amp; \\ \hline</v>
      </c>
      <c r="AM3" t="s">
        <v>128</v>
      </c>
    </row>
    <row r="4" spans="2:39" x14ac:dyDescent="0.3">
      <c r="B4" t="s">
        <v>2</v>
      </c>
      <c r="C4">
        <v>8.6E-3</v>
      </c>
      <c r="D4">
        <v>0.89139999999999997</v>
      </c>
      <c r="E4">
        <v>1.8749999999999999E-2</v>
      </c>
      <c r="F4">
        <v>0.19997500000000001</v>
      </c>
      <c r="G4">
        <v>0.180975</v>
      </c>
      <c r="H4">
        <v>46.481900000000003</v>
      </c>
      <c r="I4">
        <v>5.2225000000000001E-2</v>
      </c>
      <c r="J4">
        <v>0.78342500000000004</v>
      </c>
      <c r="K4">
        <v>0.22517499999999999</v>
      </c>
      <c r="L4">
        <v>90.276525000000007</v>
      </c>
      <c r="N4" t="str">
        <f t="shared" ref="N4:N8" si="1">_xlfn.CONCAT(B4, " &amp; ")</f>
        <v xml:space="preserve">EN &amp; </v>
      </c>
      <c r="O4" t="str">
        <f t="shared" ref="O4:O8" si="2">_xlfn.CONCAT(ROUND(C4,4), " &amp; ")</f>
        <v xml:space="preserve">0.0086 &amp; </v>
      </c>
      <c r="P4" t="str">
        <f t="shared" si="0"/>
        <v xml:space="preserve">0.8914 &amp; </v>
      </c>
      <c r="Q4" t="str">
        <f t="shared" si="0"/>
        <v xml:space="preserve">0.0188 &amp; </v>
      </c>
      <c r="R4" t="str">
        <f t="shared" si="0"/>
        <v xml:space="preserve">0.2 &amp; </v>
      </c>
      <c r="S4" t="str">
        <f t="shared" si="0"/>
        <v xml:space="preserve">0.181 &amp; </v>
      </c>
      <c r="T4" t="str">
        <f t="shared" si="0"/>
        <v xml:space="preserve">46.4819 &amp; </v>
      </c>
      <c r="U4" t="str">
        <f t="shared" si="0"/>
        <v xml:space="preserve">0.0522 &amp; </v>
      </c>
      <c r="V4" t="str">
        <f t="shared" si="0"/>
        <v xml:space="preserve">0.7834 &amp; </v>
      </c>
      <c r="W4" t="str">
        <f t="shared" si="0"/>
        <v xml:space="preserve">0.2252 &amp; </v>
      </c>
      <c r="X4" t="str">
        <f t="shared" si="0"/>
        <v xml:space="preserve">90.2765 &amp; </v>
      </c>
      <c r="Z4" t="str">
        <f t="shared" ref="Z4:Z8" si="3">_xlfn.CONCAT(N4:X4, "\\ \hline")</f>
        <v>EN &amp; 0.0086 &amp; 0.8914 &amp; 0.0188 &amp; 0.2 &amp; 0.181 &amp; 46.4819 &amp; 0.0522 &amp; 0.7834 &amp; 0.2252 &amp; 90.2765 &amp; \\ \hline</v>
      </c>
      <c r="AM4" t="s">
        <v>129</v>
      </c>
    </row>
    <row r="5" spans="2:39" x14ac:dyDescent="0.3">
      <c r="B5" t="s">
        <v>3</v>
      </c>
      <c r="C5">
        <v>0.95202500000000001</v>
      </c>
      <c r="D5">
        <v>-5.2025000000000002E-2</v>
      </c>
      <c r="E5">
        <v>0.69047499999999995</v>
      </c>
      <c r="F5">
        <v>7.5724749999999998</v>
      </c>
      <c r="G5">
        <v>6.8678999999999997</v>
      </c>
      <c r="H5">
        <v>28.320074999999999</v>
      </c>
      <c r="I5">
        <v>0.14555000000000001</v>
      </c>
      <c r="J5">
        <v>0.953125</v>
      </c>
      <c r="K5">
        <v>0.99890000000000001</v>
      </c>
      <c r="L5">
        <v>2278.8004500000002</v>
      </c>
      <c r="N5" t="str">
        <f t="shared" si="1"/>
        <v xml:space="preserve">BA &amp; </v>
      </c>
      <c r="O5" t="str">
        <f t="shared" si="2"/>
        <v xml:space="preserve">0.952 &amp; </v>
      </c>
      <c r="P5" t="str">
        <f t="shared" si="0"/>
        <v xml:space="preserve">-0.052 &amp; </v>
      </c>
      <c r="Q5" t="str">
        <f t="shared" si="0"/>
        <v xml:space="preserve">0.6905 &amp; </v>
      </c>
      <c r="R5" t="str">
        <f t="shared" si="0"/>
        <v xml:space="preserve">7.5725 &amp; </v>
      </c>
      <c r="S5" t="str">
        <f t="shared" si="0"/>
        <v xml:space="preserve">6.8679 &amp; </v>
      </c>
      <c r="T5" t="str">
        <f t="shared" si="0"/>
        <v xml:space="preserve">28.3201 &amp; </v>
      </c>
      <c r="U5" t="str">
        <f t="shared" si="0"/>
        <v xml:space="preserve">0.1456 &amp; </v>
      </c>
      <c r="V5" t="str">
        <f t="shared" si="0"/>
        <v xml:space="preserve">0.9531 &amp; </v>
      </c>
      <c r="W5" t="str">
        <f t="shared" si="0"/>
        <v xml:space="preserve">0.9989 &amp; </v>
      </c>
      <c r="X5" t="str">
        <f t="shared" si="0"/>
        <v xml:space="preserve">2278.8005 &amp; </v>
      </c>
      <c r="Z5" t="str">
        <f t="shared" si="3"/>
        <v>BA &amp; 0.952 &amp; -0.052 &amp; 0.6905 &amp; 7.5725 &amp; 6.8679 &amp; 28.3201 &amp; 0.1456 &amp; 0.9531 &amp; 0.9989 &amp; 2278.8005 &amp; \\ \hline</v>
      </c>
      <c r="AM5" t="s">
        <v>130</v>
      </c>
    </row>
    <row r="6" spans="2:39" x14ac:dyDescent="0.3">
      <c r="B6" t="s">
        <v>4</v>
      </c>
      <c r="C6">
        <v>0.94440000000000002</v>
      </c>
      <c r="D6">
        <v>-4.4400000000000002E-2</v>
      </c>
      <c r="E6">
        <v>0.58362499999999995</v>
      </c>
      <c r="F6">
        <v>14.17675</v>
      </c>
      <c r="G6">
        <v>10.821149999999999</v>
      </c>
      <c r="H6">
        <v>21.178049999999999</v>
      </c>
      <c r="I6">
        <v>0.11294999999999999</v>
      </c>
      <c r="J6">
        <v>0.94477500000000003</v>
      </c>
      <c r="K6">
        <v>0.99962499999999999</v>
      </c>
      <c r="L6">
        <v>253.79810000000001</v>
      </c>
      <c r="N6" t="str">
        <f t="shared" si="1"/>
        <v xml:space="preserve">QR &amp; </v>
      </c>
      <c r="O6" t="str">
        <f t="shared" si="2"/>
        <v xml:space="preserve">0.9444 &amp; </v>
      </c>
      <c r="P6" t="str">
        <f t="shared" si="0"/>
        <v xml:space="preserve">-0.0444 &amp; </v>
      </c>
      <c r="Q6" t="str">
        <f t="shared" si="0"/>
        <v xml:space="preserve">0.5836 &amp; </v>
      </c>
      <c r="R6" t="str">
        <f t="shared" si="0"/>
        <v xml:space="preserve">14.1768 &amp; </v>
      </c>
      <c r="S6" t="str">
        <f t="shared" si="0"/>
        <v xml:space="preserve">10.8212 &amp; </v>
      </c>
      <c r="T6" t="str">
        <f t="shared" si="0"/>
        <v xml:space="preserve">21.1781 &amp; </v>
      </c>
      <c r="U6" t="str">
        <f t="shared" si="0"/>
        <v xml:space="preserve">0.113 &amp; </v>
      </c>
      <c r="V6" t="str">
        <f t="shared" si="0"/>
        <v xml:space="preserve">0.9448 &amp; </v>
      </c>
      <c r="W6" t="str">
        <f t="shared" si="0"/>
        <v xml:space="preserve">0.9996 &amp; </v>
      </c>
      <c r="X6" t="str">
        <f t="shared" si="0"/>
        <v xml:space="preserve">253.7981 &amp; </v>
      </c>
      <c r="Z6" t="str">
        <f t="shared" si="3"/>
        <v>QR &amp; 0.9444 &amp; -0.0444 &amp; 0.5836 &amp; 14.1768 &amp; 10.8212 &amp; 21.1781 &amp; 0.113 &amp; 0.9448 &amp; 0.9996 &amp; 253.7981 &amp; \\ \hline</v>
      </c>
      <c r="AM6" t="s">
        <v>131</v>
      </c>
    </row>
    <row r="7" spans="2:39" x14ac:dyDescent="0.3">
      <c r="B7" t="s">
        <v>5</v>
      </c>
      <c r="C7">
        <v>0.92735000000000001</v>
      </c>
      <c r="D7">
        <v>-2.7349999999999999E-2</v>
      </c>
      <c r="E7">
        <v>0.58877500000000005</v>
      </c>
      <c r="F7">
        <v>8.6087749999999996</v>
      </c>
      <c r="G7">
        <v>7.07545</v>
      </c>
      <c r="H7">
        <v>21.4298</v>
      </c>
      <c r="I7">
        <v>0.154725</v>
      </c>
      <c r="J7">
        <v>0.930975</v>
      </c>
      <c r="K7">
        <v>0.99637500000000001</v>
      </c>
      <c r="L7">
        <v>13.544549999999999</v>
      </c>
      <c r="N7" t="str">
        <f t="shared" si="1"/>
        <v xml:space="preserve">CP &amp; </v>
      </c>
      <c r="O7" t="str">
        <f t="shared" si="2"/>
        <v xml:space="preserve">0.9274 &amp; </v>
      </c>
      <c r="P7" t="str">
        <f t="shared" si="0"/>
        <v xml:space="preserve">-0.0274 &amp; </v>
      </c>
      <c r="Q7" t="str">
        <f t="shared" si="0"/>
        <v xml:space="preserve">0.5888 &amp; </v>
      </c>
      <c r="R7" t="str">
        <f t="shared" si="0"/>
        <v xml:space="preserve">8.6088 &amp; </v>
      </c>
      <c r="S7" t="str">
        <f t="shared" si="0"/>
        <v xml:space="preserve">7.0755 &amp; </v>
      </c>
      <c r="T7" t="str">
        <f t="shared" si="0"/>
        <v xml:space="preserve">21.4298 &amp; </v>
      </c>
      <c r="U7" t="str">
        <f t="shared" si="0"/>
        <v xml:space="preserve">0.1547 &amp; </v>
      </c>
      <c r="V7" t="str">
        <f t="shared" si="0"/>
        <v xml:space="preserve">0.931 &amp; </v>
      </c>
      <c r="W7" t="str">
        <f t="shared" si="0"/>
        <v xml:space="preserve">0.9964 &amp; </v>
      </c>
      <c r="X7" t="str">
        <f t="shared" si="0"/>
        <v xml:space="preserve">13.5446 &amp; </v>
      </c>
      <c r="Z7" t="str">
        <f t="shared" si="3"/>
        <v>CP &amp; 0.9274 &amp; -0.0274 &amp; 0.5888 &amp; 8.6088 &amp; 7.0755 &amp; 21.4298 &amp; 0.1547 &amp; 0.931 &amp; 0.9964 &amp; 13.5446 &amp; \\ \hline</v>
      </c>
      <c r="AM7" t="s">
        <v>132</v>
      </c>
    </row>
    <row r="8" spans="2:39" x14ac:dyDescent="0.3">
      <c r="B8" t="s">
        <v>11</v>
      </c>
      <c r="C8">
        <v>0.92735000000000001</v>
      </c>
      <c r="D8">
        <v>-2.7349999999999999E-2</v>
      </c>
      <c r="E8">
        <v>0.58877500000000005</v>
      </c>
      <c r="F8">
        <v>8.6087749999999996</v>
      </c>
      <c r="G8">
        <v>7.07545</v>
      </c>
      <c r="H8">
        <v>21.4298</v>
      </c>
      <c r="I8">
        <v>0.154725</v>
      </c>
      <c r="J8">
        <v>0.930975</v>
      </c>
      <c r="K8">
        <v>0.99637500000000001</v>
      </c>
      <c r="L8">
        <v>122.851375</v>
      </c>
      <c r="N8" t="str">
        <f t="shared" si="1"/>
        <v xml:space="preserve">CR &amp; </v>
      </c>
      <c r="O8" t="str">
        <f t="shared" si="2"/>
        <v xml:space="preserve">0.9274 &amp; </v>
      </c>
      <c r="P8" t="str">
        <f t="shared" si="0"/>
        <v xml:space="preserve">-0.0274 &amp; </v>
      </c>
      <c r="Q8" t="str">
        <f t="shared" si="0"/>
        <v xml:space="preserve">0.5888 &amp; </v>
      </c>
      <c r="R8" t="str">
        <f t="shared" si="0"/>
        <v xml:space="preserve">8.6088 &amp; </v>
      </c>
      <c r="S8" t="str">
        <f t="shared" si="0"/>
        <v xml:space="preserve">7.0755 &amp; </v>
      </c>
      <c r="T8" t="str">
        <f t="shared" si="0"/>
        <v xml:space="preserve">21.4298 &amp; </v>
      </c>
      <c r="U8" t="str">
        <f t="shared" si="0"/>
        <v xml:space="preserve">0.1547 &amp; </v>
      </c>
      <c r="V8" t="str">
        <f t="shared" si="0"/>
        <v xml:space="preserve">0.931 &amp; </v>
      </c>
      <c r="W8" t="str">
        <f t="shared" si="0"/>
        <v xml:space="preserve">0.9964 &amp; </v>
      </c>
      <c r="X8" t="str">
        <f t="shared" si="0"/>
        <v xml:space="preserve">122.8514 &amp; </v>
      </c>
      <c r="Z8" t="str">
        <f t="shared" si="3"/>
        <v>CR &amp; 0.9274 &amp; -0.0274 &amp; 0.5888 &amp; 8.6088 &amp; 7.0755 &amp; 21.4298 &amp; 0.1547 &amp; 0.931 &amp; 0.9964 &amp; 122.8514 &amp; \\ \hline</v>
      </c>
      <c r="AM8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8B69-DE79-47BF-B436-61BE259641EF}">
  <dimension ref="B3:AQ9"/>
  <sheetViews>
    <sheetView topLeftCell="AD1" workbookViewId="0">
      <selection activeCell="AM11" sqref="AM11"/>
    </sheetView>
  </sheetViews>
  <sheetFormatPr defaultRowHeight="14.4" x14ac:dyDescent="0.3"/>
  <sheetData>
    <row r="3" spans="2:43" x14ac:dyDescent="0.3">
      <c r="B3" t="s">
        <v>12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N3" t="str">
        <f>_xlfn.CONCAT(B3, " &amp; ")</f>
        <v xml:space="preserve">Method &amp; </v>
      </c>
      <c r="O3" t="str">
        <f t="shared" ref="O3:X9" si="0">_xlfn.CONCAT(C3, " &amp; ")</f>
        <v xml:space="preserve">Rank_PICP &amp; </v>
      </c>
      <c r="P3" t="str">
        <f t="shared" si="0"/>
        <v xml:space="preserve">Rank_ACE &amp; </v>
      </c>
      <c r="Q3" t="str">
        <f t="shared" si="0"/>
        <v xml:space="preserve">Rank_PICPW &amp; </v>
      </c>
      <c r="R3" t="str">
        <f t="shared" si="0"/>
        <v xml:space="preserve">Rank_PIARW &amp; </v>
      </c>
      <c r="S3" t="str">
        <f t="shared" si="0"/>
        <v xml:space="preserve">Rank_PIARWW &amp; </v>
      </c>
      <c r="T3" t="str">
        <f t="shared" si="0"/>
        <v xml:space="preserve">Rank_MSIS &amp; </v>
      </c>
      <c r="U3" t="str">
        <f t="shared" si="0"/>
        <v xml:space="preserve">Rank_SWR &amp; </v>
      </c>
      <c r="V3" t="str">
        <f t="shared" si="0"/>
        <v xml:space="preserve">Rank_UpperCoverage &amp; </v>
      </c>
      <c r="W3" t="str">
        <f t="shared" si="0"/>
        <v xml:space="preserve">Rank_LowerCoverage &amp; </v>
      </c>
      <c r="X3" t="str">
        <f t="shared" si="0"/>
        <v xml:space="preserve">Rank_Time &amp; </v>
      </c>
      <c r="Z3" t="str">
        <f>_xlfn.CONCAT(N3:X3," \\ \hline")</f>
        <v>Method &amp; Rank_PICP &amp; Rank_ACE &amp; Rank_PICPW &amp; Rank_PIARW &amp; Rank_PIARWW &amp; Rank_MSIS &amp; Rank_SWR &amp; Rank_UpperCoverage &amp; Rank_LowerCoverage &amp; Rank_Time &amp;  \\ \hline</v>
      </c>
      <c r="AQ3" t="s">
        <v>35</v>
      </c>
    </row>
    <row r="4" spans="2:43" x14ac:dyDescent="0.3">
      <c r="B4" t="s">
        <v>1</v>
      </c>
      <c r="C4">
        <v>5</v>
      </c>
      <c r="D4">
        <v>5</v>
      </c>
      <c r="E4">
        <v>5</v>
      </c>
      <c r="F4">
        <v>2</v>
      </c>
      <c r="G4">
        <v>2</v>
      </c>
      <c r="H4">
        <v>5</v>
      </c>
      <c r="I4">
        <v>5</v>
      </c>
      <c r="J4">
        <v>5</v>
      </c>
      <c r="K4">
        <v>5</v>
      </c>
      <c r="L4">
        <v>5</v>
      </c>
      <c r="N4" t="str">
        <f t="shared" ref="N4:N9" si="1">_xlfn.CONCAT(B4, " &amp; ")</f>
        <v xml:space="preserve">BS &amp; </v>
      </c>
      <c r="O4" t="str">
        <f t="shared" si="0"/>
        <v xml:space="preserve">5 &amp; </v>
      </c>
      <c r="P4" t="str">
        <f t="shared" si="0"/>
        <v xml:space="preserve">5 &amp; </v>
      </c>
      <c r="Q4" t="str">
        <f t="shared" si="0"/>
        <v xml:space="preserve">5 &amp; </v>
      </c>
      <c r="R4" t="str">
        <f t="shared" si="0"/>
        <v xml:space="preserve">2 &amp; </v>
      </c>
      <c r="S4" t="str">
        <f t="shared" si="0"/>
        <v xml:space="preserve">2 &amp; </v>
      </c>
      <c r="T4" t="str">
        <f t="shared" si="0"/>
        <v xml:space="preserve">5 &amp; </v>
      </c>
      <c r="U4" t="str">
        <f t="shared" si="0"/>
        <v xml:space="preserve">5 &amp; </v>
      </c>
      <c r="V4" t="str">
        <f t="shared" si="0"/>
        <v xml:space="preserve">5 &amp; </v>
      </c>
      <c r="W4" t="str">
        <f t="shared" si="0"/>
        <v xml:space="preserve">5 &amp; </v>
      </c>
      <c r="X4" t="str">
        <f t="shared" si="0"/>
        <v xml:space="preserve">5 &amp; </v>
      </c>
      <c r="Z4" t="str">
        <f t="shared" ref="Z4:Z9" si="2">_xlfn.CONCAT(N4:X4," \\ \hline")</f>
        <v>BS &amp; 5 &amp; 5 &amp; 5 &amp; 2 &amp; 2 &amp; 5 &amp; 5 &amp; 5 &amp; 5 &amp; 5 &amp;  \\ \hline</v>
      </c>
      <c r="AQ4" t="s">
        <v>36</v>
      </c>
    </row>
    <row r="5" spans="2:43" x14ac:dyDescent="0.3">
      <c r="B5" t="s">
        <v>2</v>
      </c>
      <c r="C5">
        <v>6</v>
      </c>
      <c r="D5">
        <v>6</v>
      </c>
      <c r="E5">
        <v>6</v>
      </c>
      <c r="F5">
        <v>1</v>
      </c>
      <c r="G5">
        <v>1</v>
      </c>
      <c r="H5">
        <v>6</v>
      </c>
      <c r="I5">
        <v>6</v>
      </c>
      <c r="J5">
        <v>6</v>
      </c>
      <c r="K5">
        <v>6</v>
      </c>
      <c r="L5">
        <v>2</v>
      </c>
      <c r="N5" t="str">
        <f t="shared" si="1"/>
        <v xml:space="preserve">EN &amp; </v>
      </c>
      <c r="O5" t="str">
        <f t="shared" si="0"/>
        <v xml:space="preserve">6 &amp; </v>
      </c>
      <c r="P5" t="str">
        <f t="shared" si="0"/>
        <v xml:space="preserve">6 &amp; </v>
      </c>
      <c r="Q5" t="str">
        <f t="shared" si="0"/>
        <v xml:space="preserve">6 &amp; </v>
      </c>
      <c r="R5" t="str">
        <f t="shared" si="0"/>
        <v xml:space="preserve">1 &amp; </v>
      </c>
      <c r="S5" t="str">
        <f t="shared" si="0"/>
        <v xml:space="preserve">1 &amp; </v>
      </c>
      <c r="T5" t="str">
        <f t="shared" si="0"/>
        <v xml:space="preserve">6 &amp; </v>
      </c>
      <c r="U5" t="str">
        <f t="shared" si="0"/>
        <v xml:space="preserve">6 &amp; </v>
      </c>
      <c r="V5" t="str">
        <f t="shared" si="0"/>
        <v xml:space="preserve">6 &amp; </v>
      </c>
      <c r="W5" t="str">
        <f t="shared" si="0"/>
        <v xml:space="preserve">6 &amp; </v>
      </c>
      <c r="X5" t="str">
        <f t="shared" si="0"/>
        <v xml:space="preserve">2 &amp; </v>
      </c>
      <c r="Z5" t="str">
        <f t="shared" si="2"/>
        <v>EN &amp; 6 &amp; 6 &amp; 6 &amp; 1 &amp; 1 &amp; 6 &amp; 6 &amp; 6 &amp; 6 &amp; 2 &amp;  \\ \hline</v>
      </c>
      <c r="AQ5" t="s">
        <v>37</v>
      </c>
    </row>
    <row r="6" spans="2:43" x14ac:dyDescent="0.3">
      <c r="B6" t="s">
        <v>3</v>
      </c>
      <c r="C6">
        <v>1</v>
      </c>
      <c r="D6">
        <v>4</v>
      </c>
      <c r="E6">
        <v>1</v>
      </c>
      <c r="F6">
        <v>3</v>
      </c>
      <c r="G6">
        <v>3</v>
      </c>
      <c r="H6">
        <v>4</v>
      </c>
      <c r="I6">
        <v>3</v>
      </c>
      <c r="J6">
        <v>1</v>
      </c>
      <c r="K6">
        <v>2</v>
      </c>
      <c r="L6">
        <v>6</v>
      </c>
      <c r="N6" t="str">
        <f t="shared" si="1"/>
        <v xml:space="preserve">BA &amp; </v>
      </c>
      <c r="O6" t="str">
        <f t="shared" si="0"/>
        <v xml:space="preserve">1 &amp; </v>
      </c>
      <c r="P6" t="str">
        <f t="shared" si="0"/>
        <v xml:space="preserve">4 &amp; </v>
      </c>
      <c r="Q6" t="str">
        <f t="shared" si="0"/>
        <v xml:space="preserve">1 &amp; </v>
      </c>
      <c r="R6" t="str">
        <f t="shared" si="0"/>
        <v xml:space="preserve">3 &amp; </v>
      </c>
      <c r="S6" t="str">
        <f t="shared" si="0"/>
        <v xml:space="preserve">3 &amp; </v>
      </c>
      <c r="T6" t="str">
        <f t="shared" si="0"/>
        <v xml:space="preserve">4 &amp; </v>
      </c>
      <c r="U6" t="str">
        <f t="shared" si="0"/>
        <v xml:space="preserve">3 &amp; </v>
      </c>
      <c r="V6" t="str">
        <f t="shared" si="0"/>
        <v xml:space="preserve">1 &amp; </v>
      </c>
      <c r="W6" t="str">
        <f t="shared" si="0"/>
        <v xml:space="preserve">2 &amp; </v>
      </c>
      <c r="X6" t="str">
        <f t="shared" si="0"/>
        <v xml:space="preserve">6 &amp; </v>
      </c>
      <c r="Z6" t="str">
        <f t="shared" si="2"/>
        <v>BA &amp; 1 &amp; 4 &amp; 1 &amp; 3 &amp; 3 &amp; 4 &amp; 3 &amp; 1 &amp; 2 &amp; 6 &amp;  \\ \hline</v>
      </c>
      <c r="AQ6" t="s">
        <v>38</v>
      </c>
    </row>
    <row r="7" spans="2:43" x14ac:dyDescent="0.3">
      <c r="B7" t="s">
        <v>4</v>
      </c>
      <c r="C7">
        <v>2</v>
      </c>
      <c r="D7">
        <v>3</v>
      </c>
      <c r="E7">
        <v>4</v>
      </c>
      <c r="F7">
        <v>6</v>
      </c>
      <c r="G7">
        <v>6</v>
      </c>
      <c r="H7">
        <v>1</v>
      </c>
      <c r="I7">
        <v>4</v>
      </c>
      <c r="J7">
        <v>2</v>
      </c>
      <c r="K7">
        <v>1</v>
      </c>
      <c r="L7">
        <v>4</v>
      </c>
      <c r="N7" t="str">
        <f t="shared" si="1"/>
        <v xml:space="preserve">QR &amp; </v>
      </c>
      <c r="O7" t="str">
        <f t="shared" si="0"/>
        <v xml:space="preserve">2 &amp; </v>
      </c>
      <c r="P7" t="str">
        <f t="shared" si="0"/>
        <v xml:space="preserve">3 &amp; </v>
      </c>
      <c r="Q7" t="str">
        <f t="shared" si="0"/>
        <v xml:space="preserve">4 &amp; </v>
      </c>
      <c r="R7" t="str">
        <f t="shared" si="0"/>
        <v xml:space="preserve">6 &amp; </v>
      </c>
      <c r="S7" t="str">
        <f t="shared" si="0"/>
        <v xml:space="preserve">6 &amp; </v>
      </c>
      <c r="T7" t="str">
        <f t="shared" si="0"/>
        <v xml:space="preserve">1 &amp; </v>
      </c>
      <c r="U7" t="str">
        <f t="shared" si="0"/>
        <v xml:space="preserve">4 &amp; </v>
      </c>
      <c r="V7" t="str">
        <f t="shared" si="0"/>
        <v xml:space="preserve">2 &amp; </v>
      </c>
      <c r="W7" t="str">
        <f t="shared" si="0"/>
        <v xml:space="preserve">1 &amp; </v>
      </c>
      <c r="X7" t="str">
        <f t="shared" si="0"/>
        <v xml:space="preserve">4 &amp; </v>
      </c>
      <c r="Z7" t="str">
        <f t="shared" si="2"/>
        <v>QR &amp; 2 &amp; 3 &amp; 4 &amp; 6 &amp; 6 &amp; 1 &amp; 4 &amp; 2 &amp; 1 &amp; 4 &amp;  \\ \hline</v>
      </c>
      <c r="AQ7" t="s">
        <v>39</v>
      </c>
    </row>
    <row r="8" spans="2:43" x14ac:dyDescent="0.3">
      <c r="B8" t="s">
        <v>5</v>
      </c>
      <c r="C8">
        <v>3</v>
      </c>
      <c r="D8">
        <v>1</v>
      </c>
      <c r="E8">
        <v>2</v>
      </c>
      <c r="F8">
        <v>4</v>
      </c>
      <c r="G8">
        <v>4</v>
      </c>
      <c r="H8">
        <v>2</v>
      </c>
      <c r="I8">
        <v>1</v>
      </c>
      <c r="J8">
        <v>3</v>
      </c>
      <c r="K8">
        <v>3</v>
      </c>
      <c r="L8">
        <v>1</v>
      </c>
      <c r="N8" t="str">
        <f t="shared" si="1"/>
        <v xml:space="preserve">CP &amp; </v>
      </c>
      <c r="O8" t="str">
        <f t="shared" si="0"/>
        <v xml:space="preserve">3 &amp; </v>
      </c>
      <c r="P8" t="str">
        <f t="shared" si="0"/>
        <v xml:space="preserve">1 &amp; </v>
      </c>
      <c r="Q8" t="str">
        <f t="shared" si="0"/>
        <v xml:space="preserve">2 &amp; </v>
      </c>
      <c r="R8" t="str">
        <f t="shared" si="0"/>
        <v xml:space="preserve">4 &amp; </v>
      </c>
      <c r="S8" t="str">
        <f t="shared" si="0"/>
        <v xml:space="preserve">4 &amp; </v>
      </c>
      <c r="T8" t="str">
        <f t="shared" si="0"/>
        <v xml:space="preserve">2 &amp; </v>
      </c>
      <c r="U8" t="str">
        <f t="shared" si="0"/>
        <v xml:space="preserve">1 &amp; </v>
      </c>
      <c r="V8" t="str">
        <f t="shared" si="0"/>
        <v xml:space="preserve">3 &amp; </v>
      </c>
      <c r="W8" t="str">
        <f t="shared" si="0"/>
        <v xml:space="preserve">3 &amp; </v>
      </c>
      <c r="X8" t="str">
        <f t="shared" si="0"/>
        <v xml:space="preserve">1 &amp; </v>
      </c>
      <c r="Z8" t="str">
        <f t="shared" si="2"/>
        <v>CP &amp; 3 &amp; 1 &amp; 2 &amp; 4 &amp; 4 &amp; 2 &amp; 1 &amp; 3 &amp; 3 &amp; 1 &amp;  \\ \hline</v>
      </c>
      <c r="AQ8" t="s">
        <v>40</v>
      </c>
    </row>
    <row r="9" spans="2:43" x14ac:dyDescent="0.3">
      <c r="B9" t="s">
        <v>11</v>
      </c>
      <c r="C9">
        <v>3</v>
      </c>
      <c r="D9">
        <v>1</v>
      </c>
      <c r="E9">
        <v>2</v>
      </c>
      <c r="F9">
        <v>4</v>
      </c>
      <c r="G9">
        <v>4</v>
      </c>
      <c r="H9">
        <v>2</v>
      </c>
      <c r="I9">
        <v>1</v>
      </c>
      <c r="J9">
        <v>3</v>
      </c>
      <c r="K9">
        <v>3</v>
      </c>
      <c r="L9">
        <v>3</v>
      </c>
      <c r="N9" t="str">
        <f t="shared" si="1"/>
        <v xml:space="preserve">CR &amp; </v>
      </c>
      <c r="O9" t="str">
        <f t="shared" si="0"/>
        <v xml:space="preserve">3 &amp; </v>
      </c>
      <c r="P9" t="str">
        <f t="shared" si="0"/>
        <v xml:space="preserve">1 &amp; </v>
      </c>
      <c r="Q9" t="str">
        <f t="shared" si="0"/>
        <v xml:space="preserve">2 &amp; </v>
      </c>
      <c r="R9" t="str">
        <f t="shared" si="0"/>
        <v xml:space="preserve">4 &amp; </v>
      </c>
      <c r="S9" t="str">
        <f t="shared" si="0"/>
        <v xml:space="preserve">4 &amp; </v>
      </c>
      <c r="T9" t="str">
        <f t="shared" si="0"/>
        <v xml:space="preserve">2 &amp; </v>
      </c>
      <c r="U9" t="str">
        <f t="shared" si="0"/>
        <v xml:space="preserve">1 &amp; </v>
      </c>
      <c r="V9" t="str">
        <f t="shared" si="0"/>
        <v xml:space="preserve">3 &amp; </v>
      </c>
      <c r="W9" t="str">
        <f t="shared" si="0"/>
        <v xml:space="preserve">3 &amp; </v>
      </c>
      <c r="X9" t="str">
        <f t="shared" si="0"/>
        <v xml:space="preserve">3 &amp; </v>
      </c>
      <c r="Z9" t="str">
        <f t="shared" si="2"/>
        <v>CR &amp; 3 &amp; 1 &amp; 2 &amp; 4 &amp; 4 &amp; 2 &amp; 1 &amp; 3 &amp; 3 &amp; 3 &amp;  \\ \hline</v>
      </c>
      <c r="AQ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8C1B-08AB-4F7C-A11B-8F218F649DD8}">
  <dimension ref="B2:AK21"/>
  <sheetViews>
    <sheetView topLeftCell="Y1" zoomScale="85" zoomScaleNormal="85" workbookViewId="0">
      <selection activeCell="AE28" sqref="AE28"/>
    </sheetView>
  </sheetViews>
  <sheetFormatPr defaultRowHeight="14.4" x14ac:dyDescent="0.3"/>
  <sheetData>
    <row r="2" spans="2:37" x14ac:dyDescent="0.3">
      <c r="B2" t="s">
        <v>0</v>
      </c>
      <c r="C2" t="s">
        <v>1</v>
      </c>
      <c r="D2">
        <v>0.06</v>
      </c>
      <c r="E2">
        <v>127</v>
      </c>
      <c r="F2">
        <v>0.2261</v>
      </c>
      <c r="G2">
        <v>0.2422</v>
      </c>
      <c r="H2">
        <v>0.2422</v>
      </c>
      <c r="I2">
        <v>0.2422</v>
      </c>
      <c r="J2">
        <v>0.23419999999999999</v>
      </c>
      <c r="K2">
        <v>0.13730000000000001</v>
      </c>
      <c r="L2">
        <v>0.218</v>
      </c>
      <c r="N2" t="str">
        <f>_xlfn.CONCAT(B2, " &amp; ")</f>
        <v xml:space="preserve">gift &amp; </v>
      </c>
      <c r="O2" t="str">
        <f t="shared" ref="O2:Y17" si="0">_xlfn.CONCAT(C2, " &amp; ")</f>
        <v xml:space="preserve">BS &amp; </v>
      </c>
      <c r="P2" t="str">
        <f t="shared" si="0"/>
        <v xml:space="preserve">0.06 &amp; </v>
      </c>
      <c r="Q2" t="str">
        <f t="shared" si="0"/>
        <v xml:space="preserve">127 &amp; </v>
      </c>
      <c r="R2" t="str">
        <f t="shared" si="0"/>
        <v xml:space="preserve">0.2261 &amp; </v>
      </c>
      <c r="S2" t="str">
        <f t="shared" si="0"/>
        <v xml:space="preserve">0.2422 &amp; </v>
      </c>
      <c r="T2" t="str">
        <f t="shared" si="0"/>
        <v xml:space="preserve">0.2422 &amp; </v>
      </c>
      <c r="U2" t="str">
        <f t="shared" si="0"/>
        <v xml:space="preserve">0.2422 &amp; </v>
      </c>
      <c r="V2" t="str">
        <f t="shared" si="0"/>
        <v xml:space="preserve">0.2342 &amp; </v>
      </c>
      <c r="W2" t="str">
        <f t="shared" si="0"/>
        <v xml:space="preserve">0.1373 &amp; </v>
      </c>
      <c r="X2" t="str">
        <f>_xlfn.CONCAT(L2, " &amp; ")</f>
        <v xml:space="preserve">0.218 &amp; </v>
      </c>
      <c r="Z2" t="str">
        <f>_xlfn.CONCAT(N2:X2, "\\ \hline")</f>
        <v>gift &amp; BS &amp; 0.06 &amp; 127 &amp; 0.2261 &amp; 0.2422 &amp; 0.2422 &amp; 0.2422 &amp; 0.2342 &amp; 0.1373 &amp; 0.218 &amp; \\ \hline</v>
      </c>
      <c r="AK2" t="s">
        <v>134</v>
      </c>
    </row>
    <row r="3" spans="2:37" x14ac:dyDescent="0.3">
      <c r="B3" t="s">
        <v>0</v>
      </c>
      <c r="C3" t="s">
        <v>2</v>
      </c>
      <c r="D3">
        <v>0.06</v>
      </c>
      <c r="E3">
        <v>127</v>
      </c>
      <c r="F3">
        <v>0.2261</v>
      </c>
      <c r="G3">
        <v>0.2261</v>
      </c>
      <c r="H3">
        <v>0.23419999999999999</v>
      </c>
      <c r="I3">
        <v>0.2422</v>
      </c>
      <c r="J3">
        <v>0.2261</v>
      </c>
      <c r="K3">
        <v>0.2422</v>
      </c>
      <c r="L3">
        <v>0.23419999999999999</v>
      </c>
      <c r="N3" t="str">
        <f t="shared" ref="N3:N21" si="1">_xlfn.CONCAT(B3, " &amp; ")</f>
        <v xml:space="preserve">gift &amp; </v>
      </c>
      <c r="O3" t="str">
        <f t="shared" si="0"/>
        <v xml:space="preserve">EN &amp; </v>
      </c>
      <c r="P3" t="str">
        <f t="shared" si="0"/>
        <v xml:space="preserve">0.06 &amp; </v>
      </c>
      <c r="Q3" t="str">
        <f t="shared" si="0"/>
        <v xml:space="preserve">127 &amp; </v>
      </c>
      <c r="R3" t="str">
        <f t="shared" si="0"/>
        <v xml:space="preserve">0.2261 &amp; </v>
      </c>
      <c r="S3" t="str">
        <f t="shared" si="0"/>
        <v xml:space="preserve">0.2261 &amp; </v>
      </c>
      <c r="T3" t="str">
        <f t="shared" si="0"/>
        <v xml:space="preserve">0.2342 &amp; </v>
      </c>
      <c r="U3" t="str">
        <f t="shared" si="0"/>
        <v xml:space="preserve">0.2422 &amp; </v>
      </c>
      <c r="V3" t="str">
        <f t="shared" si="0"/>
        <v xml:space="preserve">0.2261 &amp; </v>
      </c>
      <c r="W3" t="str">
        <f t="shared" si="0"/>
        <v xml:space="preserve">0.2422 &amp; </v>
      </c>
      <c r="X3" t="str">
        <f t="shared" si="0"/>
        <v xml:space="preserve">0.2342 &amp; </v>
      </c>
      <c r="Z3" t="str">
        <f t="shared" ref="Z3:Z21" si="2">_xlfn.CONCAT(N3:X3, "\\ \hline")</f>
        <v>gift &amp; EN &amp; 0.06 &amp; 127 &amp; 0.2261 &amp; 0.2261 &amp; 0.2342 &amp; 0.2422 &amp; 0.2261 &amp; 0.2422 &amp; 0.2342 &amp; \\ \hline</v>
      </c>
      <c r="AK3" t="s">
        <v>135</v>
      </c>
    </row>
    <row r="4" spans="2:37" x14ac:dyDescent="0.3">
      <c r="B4" t="s">
        <v>0</v>
      </c>
      <c r="C4" t="s">
        <v>3</v>
      </c>
      <c r="D4">
        <v>0.06</v>
      </c>
      <c r="E4">
        <v>127</v>
      </c>
      <c r="F4">
        <v>0.2261</v>
      </c>
      <c r="G4">
        <v>0.23419999999999999</v>
      </c>
      <c r="H4">
        <v>0.23419999999999999</v>
      </c>
      <c r="I4">
        <v>0.2019</v>
      </c>
      <c r="J4">
        <v>0.218</v>
      </c>
      <c r="K4">
        <v>0.1938</v>
      </c>
      <c r="L4">
        <v>0.218</v>
      </c>
      <c r="N4" t="str">
        <f t="shared" si="1"/>
        <v xml:space="preserve">gift &amp; </v>
      </c>
      <c r="O4" t="str">
        <f t="shared" si="0"/>
        <v xml:space="preserve">BA &amp; </v>
      </c>
      <c r="P4" t="str">
        <f t="shared" si="0"/>
        <v xml:space="preserve">0.06 &amp; </v>
      </c>
      <c r="Q4" t="str">
        <f t="shared" si="0"/>
        <v xml:space="preserve">127 &amp; </v>
      </c>
      <c r="R4" t="str">
        <f t="shared" si="0"/>
        <v xml:space="preserve">0.2261 &amp; </v>
      </c>
      <c r="S4" t="str">
        <f t="shared" si="0"/>
        <v xml:space="preserve">0.2342 &amp; </v>
      </c>
      <c r="T4" t="str">
        <f t="shared" si="0"/>
        <v xml:space="preserve">0.2342 &amp; </v>
      </c>
      <c r="U4" t="str">
        <f t="shared" si="0"/>
        <v xml:space="preserve">0.2019 &amp; </v>
      </c>
      <c r="V4" t="str">
        <f t="shared" si="0"/>
        <v xml:space="preserve">0.218 &amp; </v>
      </c>
      <c r="W4" t="str">
        <f t="shared" si="0"/>
        <v xml:space="preserve">0.1938 &amp; </v>
      </c>
      <c r="X4" t="str">
        <f t="shared" si="0"/>
        <v xml:space="preserve">0.218 &amp; </v>
      </c>
      <c r="Z4" t="str">
        <f t="shared" si="2"/>
        <v>gift &amp; BA &amp; 0.06 &amp; 127 &amp; 0.2261 &amp; 0.2342 &amp; 0.2342 &amp; 0.2019 &amp; 0.218 &amp; 0.1938 &amp; 0.218 &amp; \\ \hline</v>
      </c>
      <c r="AK4" t="s">
        <v>136</v>
      </c>
    </row>
    <row r="5" spans="2:37" x14ac:dyDescent="0.3">
      <c r="B5" t="s">
        <v>0</v>
      </c>
      <c r="C5" t="s">
        <v>4</v>
      </c>
      <c r="D5">
        <v>0.06</v>
      </c>
      <c r="E5">
        <v>127</v>
      </c>
      <c r="F5">
        <v>0.2261</v>
      </c>
      <c r="G5">
        <v>0.25840000000000002</v>
      </c>
      <c r="H5">
        <v>0.25840000000000002</v>
      </c>
      <c r="I5">
        <v>0.1857</v>
      </c>
      <c r="J5">
        <v>0.2422</v>
      </c>
      <c r="K5">
        <v>0.23419999999999999</v>
      </c>
      <c r="L5">
        <v>0.23419999999999999</v>
      </c>
      <c r="N5" t="str">
        <f t="shared" si="1"/>
        <v xml:space="preserve">gift &amp; </v>
      </c>
      <c r="O5" t="str">
        <f t="shared" si="0"/>
        <v xml:space="preserve">QR &amp; </v>
      </c>
      <c r="P5" t="str">
        <f t="shared" si="0"/>
        <v xml:space="preserve">0.06 &amp; </v>
      </c>
      <c r="Q5" t="str">
        <f t="shared" si="0"/>
        <v xml:space="preserve">127 &amp; </v>
      </c>
      <c r="R5" t="str">
        <f t="shared" si="0"/>
        <v xml:space="preserve">0.2261 &amp; </v>
      </c>
      <c r="S5" t="str">
        <f t="shared" si="0"/>
        <v xml:space="preserve">0.2584 &amp; </v>
      </c>
      <c r="T5" t="str">
        <f t="shared" si="0"/>
        <v xml:space="preserve">0.2584 &amp; </v>
      </c>
      <c r="U5" t="str">
        <f t="shared" si="0"/>
        <v xml:space="preserve">0.1857 &amp; </v>
      </c>
      <c r="V5" t="str">
        <f t="shared" si="0"/>
        <v xml:space="preserve">0.2422 &amp; </v>
      </c>
      <c r="W5" t="str">
        <f t="shared" si="0"/>
        <v xml:space="preserve">0.2342 &amp; </v>
      </c>
      <c r="X5" t="str">
        <f t="shared" si="0"/>
        <v xml:space="preserve">0.2342 &amp; </v>
      </c>
      <c r="Z5" t="str">
        <f t="shared" si="2"/>
        <v>gift &amp; QR &amp; 0.06 &amp; 127 &amp; 0.2261 &amp; 0.2584 &amp; 0.2584 &amp; 0.1857 &amp; 0.2422 &amp; 0.2342 &amp; 0.2342 &amp; \\ \hline</v>
      </c>
      <c r="AK5" t="s">
        <v>137</v>
      </c>
    </row>
    <row r="6" spans="2:37" x14ac:dyDescent="0.3">
      <c r="B6" t="s">
        <v>0</v>
      </c>
      <c r="C6" t="s">
        <v>5</v>
      </c>
      <c r="D6">
        <v>0.06</v>
      </c>
      <c r="E6">
        <v>127</v>
      </c>
      <c r="F6">
        <v>0.2261</v>
      </c>
      <c r="G6">
        <v>0.2261</v>
      </c>
      <c r="H6">
        <v>0.2261</v>
      </c>
      <c r="I6">
        <v>0.2261</v>
      </c>
      <c r="J6">
        <v>0.2261</v>
      </c>
      <c r="K6">
        <v>0.2261</v>
      </c>
      <c r="L6">
        <v>0.2261</v>
      </c>
      <c r="N6" t="str">
        <f t="shared" si="1"/>
        <v xml:space="preserve">gift &amp; </v>
      </c>
      <c r="O6" t="str">
        <f t="shared" si="0"/>
        <v xml:space="preserve">CP &amp; </v>
      </c>
      <c r="P6" t="str">
        <f t="shared" si="0"/>
        <v xml:space="preserve">0.06 &amp; </v>
      </c>
      <c r="Q6" t="str">
        <f t="shared" si="0"/>
        <v xml:space="preserve">127 &amp; </v>
      </c>
      <c r="R6" t="str">
        <f t="shared" si="0"/>
        <v xml:space="preserve">0.2261 &amp; </v>
      </c>
      <c r="S6" t="str">
        <f t="shared" si="0"/>
        <v xml:space="preserve">0.2261 &amp; </v>
      </c>
      <c r="T6" t="str">
        <f t="shared" si="0"/>
        <v xml:space="preserve">0.2261 &amp; </v>
      </c>
      <c r="U6" t="str">
        <f t="shared" si="0"/>
        <v xml:space="preserve">0.2261 &amp; </v>
      </c>
      <c r="V6" t="str">
        <f t="shared" si="0"/>
        <v xml:space="preserve">0.2261 &amp; </v>
      </c>
      <c r="W6" t="str">
        <f t="shared" si="0"/>
        <v xml:space="preserve">0.2261 &amp; </v>
      </c>
      <c r="X6" t="str">
        <f t="shared" si="0"/>
        <v xml:space="preserve">0.2261 &amp; </v>
      </c>
      <c r="Z6" t="str">
        <f t="shared" si="2"/>
        <v>gift &amp; CP &amp; 0.06 &amp; 127 &amp; 0.2261 &amp; 0.2261 &amp; 0.2261 &amp; 0.2261 &amp; 0.2261 &amp; 0.2261 &amp; 0.2261 &amp; \\ \hline</v>
      </c>
      <c r="AK6" t="s">
        <v>138</v>
      </c>
    </row>
    <row r="7" spans="2:37" x14ac:dyDescent="0.3">
      <c r="B7" t="s">
        <v>6</v>
      </c>
      <c r="C7" t="s">
        <v>1</v>
      </c>
      <c r="D7">
        <v>0.22</v>
      </c>
      <c r="E7">
        <v>1088</v>
      </c>
      <c r="F7">
        <v>0.2414</v>
      </c>
      <c r="G7">
        <v>0.2432</v>
      </c>
      <c r="H7">
        <v>0.217</v>
      </c>
      <c r="I7">
        <v>0.217</v>
      </c>
      <c r="J7">
        <v>0.2414</v>
      </c>
      <c r="K7">
        <v>0.23480000000000001</v>
      </c>
      <c r="L7">
        <v>0.23949999999999999</v>
      </c>
      <c r="N7" t="str">
        <f t="shared" si="1"/>
        <v xml:space="preserve">el &amp; </v>
      </c>
      <c r="O7" t="str">
        <f t="shared" si="0"/>
        <v xml:space="preserve">BS &amp; </v>
      </c>
      <c r="P7" t="str">
        <f t="shared" si="0"/>
        <v xml:space="preserve">0.22 &amp; </v>
      </c>
      <c r="Q7" t="str">
        <f t="shared" si="0"/>
        <v xml:space="preserve">1088 &amp; </v>
      </c>
      <c r="R7" t="str">
        <f t="shared" si="0"/>
        <v xml:space="preserve">0.2414 &amp; </v>
      </c>
      <c r="S7" t="str">
        <f t="shared" si="0"/>
        <v xml:space="preserve">0.2432 &amp; </v>
      </c>
      <c r="T7" t="str">
        <f t="shared" si="0"/>
        <v xml:space="preserve">0.217 &amp; </v>
      </c>
      <c r="U7" t="str">
        <f t="shared" si="0"/>
        <v xml:space="preserve">0.217 &amp; </v>
      </c>
      <c r="V7" t="str">
        <f t="shared" si="0"/>
        <v xml:space="preserve">0.2414 &amp; </v>
      </c>
      <c r="W7" t="str">
        <f t="shared" si="0"/>
        <v xml:space="preserve">0.2348 &amp; </v>
      </c>
      <c r="X7" t="str">
        <f t="shared" si="0"/>
        <v xml:space="preserve">0.2395 &amp; </v>
      </c>
      <c r="Z7" t="str">
        <f t="shared" si="2"/>
        <v>el &amp; BS &amp; 0.22 &amp; 1088 &amp; 0.2414 &amp; 0.2432 &amp; 0.217 &amp; 0.217 &amp; 0.2414 &amp; 0.2348 &amp; 0.2395 &amp; \\ \hline</v>
      </c>
      <c r="AK7" t="s">
        <v>139</v>
      </c>
    </row>
    <row r="8" spans="2:37" x14ac:dyDescent="0.3">
      <c r="B8" t="s">
        <v>6</v>
      </c>
      <c r="C8" t="s">
        <v>2</v>
      </c>
      <c r="D8">
        <v>0.22</v>
      </c>
      <c r="E8">
        <v>1088</v>
      </c>
      <c r="F8">
        <v>0.2414</v>
      </c>
      <c r="G8">
        <v>0.2414</v>
      </c>
      <c r="H8">
        <v>0.21329999999999999</v>
      </c>
      <c r="I8">
        <v>0.23669999999999999</v>
      </c>
      <c r="J8">
        <v>0.2404</v>
      </c>
      <c r="K8">
        <v>0.23760000000000001</v>
      </c>
      <c r="L8">
        <v>0.23949999999999999</v>
      </c>
      <c r="N8" t="str">
        <f t="shared" si="1"/>
        <v xml:space="preserve">el &amp; </v>
      </c>
      <c r="O8" t="str">
        <f t="shared" si="0"/>
        <v xml:space="preserve">EN &amp; </v>
      </c>
      <c r="P8" t="str">
        <f t="shared" si="0"/>
        <v xml:space="preserve">0.22 &amp; </v>
      </c>
      <c r="Q8" t="str">
        <f t="shared" si="0"/>
        <v xml:space="preserve">1088 &amp; </v>
      </c>
      <c r="R8" t="str">
        <f t="shared" si="0"/>
        <v xml:space="preserve">0.2414 &amp; </v>
      </c>
      <c r="S8" t="str">
        <f t="shared" si="0"/>
        <v xml:space="preserve">0.2414 &amp; </v>
      </c>
      <c r="T8" t="str">
        <f t="shared" si="0"/>
        <v xml:space="preserve">0.2133 &amp; </v>
      </c>
      <c r="U8" t="str">
        <f t="shared" si="0"/>
        <v xml:space="preserve">0.2367 &amp; </v>
      </c>
      <c r="V8" t="str">
        <f t="shared" si="0"/>
        <v xml:space="preserve">0.2404 &amp; </v>
      </c>
      <c r="W8" t="str">
        <f t="shared" si="0"/>
        <v xml:space="preserve">0.2376 &amp; </v>
      </c>
      <c r="X8" t="str">
        <f t="shared" si="0"/>
        <v xml:space="preserve">0.2395 &amp; </v>
      </c>
      <c r="Z8" t="str">
        <f t="shared" si="2"/>
        <v>el &amp; EN &amp; 0.22 &amp; 1088 &amp; 0.2414 &amp; 0.2414 &amp; 0.2133 &amp; 0.2367 &amp; 0.2404 &amp; 0.2376 &amp; 0.2395 &amp; \\ \hline</v>
      </c>
      <c r="AK8" t="s">
        <v>140</v>
      </c>
    </row>
    <row r="9" spans="2:37" x14ac:dyDescent="0.3">
      <c r="B9" t="s">
        <v>6</v>
      </c>
      <c r="C9" t="s">
        <v>3</v>
      </c>
      <c r="D9">
        <v>0.22</v>
      </c>
      <c r="E9">
        <v>1088</v>
      </c>
      <c r="F9">
        <v>0.2414</v>
      </c>
      <c r="G9">
        <v>0.2535</v>
      </c>
      <c r="H9">
        <v>0.2535</v>
      </c>
      <c r="I9">
        <v>0.22170000000000001</v>
      </c>
      <c r="J9">
        <v>0.23200000000000001</v>
      </c>
      <c r="K9">
        <v>0.39290000000000003</v>
      </c>
      <c r="L9">
        <v>0.39290000000000003</v>
      </c>
      <c r="N9" t="str">
        <f t="shared" si="1"/>
        <v xml:space="preserve">el &amp; </v>
      </c>
      <c r="O9" t="str">
        <f t="shared" si="0"/>
        <v xml:space="preserve">BA &amp; </v>
      </c>
      <c r="P9" t="str">
        <f t="shared" si="0"/>
        <v xml:space="preserve">0.22 &amp; </v>
      </c>
      <c r="Q9" t="str">
        <f t="shared" si="0"/>
        <v xml:space="preserve">1088 &amp; </v>
      </c>
      <c r="R9" t="str">
        <f t="shared" si="0"/>
        <v xml:space="preserve">0.2414 &amp; </v>
      </c>
      <c r="S9" t="str">
        <f t="shared" si="0"/>
        <v xml:space="preserve">0.2535 &amp; </v>
      </c>
      <c r="T9" t="str">
        <f t="shared" si="0"/>
        <v xml:space="preserve">0.2535 &amp; </v>
      </c>
      <c r="U9" t="str">
        <f t="shared" si="0"/>
        <v xml:space="preserve">0.2217 &amp; </v>
      </c>
      <c r="V9" t="str">
        <f t="shared" si="0"/>
        <v xml:space="preserve">0.232 &amp; </v>
      </c>
      <c r="W9" t="str">
        <f t="shared" si="0"/>
        <v xml:space="preserve">0.3929 &amp; </v>
      </c>
      <c r="X9" t="str">
        <f t="shared" si="0"/>
        <v xml:space="preserve">0.3929 &amp; </v>
      </c>
      <c r="Z9" t="str">
        <f t="shared" si="2"/>
        <v>el &amp; BA &amp; 0.22 &amp; 1088 &amp; 0.2414 &amp; 0.2535 &amp; 0.2535 &amp; 0.2217 &amp; 0.232 &amp; 0.3929 &amp; 0.3929 &amp; \\ \hline</v>
      </c>
      <c r="AK9" t="s">
        <v>141</v>
      </c>
    </row>
    <row r="10" spans="2:37" x14ac:dyDescent="0.3">
      <c r="B10" t="s">
        <v>6</v>
      </c>
      <c r="C10" t="s">
        <v>4</v>
      </c>
      <c r="D10">
        <v>0.22</v>
      </c>
      <c r="E10">
        <v>1088</v>
      </c>
      <c r="F10">
        <v>0.2414</v>
      </c>
      <c r="G10">
        <v>0.20300000000000001</v>
      </c>
      <c r="H10">
        <v>0.20300000000000001</v>
      </c>
      <c r="I10">
        <v>0.10199999999999999</v>
      </c>
      <c r="J10">
        <v>0.2273</v>
      </c>
      <c r="K10">
        <v>0.2414</v>
      </c>
      <c r="L10">
        <v>0.24229999999999999</v>
      </c>
      <c r="N10" t="str">
        <f t="shared" si="1"/>
        <v xml:space="preserve">el &amp; </v>
      </c>
      <c r="O10" t="str">
        <f t="shared" si="0"/>
        <v xml:space="preserve">QR &amp; </v>
      </c>
      <c r="P10" t="str">
        <f t="shared" si="0"/>
        <v xml:space="preserve">0.22 &amp; </v>
      </c>
      <c r="Q10" t="str">
        <f t="shared" si="0"/>
        <v xml:space="preserve">1088 &amp; </v>
      </c>
      <c r="R10" t="str">
        <f t="shared" si="0"/>
        <v xml:space="preserve">0.2414 &amp; </v>
      </c>
      <c r="S10" t="str">
        <f t="shared" si="0"/>
        <v xml:space="preserve">0.203 &amp; </v>
      </c>
      <c r="T10" t="str">
        <f t="shared" si="0"/>
        <v xml:space="preserve">0.203 &amp; </v>
      </c>
      <c r="U10" t="str">
        <f t="shared" si="0"/>
        <v xml:space="preserve">0.102 &amp; </v>
      </c>
      <c r="V10" t="str">
        <f t="shared" si="0"/>
        <v xml:space="preserve">0.2273 &amp; </v>
      </c>
      <c r="W10" t="str">
        <f t="shared" si="0"/>
        <v xml:space="preserve">0.2414 &amp; </v>
      </c>
      <c r="X10" t="str">
        <f t="shared" si="0"/>
        <v xml:space="preserve">0.2423 &amp; </v>
      </c>
      <c r="Z10" t="str">
        <f t="shared" si="2"/>
        <v>el &amp; QR &amp; 0.22 &amp; 1088 &amp; 0.2414 &amp; 0.203 &amp; 0.203 &amp; 0.102 &amp; 0.2273 &amp; 0.2414 &amp; 0.2423 &amp; \\ \hline</v>
      </c>
      <c r="AK10" t="s">
        <v>142</v>
      </c>
    </row>
    <row r="11" spans="2:37" x14ac:dyDescent="0.3">
      <c r="B11" t="s">
        <v>6</v>
      </c>
      <c r="C11" t="s">
        <v>5</v>
      </c>
      <c r="D11">
        <v>0.22</v>
      </c>
      <c r="E11">
        <v>1088</v>
      </c>
      <c r="F11">
        <v>0.2414</v>
      </c>
      <c r="G11">
        <v>0.2414</v>
      </c>
      <c r="H11">
        <v>0.2414</v>
      </c>
      <c r="I11">
        <v>0.2414</v>
      </c>
      <c r="J11">
        <v>0.2414</v>
      </c>
      <c r="K11">
        <v>0.2414</v>
      </c>
      <c r="L11">
        <v>0.2414</v>
      </c>
      <c r="N11" t="str">
        <f t="shared" si="1"/>
        <v xml:space="preserve">el &amp; </v>
      </c>
      <c r="O11" t="str">
        <f t="shared" si="0"/>
        <v xml:space="preserve">CP &amp; </v>
      </c>
      <c r="P11" t="str">
        <f t="shared" si="0"/>
        <v xml:space="preserve">0.22 &amp; </v>
      </c>
      <c r="Q11" t="str">
        <f t="shared" si="0"/>
        <v xml:space="preserve">1088 &amp; </v>
      </c>
      <c r="R11" t="str">
        <f t="shared" si="0"/>
        <v xml:space="preserve">0.2414 &amp; </v>
      </c>
      <c r="S11" t="str">
        <f t="shared" si="0"/>
        <v xml:space="preserve">0.2414 &amp; </v>
      </c>
      <c r="T11" t="str">
        <f t="shared" si="0"/>
        <v xml:space="preserve">0.2414 &amp; </v>
      </c>
      <c r="U11" t="str">
        <f t="shared" si="0"/>
        <v xml:space="preserve">0.2414 &amp; </v>
      </c>
      <c r="V11" t="str">
        <f t="shared" si="0"/>
        <v xml:space="preserve">0.2414 &amp; </v>
      </c>
      <c r="W11" t="str">
        <f t="shared" si="0"/>
        <v xml:space="preserve">0.2414 &amp; </v>
      </c>
      <c r="X11" t="str">
        <f t="shared" si="0"/>
        <v xml:space="preserve">0.2414 &amp; </v>
      </c>
      <c r="Z11" t="str">
        <f t="shared" si="2"/>
        <v>el &amp; CP &amp; 0.22 &amp; 1088 &amp; 0.2414 &amp; 0.2414 &amp; 0.2414 &amp; 0.2414 &amp; 0.2414 &amp; 0.2414 &amp; 0.2414 &amp; \\ \hline</v>
      </c>
      <c r="AK11" t="s">
        <v>143</v>
      </c>
    </row>
    <row r="12" spans="2:37" x14ac:dyDescent="0.3">
      <c r="B12" t="s">
        <v>7</v>
      </c>
      <c r="C12" t="s">
        <v>1</v>
      </c>
      <c r="D12">
        <v>0.08</v>
      </c>
      <c r="E12">
        <v>313</v>
      </c>
      <c r="F12">
        <v>0.29599999999999999</v>
      </c>
      <c r="G12">
        <v>0.29599999999999999</v>
      </c>
      <c r="H12">
        <v>0.3024</v>
      </c>
      <c r="I12">
        <v>0.3024</v>
      </c>
      <c r="J12">
        <v>0.29599999999999999</v>
      </c>
      <c r="K12">
        <v>0.29599999999999999</v>
      </c>
      <c r="L12">
        <v>0.29599999999999999</v>
      </c>
      <c r="N12" t="str">
        <f t="shared" si="1"/>
        <v xml:space="preserve">multi &amp; </v>
      </c>
      <c r="O12" t="str">
        <f t="shared" si="0"/>
        <v xml:space="preserve">BS &amp; </v>
      </c>
      <c r="P12" t="str">
        <f t="shared" si="0"/>
        <v xml:space="preserve">0.08 &amp; </v>
      </c>
      <c r="Q12" t="str">
        <f t="shared" si="0"/>
        <v xml:space="preserve">313 &amp; </v>
      </c>
      <c r="R12" t="str">
        <f t="shared" si="0"/>
        <v xml:space="preserve">0.296 &amp; </v>
      </c>
      <c r="S12" t="str">
        <f t="shared" si="0"/>
        <v xml:space="preserve">0.296 &amp; </v>
      </c>
      <c r="T12" t="str">
        <f t="shared" si="0"/>
        <v xml:space="preserve">0.3024 &amp; </v>
      </c>
      <c r="U12" t="str">
        <f t="shared" si="0"/>
        <v xml:space="preserve">0.3024 &amp; </v>
      </c>
      <c r="V12" t="str">
        <f t="shared" si="0"/>
        <v xml:space="preserve">0.296 &amp; </v>
      </c>
      <c r="W12" t="str">
        <f t="shared" si="0"/>
        <v xml:space="preserve">0.296 &amp; </v>
      </c>
      <c r="X12" t="str">
        <f t="shared" si="0"/>
        <v xml:space="preserve">0.296 &amp; </v>
      </c>
      <c r="Z12" t="str">
        <f t="shared" si="2"/>
        <v>multi &amp; BS &amp; 0.08 &amp; 313 &amp; 0.296 &amp; 0.296 &amp; 0.3024 &amp; 0.3024 &amp; 0.296 &amp; 0.296 &amp; 0.296 &amp; \\ \hline</v>
      </c>
      <c r="AK12" t="s">
        <v>144</v>
      </c>
    </row>
    <row r="13" spans="2:37" x14ac:dyDescent="0.3">
      <c r="B13" t="s">
        <v>7</v>
      </c>
      <c r="C13" t="s">
        <v>2</v>
      </c>
      <c r="D13">
        <v>0.08</v>
      </c>
      <c r="E13">
        <v>313</v>
      </c>
      <c r="F13">
        <v>0.29599999999999999</v>
      </c>
      <c r="G13">
        <v>0.29599999999999999</v>
      </c>
      <c r="H13">
        <v>0.30570000000000003</v>
      </c>
      <c r="I13">
        <v>0.28960000000000002</v>
      </c>
      <c r="J13">
        <v>0.29599999999999999</v>
      </c>
      <c r="K13">
        <v>0.29599999999999999</v>
      </c>
      <c r="L13">
        <v>0.29599999999999999</v>
      </c>
      <c r="N13" t="str">
        <f t="shared" si="1"/>
        <v xml:space="preserve">multi &amp; </v>
      </c>
      <c r="O13" t="str">
        <f t="shared" si="0"/>
        <v xml:space="preserve">EN &amp; </v>
      </c>
      <c r="P13" t="str">
        <f t="shared" si="0"/>
        <v xml:space="preserve">0.08 &amp; </v>
      </c>
      <c r="Q13" t="str">
        <f t="shared" si="0"/>
        <v xml:space="preserve">313 &amp; </v>
      </c>
      <c r="R13" t="str">
        <f t="shared" si="0"/>
        <v xml:space="preserve">0.296 &amp; </v>
      </c>
      <c r="S13" t="str">
        <f t="shared" si="0"/>
        <v xml:space="preserve">0.296 &amp; </v>
      </c>
      <c r="T13" t="str">
        <f t="shared" si="0"/>
        <v xml:space="preserve">0.3057 &amp; </v>
      </c>
      <c r="U13" t="str">
        <f t="shared" si="0"/>
        <v xml:space="preserve">0.2896 &amp; </v>
      </c>
      <c r="V13" t="str">
        <f t="shared" si="0"/>
        <v xml:space="preserve">0.296 &amp; </v>
      </c>
      <c r="W13" t="str">
        <f t="shared" si="0"/>
        <v xml:space="preserve">0.296 &amp; </v>
      </c>
      <c r="X13" t="str">
        <f t="shared" si="0"/>
        <v xml:space="preserve">0.296 &amp; </v>
      </c>
      <c r="Z13" t="str">
        <f t="shared" si="2"/>
        <v>multi &amp; EN &amp; 0.08 &amp; 313 &amp; 0.296 &amp; 0.296 &amp; 0.3057 &amp; 0.2896 &amp; 0.296 &amp; 0.296 &amp; 0.296 &amp; \\ \hline</v>
      </c>
      <c r="AK13" t="s">
        <v>145</v>
      </c>
    </row>
    <row r="14" spans="2:37" x14ac:dyDescent="0.3">
      <c r="B14" t="s">
        <v>7</v>
      </c>
      <c r="C14" t="s">
        <v>3</v>
      </c>
      <c r="D14">
        <v>0.08</v>
      </c>
      <c r="E14">
        <v>313</v>
      </c>
      <c r="F14">
        <v>0.29599999999999999</v>
      </c>
      <c r="G14">
        <v>0.33139999999999997</v>
      </c>
      <c r="H14">
        <v>0.33139999999999997</v>
      </c>
      <c r="I14">
        <v>0.25740000000000002</v>
      </c>
      <c r="J14">
        <v>0.2928</v>
      </c>
      <c r="K14">
        <v>6.7599999999999993E-2</v>
      </c>
      <c r="L14">
        <v>6.7599999999999993E-2</v>
      </c>
      <c r="N14" t="str">
        <f t="shared" si="1"/>
        <v xml:space="preserve">multi &amp; </v>
      </c>
      <c r="O14" t="str">
        <f t="shared" si="0"/>
        <v xml:space="preserve">BA &amp; </v>
      </c>
      <c r="P14" t="str">
        <f t="shared" si="0"/>
        <v xml:space="preserve">0.08 &amp; </v>
      </c>
      <c r="Q14" t="str">
        <f t="shared" si="0"/>
        <v xml:space="preserve">313 &amp; </v>
      </c>
      <c r="R14" t="str">
        <f t="shared" si="0"/>
        <v xml:space="preserve">0.296 &amp; </v>
      </c>
      <c r="S14" t="str">
        <f t="shared" si="0"/>
        <v xml:space="preserve">0.3314 &amp; </v>
      </c>
      <c r="T14" t="str">
        <f t="shared" si="0"/>
        <v xml:space="preserve">0.3314 &amp; </v>
      </c>
      <c r="U14" t="str">
        <f t="shared" si="0"/>
        <v xml:space="preserve">0.2574 &amp; </v>
      </c>
      <c r="V14" t="str">
        <f t="shared" si="0"/>
        <v xml:space="preserve">0.2928 &amp; </v>
      </c>
      <c r="W14" t="str">
        <f t="shared" si="0"/>
        <v xml:space="preserve">0.0676 &amp; </v>
      </c>
      <c r="X14" t="str">
        <f t="shared" si="0"/>
        <v xml:space="preserve">0.0676 &amp; </v>
      </c>
      <c r="Z14" t="str">
        <f t="shared" si="2"/>
        <v>multi &amp; BA &amp; 0.08 &amp; 313 &amp; 0.296 &amp; 0.3314 &amp; 0.3314 &amp; 0.2574 &amp; 0.2928 &amp; 0.0676 &amp; 0.0676 &amp; \\ \hline</v>
      </c>
      <c r="AK14" t="s">
        <v>146</v>
      </c>
    </row>
    <row r="15" spans="2:37" x14ac:dyDescent="0.3">
      <c r="B15" t="s">
        <v>7</v>
      </c>
      <c r="C15" t="s">
        <v>4</v>
      </c>
      <c r="D15">
        <v>0.08</v>
      </c>
      <c r="E15">
        <v>313</v>
      </c>
      <c r="F15">
        <v>0.29599999999999999</v>
      </c>
      <c r="G15">
        <v>0.251</v>
      </c>
      <c r="H15">
        <v>0.251</v>
      </c>
      <c r="I15">
        <v>0.21560000000000001</v>
      </c>
      <c r="J15">
        <v>0.2928</v>
      </c>
      <c r="K15">
        <v>0.29599999999999999</v>
      </c>
      <c r="L15">
        <v>0.29599999999999999</v>
      </c>
      <c r="N15" t="str">
        <f t="shared" si="1"/>
        <v xml:space="preserve">multi &amp; </v>
      </c>
      <c r="O15" t="str">
        <f t="shared" si="0"/>
        <v xml:space="preserve">QR &amp; </v>
      </c>
      <c r="P15" t="str">
        <f t="shared" si="0"/>
        <v xml:space="preserve">0.08 &amp; </v>
      </c>
      <c r="Q15" t="str">
        <f t="shared" si="0"/>
        <v xml:space="preserve">313 &amp; </v>
      </c>
      <c r="R15" t="str">
        <f t="shared" si="0"/>
        <v xml:space="preserve">0.296 &amp; </v>
      </c>
      <c r="S15" t="str">
        <f t="shared" si="0"/>
        <v xml:space="preserve">0.251 &amp; </v>
      </c>
      <c r="T15" t="str">
        <f t="shared" si="0"/>
        <v xml:space="preserve">0.251 &amp; </v>
      </c>
      <c r="U15" t="str">
        <f t="shared" si="0"/>
        <v xml:space="preserve">0.2156 &amp; </v>
      </c>
      <c r="V15" t="str">
        <f t="shared" si="0"/>
        <v xml:space="preserve">0.2928 &amp; </v>
      </c>
      <c r="W15" t="str">
        <f t="shared" si="0"/>
        <v xml:space="preserve">0.296 &amp; </v>
      </c>
      <c r="X15" t="str">
        <f t="shared" si="0"/>
        <v xml:space="preserve">0.296 &amp; </v>
      </c>
      <c r="Z15" t="str">
        <f t="shared" si="2"/>
        <v>multi &amp; QR &amp; 0.08 &amp; 313 &amp; 0.296 &amp; 0.251 &amp; 0.251 &amp; 0.2156 &amp; 0.2928 &amp; 0.296 &amp; 0.296 &amp; \\ \hline</v>
      </c>
      <c r="AK15" t="s">
        <v>147</v>
      </c>
    </row>
    <row r="16" spans="2:37" x14ac:dyDescent="0.3">
      <c r="B16" t="s">
        <v>7</v>
      </c>
      <c r="C16" t="s">
        <v>5</v>
      </c>
      <c r="D16">
        <v>0.08</v>
      </c>
      <c r="E16">
        <v>313</v>
      </c>
      <c r="F16">
        <v>0.29599999999999999</v>
      </c>
      <c r="G16">
        <v>0.29599999999999999</v>
      </c>
      <c r="H16">
        <v>0.29599999999999999</v>
      </c>
      <c r="I16">
        <v>0.29599999999999999</v>
      </c>
      <c r="J16">
        <v>0.29599999999999999</v>
      </c>
      <c r="K16">
        <v>0.29599999999999999</v>
      </c>
      <c r="L16">
        <v>0.29599999999999999</v>
      </c>
      <c r="N16" t="str">
        <f t="shared" si="1"/>
        <v xml:space="preserve">multi &amp; </v>
      </c>
      <c r="O16" t="str">
        <f t="shared" si="0"/>
        <v xml:space="preserve">CP &amp; </v>
      </c>
      <c r="P16" t="str">
        <f t="shared" si="0"/>
        <v xml:space="preserve">0.08 &amp; </v>
      </c>
      <c r="Q16" t="str">
        <f t="shared" si="0"/>
        <v xml:space="preserve">313 &amp; </v>
      </c>
      <c r="R16" t="str">
        <f t="shared" si="0"/>
        <v xml:space="preserve">0.296 &amp; </v>
      </c>
      <c r="S16" t="str">
        <f t="shared" si="0"/>
        <v xml:space="preserve">0.296 &amp; </v>
      </c>
      <c r="T16" t="str">
        <f t="shared" si="0"/>
        <v xml:space="preserve">0.296 &amp; </v>
      </c>
      <c r="U16" t="str">
        <f t="shared" si="0"/>
        <v xml:space="preserve">0.296 &amp; </v>
      </c>
      <c r="V16" t="str">
        <f t="shared" si="0"/>
        <v xml:space="preserve">0.296 &amp; </v>
      </c>
      <c r="W16" t="str">
        <f t="shared" si="0"/>
        <v xml:space="preserve">0.296 &amp; </v>
      </c>
      <c r="X16" t="str">
        <f t="shared" si="0"/>
        <v xml:space="preserve">0.296 &amp; </v>
      </c>
      <c r="Z16" t="str">
        <f t="shared" si="2"/>
        <v>multi &amp; CP &amp; 0.08 &amp; 313 &amp; 0.296 &amp; 0.296 &amp; 0.296 &amp; 0.296 &amp; 0.296 &amp; 0.296 &amp; 0.296 &amp; \\ \hline</v>
      </c>
      <c r="AK16" t="s">
        <v>148</v>
      </c>
    </row>
    <row r="17" spans="2:37" x14ac:dyDescent="0.3">
      <c r="B17" t="s">
        <v>8</v>
      </c>
      <c r="C17" t="s">
        <v>1</v>
      </c>
      <c r="D17">
        <v>0.12</v>
      </c>
      <c r="E17">
        <v>332</v>
      </c>
      <c r="F17">
        <v>0.39960000000000001</v>
      </c>
      <c r="G17">
        <v>0.39960000000000001</v>
      </c>
      <c r="H17">
        <v>0.31730000000000003</v>
      </c>
      <c r="I17">
        <v>0.3115</v>
      </c>
      <c r="J17">
        <v>0.39960000000000001</v>
      </c>
      <c r="K17">
        <v>0.34970000000000001</v>
      </c>
      <c r="L17">
        <v>0.39960000000000001</v>
      </c>
      <c r="N17" t="str">
        <f t="shared" si="1"/>
        <v xml:space="preserve">apparel &amp; </v>
      </c>
      <c r="O17" t="str">
        <f t="shared" si="0"/>
        <v xml:space="preserve">BS &amp; </v>
      </c>
      <c r="P17" t="str">
        <f t="shared" si="0"/>
        <v xml:space="preserve">0.12 &amp; </v>
      </c>
      <c r="Q17" t="str">
        <f t="shared" si="0"/>
        <v xml:space="preserve">332 &amp; </v>
      </c>
      <c r="R17" t="str">
        <f t="shared" si="0"/>
        <v xml:space="preserve">0.3996 &amp; </v>
      </c>
      <c r="S17" t="str">
        <f t="shared" si="0"/>
        <v xml:space="preserve">0.3996 &amp; </v>
      </c>
      <c r="T17" t="str">
        <f t="shared" si="0"/>
        <v xml:space="preserve">0.3173 &amp; </v>
      </c>
      <c r="U17" t="str">
        <f t="shared" si="0"/>
        <v xml:space="preserve">0.3115 &amp; </v>
      </c>
      <c r="V17" t="str">
        <f t="shared" si="0"/>
        <v xml:space="preserve">0.3996 &amp; </v>
      </c>
      <c r="W17" t="str">
        <f t="shared" si="0"/>
        <v xml:space="preserve">0.3497 &amp; </v>
      </c>
      <c r="X17" t="str">
        <f t="shared" si="0"/>
        <v xml:space="preserve">0.3996 &amp; </v>
      </c>
      <c r="Z17" t="str">
        <f t="shared" si="2"/>
        <v>apparel &amp; BS &amp; 0.12 &amp; 332 &amp; 0.3996 &amp; 0.3996 &amp; 0.3173 &amp; 0.3115 &amp; 0.3996 &amp; 0.3497 &amp; 0.3996 &amp; \\ \hline</v>
      </c>
      <c r="AK17" t="s">
        <v>149</v>
      </c>
    </row>
    <row r="18" spans="2:37" x14ac:dyDescent="0.3">
      <c r="B18" t="s">
        <v>8</v>
      </c>
      <c r="C18" t="s">
        <v>2</v>
      </c>
      <c r="D18">
        <v>0.12</v>
      </c>
      <c r="E18">
        <v>332</v>
      </c>
      <c r="F18">
        <v>0.39960000000000001</v>
      </c>
      <c r="G18">
        <v>0.39960000000000001</v>
      </c>
      <c r="H18">
        <v>0.30559999999999998</v>
      </c>
      <c r="I18">
        <v>0.3115</v>
      </c>
      <c r="J18">
        <v>0.39960000000000001</v>
      </c>
      <c r="K18">
        <v>0.37909999999999999</v>
      </c>
      <c r="L18">
        <v>0.39960000000000001</v>
      </c>
      <c r="N18" t="str">
        <f t="shared" si="1"/>
        <v xml:space="preserve">apparel &amp; </v>
      </c>
      <c r="O18" t="str">
        <f t="shared" ref="O18:O21" si="3">_xlfn.CONCAT(C18, " &amp; ")</f>
        <v xml:space="preserve">EN &amp; </v>
      </c>
      <c r="P18" t="str">
        <f t="shared" ref="P18:P21" si="4">_xlfn.CONCAT(D18, " &amp; ")</f>
        <v xml:space="preserve">0.12 &amp; </v>
      </c>
      <c r="Q18" t="str">
        <f t="shared" ref="Q18:Q21" si="5">_xlfn.CONCAT(E18, " &amp; ")</f>
        <v xml:space="preserve">332 &amp; </v>
      </c>
      <c r="R18" t="str">
        <f t="shared" ref="R18:R21" si="6">_xlfn.CONCAT(F18, " &amp; ")</f>
        <v xml:space="preserve">0.3996 &amp; </v>
      </c>
      <c r="S18" t="str">
        <f t="shared" ref="S18:S21" si="7">_xlfn.CONCAT(G18, " &amp; ")</f>
        <v xml:space="preserve">0.3996 &amp; </v>
      </c>
      <c r="T18" t="str">
        <f t="shared" ref="T18:T21" si="8">_xlfn.CONCAT(H18, " &amp; ")</f>
        <v xml:space="preserve">0.3056 &amp; </v>
      </c>
      <c r="U18" t="str">
        <f t="shared" ref="U18:U21" si="9">_xlfn.CONCAT(I18, " &amp; ")</f>
        <v xml:space="preserve">0.3115 &amp; </v>
      </c>
      <c r="V18" t="str">
        <f t="shared" ref="V18:V21" si="10">_xlfn.CONCAT(J18, " &amp; ")</f>
        <v xml:space="preserve">0.3996 &amp; </v>
      </c>
      <c r="W18" t="str">
        <f t="shared" ref="W18:Y21" si="11">_xlfn.CONCAT(K18, " &amp; ")</f>
        <v xml:space="preserve">0.3791 &amp; </v>
      </c>
      <c r="X18" t="str">
        <f t="shared" si="11"/>
        <v xml:space="preserve">0.3996 &amp; </v>
      </c>
      <c r="Z18" t="str">
        <f t="shared" si="2"/>
        <v>apparel &amp; EN &amp; 0.12 &amp; 332 &amp; 0.3996 &amp; 0.3996 &amp; 0.3056 &amp; 0.3115 &amp; 0.3996 &amp; 0.3791 &amp; 0.3996 &amp; \\ \hline</v>
      </c>
      <c r="AK18" t="s">
        <v>150</v>
      </c>
    </row>
    <row r="19" spans="2:37" x14ac:dyDescent="0.3">
      <c r="B19" t="s">
        <v>8</v>
      </c>
      <c r="C19" t="s">
        <v>3</v>
      </c>
      <c r="D19">
        <v>0.12</v>
      </c>
      <c r="E19">
        <v>332</v>
      </c>
      <c r="F19">
        <v>0.39960000000000001</v>
      </c>
      <c r="G19">
        <v>0.37319999999999998</v>
      </c>
      <c r="H19">
        <v>0.37319999999999998</v>
      </c>
      <c r="I19">
        <v>0.3644</v>
      </c>
      <c r="J19">
        <v>0.38490000000000002</v>
      </c>
      <c r="K19">
        <v>0.3967</v>
      </c>
      <c r="L19">
        <v>0.39960000000000001</v>
      </c>
      <c r="N19" t="str">
        <f t="shared" si="1"/>
        <v xml:space="preserve">apparel &amp; </v>
      </c>
      <c r="O19" t="str">
        <f t="shared" si="3"/>
        <v xml:space="preserve">BA &amp; </v>
      </c>
      <c r="P19" t="str">
        <f t="shared" si="4"/>
        <v xml:space="preserve">0.12 &amp; </v>
      </c>
      <c r="Q19" t="str">
        <f t="shared" si="5"/>
        <v xml:space="preserve">332 &amp; </v>
      </c>
      <c r="R19" t="str">
        <f t="shared" si="6"/>
        <v xml:space="preserve">0.3996 &amp; </v>
      </c>
      <c r="S19" t="str">
        <f t="shared" si="7"/>
        <v xml:space="preserve">0.3732 &amp; </v>
      </c>
      <c r="T19" t="str">
        <f t="shared" si="8"/>
        <v xml:space="preserve">0.3732 &amp; </v>
      </c>
      <c r="U19" t="str">
        <f t="shared" si="9"/>
        <v xml:space="preserve">0.3644 &amp; </v>
      </c>
      <c r="V19" t="str">
        <f t="shared" si="10"/>
        <v xml:space="preserve">0.3849 &amp; </v>
      </c>
      <c r="W19" t="str">
        <f t="shared" si="11"/>
        <v xml:space="preserve">0.3967 &amp; </v>
      </c>
      <c r="X19" t="str">
        <f t="shared" si="11"/>
        <v xml:space="preserve">0.3996 &amp; </v>
      </c>
      <c r="Z19" t="str">
        <f t="shared" si="2"/>
        <v>apparel &amp; BA &amp; 0.12 &amp; 332 &amp; 0.3996 &amp; 0.3732 &amp; 0.3732 &amp; 0.3644 &amp; 0.3849 &amp; 0.3967 &amp; 0.3996 &amp; \\ \hline</v>
      </c>
      <c r="AK19" t="s">
        <v>151</v>
      </c>
    </row>
    <row r="20" spans="2:37" x14ac:dyDescent="0.3">
      <c r="B20" t="s">
        <v>8</v>
      </c>
      <c r="C20" t="s">
        <v>4</v>
      </c>
      <c r="D20">
        <v>0.12</v>
      </c>
      <c r="E20">
        <v>332</v>
      </c>
      <c r="F20">
        <v>0.39960000000000001</v>
      </c>
      <c r="G20">
        <v>0.39960000000000001</v>
      </c>
      <c r="H20">
        <v>0.39960000000000001</v>
      </c>
      <c r="I20">
        <v>4.41E-2</v>
      </c>
      <c r="J20">
        <v>0.39960000000000001</v>
      </c>
      <c r="K20">
        <v>0.40260000000000001</v>
      </c>
      <c r="L20">
        <v>0.40260000000000001</v>
      </c>
      <c r="N20" t="str">
        <f t="shared" si="1"/>
        <v xml:space="preserve">apparel &amp; </v>
      </c>
      <c r="O20" t="str">
        <f t="shared" si="3"/>
        <v xml:space="preserve">QR &amp; </v>
      </c>
      <c r="P20" t="str">
        <f t="shared" si="4"/>
        <v xml:space="preserve">0.12 &amp; </v>
      </c>
      <c r="Q20" t="str">
        <f t="shared" si="5"/>
        <v xml:space="preserve">332 &amp; </v>
      </c>
      <c r="R20" t="str">
        <f t="shared" si="6"/>
        <v xml:space="preserve">0.3996 &amp; </v>
      </c>
      <c r="S20" t="str">
        <f t="shared" si="7"/>
        <v xml:space="preserve">0.3996 &amp; </v>
      </c>
      <c r="T20" t="str">
        <f t="shared" si="8"/>
        <v xml:space="preserve">0.3996 &amp; </v>
      </c>
      <c r="U20" t="str">
        <f t="shared" si="9"/>
        <v xml:space="preserve">0.0441 &amp; </v>
      </c>
      <c r="V20" t="str">
        <f t="shared" si="10"/>
        <v xml:space="preserve">0.3996 &amp; </v>
      </c>
      <c r="W20" t="str">
        <f t="shared" si="11"/>
        <v xml:space="preserve">0.4026 &amp; </v>
      </c>
      <c r="X20" t="str">
        <f t="shared" si="11"/>
        <v xml:space="preserve">0.4026 &amp; </v>
      </c>
      <c r="Z20" t="str">
        <f t="shared" si="2"/>
        <v>apparel &amp; QR &amp; 0.12 &amp; 332 &amp; 0.3996 &amp; 0.3996 &amp; 0.3996 &amp; 0.0441 &amp; 0.3996 &amp; 0.4026 &amp; 0.4026 &amp; \\ \hline</v>
      </c>
      <c r="AK20" t="s">
        <v>152</v>
      </c>
    </row>
    <row r="21" spans="2:37" x14ac:dyDescent="0.3">
      <c r="B21" t="s">
        <v>8</v>
      </c>
      <c r="C21" t="s">
        <v>5</v>
      </c>
      <c r="D21">
        <v>0.12</v>
      </c>
      <c r="E21">
        <v>332</v>
      </c>
      <c r="F21">
        <v>0.39960000000000001</v>
      </c>
      <c r="G21">
        <v>0.39960000000000001</v>
      </c>
      <c r="H21">
        <v>0.39960000000000001</v>
      </c>
      <c r="I21">
        <v>0.39960000000000001</v>
      </c>
      <c r="J21">
        <v>0.39960000000000001</v>
      </c>
      <c r="K21">
        <v>0.39960000000000001</v>
      </c>
      <c r="L21">
        <v>0.39960000000000001</v>
      </c>
      <c r="N21" t="str">
        <f t="shared" si="1"/>
        <v xml:space="preserve">apparel &amp; </v>
      </c>
      <c r="O21" t="str">
        <f t="shared" si="3"/>
        <v xml:space="preserve">CP &amp; </v>
      </c>
      <c r="P21" t="str">
        <f t="shared" si="4"/>
        <v xml:space="preserve">0.12 &amp; </v>
      </c>
      <c r="Q21" t="str">
        <f t="shared" si="5"/>
        <v xml:space="preserve">332 &amp; </v>
      </c>
      <c r="R21" t="str">
        <f t="shared" si="6"/>
        <v xml:space="preserve">0.3996 &amp; </v>
      </c>
      <c r="S21" t="str">
        <f t="shared" si="7"/>
        <v xml:space="preserve">0.3996 &amp; </v>
      </c>
      <c r="T21" t="str">
        <f t="shared" si="8"/>
        <v xml:space="preserve">0.3996 &amp; </v>
      </c>
      <c r="U21" t="str">
        <f t="shared" si="9"/>
        <v xml:space="preserve">0.3996 &amp; </v>
      </c>
      <c r="V21" t="str">
        <f t="shared" si="10"/>
        <v xml:space="preserve">0.3996 &amp; </v>
      </c>
      <c r="W21" t="str">
        <f t="shared" si="11"/>
        <v xml:space="preserve">0.3996 &amp; </v>
      </c>
      <c r="X21" t="str">
        <f t="shared" si="11"/>
        <v xml:space="preserve">0.3996 &amp; </v>
      </c>
      <c r="Z21" t="str">
        <f t="shared" si="2"/>
        <v>apparel &amp; CP &amp; 0.12 &amp; 332 &amp; 0.3996 &amp; 0.3996 &amp; 0.3996 &amp; 0.3996 &amp; 0.3996 &amp; 0.3996 &amp; 0.3996 &amp; \\ \hline</v>
      </c>
      <c r="AK21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14AE-8D78-4855-A414-5A2BD9A7D905}">
  <dimension ref="B3:AA7"/>
  <sheetViews>
    <sheetView topLeftCell="J1" workbookViewId="0">
      <selection activeCell="Y12" sqref="Y12"/>
    </sheetView>
  </sheetViews>
  <sheetFormatPr defaultRowHeight="14.4" x14ac:dyDescent="0.3"/>
  <sheetData>
    <row r="3" spans="2:27" x14ac:dyDescent="0.3">
      <c r="B3" t="s">
        <v>154</v>
      </c>
      <c r="C3">
        <v>0.85</v>
      </c>
      <c r="D3">
        <v>0.65</v>
      </c>
      <c r="E3">
        <v>0.35</v>
      </c>
      <c r="F3">
        <v>0.65</v>
      </c>
      <c r="G3">
        <v>0.6</v>
      </c>
      <c r="H3">
        <v>0.75</v>
      </c>
      <c r="J3" t="str">
        <f>_xlfn.CONCAT(B3, " &amp; ")</f>
        <v xml:space="preserve">Better or equal &amp; </v>
      </c>
      <c r="K3" t="str">
        <f t="shared" ref="K3:Q7" si="0">_xlfn.CONCAT(C3, " &amp; ")</f>
        <v xml:space="preserve">0.85 &amp; </v>
      </c>
      <c r="L3" t="str">
        <f t="shared" si="0"/>
        <v xml:space="preserve">0.65 &amp; </v>
      </c>
      <c r="M3" t="str">
        <f t="shared" si="0"/>
        <v xml:space="preserve">0.35 &amp; </v>
      </c>
      <c r="N3" t="str">
        <f t="shared" si="0"/>
        <v xml:space="preserve">0.65 &amp; </v>
      </c>
      <c r="O3" t="str">
        <f t="shared" si="0"/>
        <v xml:space="preserve">0.6 &amp; </v>
      </c>
      <c r="P3" t="str">
        <f t="shared" si="0"/>
        <v xml:space="preserve">0.75 &amp; </v>
      </c>
      <c r="R3" t="str">
        <f>_xlfn.CONCAT(J3:P3,"\\ \hline")</f>
        <v>Better or equal &amp; 0.85 &amp; 0.65 &amp; 0.35 &amp; 0.65 &amp; 0.6 &amp; 0.75 &amp; \\ \hline</v>
      </c>
      <c r="AA3" t="s">
        <v>157</v>
      </c>
    </row>
    <row r="4" spans="2:27" x14ac:dyDescent="0.3">
      <c r="B4" t="s">
        <v>9</v>
      </c>
      <c r="C4">
        <v>0.3</v>
      </c>
      <c r="D4">
        <v>0.4</v>
      </c>
      <c r="E4">
        <v>0.15</v>
      </c>
      <c r="F4">
        <v>0.1</v>
      </c>
      <c r="G4">
        <v>0.2</v>
      </c>
      <c r="H4">
        <v>0.25</v>
      </c>
      <c r="J4" t="str">
        <f t="shared" ref="J4:J7" si="1">_xlfn.CONCAT(B4, " &amp; ")</f>
        <v xml:space="preserve">Better &amp; </v>
      </c>
      <c r="K4" t="str">
        <f t="shared" si="0"/>
        <v xml:space="preserve">0.3 &amp; </v>
      </c>
      <c r="L4" t="str">
        <f t="shared" si="0"/>
        <v xml:space="preserve">0.4 &amp; </v>
      </c>
      <c r="M4" t="str">
        <f t="shared" si="0"/>
        <v xml:space="preserve">0.15 &amp; </v>
      </c>
      <c r="N4" t="str">
        <f t="shared" si="0"/>
        <v xml:space="preserve">0.1 &amp; </v>
      </c>
      <c r="O4" t="str">
        <f t="shared" si="0"/>
        <v xml:space="preserve">0.2 &amp; </v>
      </c>
      <c r="P4" t="str">
        <f t="shared" si="0"/>
        <v xml:space="preserve">0.25 &amp; </v>
      </c>
      <c r="R4" t="str">
        <f t="shared" ref="R4:R7" si="2">_xlfn.CONCAT(J4:P4,"\\ \hline")</f>
        <v>Better &amp; 0.3 &amp; 0.4 &amp; 0.15 &amp; 0.1 &amp; 0.2 &amp; 0.25 &amp; \\ \hline</v>
      </c>
      <c r="AA4" t="s">
        <v>158</v>
      </c>
    </row>
    <row r="5" spans="2:27" x14ac:dyDescent="0.3">
      <c r="B5" t="s">
        <v>10</v>
      </c>
      <c r="C5">
        <v>0.15</v>
      </c>
      <c r="D5">
        <v>0.35</v>
      </c>
      <c r="E5">
        <v>0.65</v>
      </c>
      <c r="F5">
        <v>0.35</v>
      </c>
      <c r="G5">
        <v>0.4</v>
      </c>
      <c r="H5">
        <v>0.25</v>
      </c>
      <c r="J5" t="str">
        <f t="shared" si="1"/>
        <v xml:space="preserve">Worse &amp; </v>
      </c>
      <c r="K5" t="str">
        <f t="shared" si="0"/>
        <v xml:space="preserve">0.15 &amp; </v>
      </c>
      <c r="L5" t="str">
        <f t="shared" si="0"/>
        <v xml:space="preserve">0.35 &amp; </v>
      </c>
      <c r="M5" t="str">
        <f t="shared" si="0"/>
        <v xml:space="preserve">0.65 &amp; </v>
      </c>
      <c r="N5" t="str">
        <f t="shared" si="0"/>
        <v xml:space="preserve">0.35 &amp; </v>
      </c>
      <c r="O5" t="str">
        <f t="shared" si="0"/>
        <v xml:space="preserve">0.4 &amp; </v>
      </c>
      <c r="P5" t="str">
        <f t="shared" si="0"/>
        <v xml:space="preserve">0.25 &amp; </v>
      </c>
      <c r="R5" t="str">
        <f t="shared" si="2"/>
        <v>Worse &amp; 0.15 &amp; 0.35 &amp; 0.65 &amp; 0.35 &amp; 0.4 &amp; 0.25 &amp; \\ \hline</v>
      </c>
      <c r="AA5" t="s">
        <v>159</v>
      </c>
    </row>
    <row r="6" spans="2:27" x14ac:dyDescent="0.3">
      <c r="B6" t="s">
        <v>155</v>
      </c>
      <c r="C6">
        <v>2.5000000000000001E-3</v>
      </c>
      <c r="D6">
        <v>-2.63E-2</v>
      </c>
      <c r="E6">
        <v>-0.13719999999999999</v>
      </c>
      <c r="F6">
        <v>-4.4000000000000003E-3</v>
      </c>
      <c r="G6">
        <v>-3.9600000000000003E-2</v>
      </c>
      <c r="H6">
        <v>-7.4000000000000003E-3</v>
      </c>
      <c r="J6" t="str">
        <f t="shared" si="1"/>
        <v xml:space="preserve">Mean advantage (rel) &amp; </v>
      </c>
      <c r="K6" t="str">
        <f t="shared" si="0"/>
        <v xml:space="preserve">0.0025 &amp; </v>
      </c>
      <c r="L6" t="str">
        <f t="shared" si="0"/>
        <v xml:space="preserve">-0.0263 &amp; </v>
      </c>
      <c r="M6" t="str">
        <f t="shared" si="0"/>
        <v xml:space="preserve">-0.1372 &amp; </v>
      </c>
      <c r="N6" t="str">
        <f t="shared" si="0"/>
        <v xml:space="preserve">-0.0044 &amp; </v>
      </c>
      <c r="O6" t="str">
        <f t="shared" si="0"/>
        <v xml:space="preserve">-0.0396 &amp; </v>
      </c>
      <c r="P6" t="str">
        <f t="shared" si="0"/>
        <v xml:space="preserve">-0.0074 &amp; </v>
      </c>
      <c r="R6" t="str">
        <f t="shared" si="2"/>
        <v>Mean advantage (rel) &amp; 0.0025 &amp; -0.0263 &amp; -0.1372 &amp; -0.0044 &amp; -0.0396 &amp; -0.0074 &amp; \\ \hline</v>
      </c>
      <c r="AA6" t="s">
        <v>160</v>
      </c>
    </row>
    <row r="7" spans="2:27" x14ac:dyDescent="0.3">
      <c r="B7" t="s">
        <v>156</v>
      </c>
      <c r="C7">
        <v>1.9099999999999999E-2</v>
      </c>
      <c r="D7">
        <v>3.4000000000000002E-2</v>
      </c>
      <c r="E7">
        <v>8.3699999999999997E-2</v>
      </c>
      <c r="F7">
        <v>6.7999999999999996E-3</v>
      </c>
      <c r="G7">
        <v>6.6500000000000004E-2</v>
      </c>
      <c r="H7">
        <v>6.2899999999999998E-2</v>
      </c>
      <c r="J7" t="str">
        <f t="shared" si="1"/>
        <v xml:space="preserve">Sd of advantages &amp; </v>
      </c>
      <c r="K7" t="str">
        <f t="shared" si="0"/>
        <v xml:space="preserve">0.0191 &amp; </v>
      </c>
      <c r="L7" t="str">
        <f t="shared" si="0"/>
        <v xml:space="preserve">0.034 &amp; </v>
      </c>
      <c r="M7" t="str">
        <f t="shared" si="0"/>
        <v xml:space="preserve">0.0837 &amp; </v>
      </c>
      <c r="N7" t="str">
        <f t="shared" si="0"/>
        <v xml:space="preserve">0.0068 &amp; </v>
      </c>
      <c r="O7" t="str">
        <f t="shared" si="0"/>
        <v xml:space="preserve">0.0665 &amp; </v>
      </c>
      <c r="P7" t="str">
        <f t="shared" si="0"/>
        <v xml:space="preserve">0.0629 &amp; </v>
      </c>
      <c r="R7" t="str">
        <f t="shared" si="2"/>
        <v>Sd of advantages &amp; 0.0191 &amp; 0.034 &amp; 0.0837 &amp; 0.0068 &amp; 0.0665 &amp; 0.0629 &amp; \\ \hline</v>
      </c>
      <c r="AA7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361-F5EA-4329-BCB1-5FD1B3DC79EF}">
  <dimension ref="B3:AI22"/>
  <sheetViews>
    <sheetView topLeftCell="W1" workbookViewId="0">
      <selection activeCell="AI25" sqref="AI25"/>
    </sheetView>
  </sheetViews>
  <sheetFormatPr defaultRowHeight="14.4" x14ac:dyDescent="0.3"/>
  <sheetData>
    <row r="3" spans="2:35" x14ac:dyDescent="0.3">
      <c r="B3" t="s">
        <v>0</v>
      </c>
      <c r="C3" t="s">
        <v>1</v>
      </c>
      <c r="D3">
        <v>0.06</v>
      </c>
      <c r="E3">
        <v>127</v>
      </c>
      <c r="F3">
        <v>0.2261</v>
      </c>
      <c r="G3">
        <v>0.33110000000000001</v>
      </c>
      <c r="H3">
        <v>0.50870000000000004</v>
      </c>
      <c r="I3">
        <v>0.51680000000000004</v>
      </c>
      <c r="J3">
        <v>0.23419999999999999</v>
      </c>
      <c r="K3">
        <v>0</v>
      </c>
      <c r="L3">
        <v>2.4199999999999999E-2</v>
      </c>
      <c r="N3" t="str">
        <f>_xlfn.CONCAT(C3, " &amp; ")</f>
        <v xml:space="preserve">BS &amp; </v>
      </c>
      <c r="O3" t="str">
        <f t="shared" ref="O3:Y18" si="0">_xlfn.CONCAT(D3, " &amp; ")</f>
        <v xml:space="preserve">0.06 &amp; </v>
      </c>
      <c r="P3" t="str">
        <f t="shared" si="0"/>
        <v xml:space="preserve">127 &amp; </v>
      </c>
      <c r="Q3" t="str">
        <f t="shared" si="0"/>
        <v xml:space="preserve">0.2261 &amp; </v>
      </c>
      <c r="R3" t="str">
        <f t="shared" si="0"/>
        <v xml:space="preserve">0.3311 &amp; </v>
      </c>
      <c r="S3" t="str">
        <f t="shared" si="0"/>
        <v xml:space="preserve">0.5087 &amp; </v>
      </c>
      <c r="T3" t="str">
        <f t="shared" si="0"/>
        <v xml:space="preserve">0.5168 &amp; </v>
      </c>
      <c r="U3" t="str">
        <f t="shared" si="0"/>
        <v xml:space="preserve">0.2342 &amp; </v>
      </c>
      <c r="V3" t="str">
        <f t="shared" si="0"/>
        <v xml:space="preserve">0 &amp; </v>
      </c>
      <c r="W3" t="str">
        <f t="shared" si="0"/>
        <v xml:space="preserve">0.0242 &amp; </v>
      </c>
      <c r="Y3" t="str">
        <f>_xlfn.CONCAT("&amp; ",N3:W3,"\\ \cline{2-11}")</f>
        <v>&amp; BS &amp; 0.06 &amp; 127 &amp; 0.2261 &amp; 0.3311 &amp; 0.5087 &amp; 0.5168 &amp; 0.2342 &amp; 0 &amp; 0.0242 &amp; \\ \cline{2-11}</v>
      </c>
      <c r="AI3" t="s">
        <v>162</v>
      </c>
    </row>
    <row r="4" spans="2:35" x14ac:dyDescent="0.3">
      <c r="B4" t="s">
        <v>0</v>
      </c>
      <c r="C4" t="s">
        <v>2</v>
      </c>
      <c r="D4">
        <v>0.06</v>
      </c>
      <c r="E4">
        <v>127</v>
      </c>
      <c r="F4">
        <v>0.2261</v>
      </c>
      <c r="G4">
        <v>0.3957</v>
      </c>
      <c r="H4">
        <v>0.54910000000000003</v>
      </c>
      <c r="I4">
        <v>0.54910000000000003</v>
      </c>
      <c r="J4">
        <v>0.23419999999999999</v>
      </c>
      <c r="K4">
        <v>0</v>
      </c>
      <c r="L4">
        <v>4.0399999999999998E-2</v>
      </c>
      <c r="N4" t="str">
        <f t="shared" ref="N4:N22" si="1">_xlfn.CONCAT(C4, " &amp; ")</f>
        <v xml:space="preserve">EN &amp; </v>
      </c>
      <c r="O4" t="str">
        <f t="shared" si="0"/>
        <v xml:space="preserve">0.06 &amp; </v>
      </c>
      <c r="P4" t="str">
        <f t="shared" si="0"/>
        <v xml:space="preserve">127 &amp; </v>
      </c>
      <c r="Q4" t="str">
        <f t="shared" si="0"/>
        <v xml:space="preserve">0.2261 &amp; </v>
      </c>
      <c r="R4" t="str">
        <f t="shared" si="0"/>
        <v xml:space="preserve">0.3957 &amp; </v>
      </c>
      <c r="S4" t="str">
        <f t="shared" si="0"/>
        <v xml:space="preserve">0.5491 &amp; </v>
      </c>
      <c r="T4" t="str">
        <f t="shared" si="0"/>
        <v xml:space="preserve">0.5491 &amp; </v>
      </c>
      <c r="U4" t="str">
        <f t="shared" si="0"/>
        <v xml:space="preserve">0.2342 &amp; </v>
      </c>
      <c r="V4" t="str">
        <f t="shared" si="0"/>
        <v xml:space="preserve">0 &amp; </v>
      </c>
      <c r="W4" t="str">
        <f t="shared" si="0"/>
        <v xml:space="preserve">0.0404 &amp; </v>
      </c>
      <c r="Y4" t="str">
        <f t="shared" ref="Y4:Y22" si="2">_xlfn.CONCAT("&amp; ",N4:W4,"\\ \cline{2-11}")</f>
        <v>&amp; EN &amp; 0.06 &amp; 127 &amp; 0.2261 &amp; 0.3957 &amp; 0.5491 &amp; 0.5491 &amp; 0.2342 &amp; 0 &amp; 0.0404 &amp; \\ \cline{2-11}</v>
      </c>
      <c r="AI4" t="s">
        <v>163</v>
      </c>
    </row>
    <row r="5" spans="2:35" x14ac:dyDescent="0.3">
      <c r="B5" t="s">
        <v>0</v>
      </c>
      <c r="C5" t="s">
        <v>3</v>
      </c>
      <c r="D5">
        <v>0.06</v>
      </c>
      <c r="E5">
        <v>127</v>
      </c>
      <c r="F5">
        <v>0.2261</v>
      </c>
      <c r="G5">
        <v>0.67830000000000001</v>
      </c>
      <c r="H5">
        <v>0.67830000000000001</v>
      </c>
      <c r="I5">
        <v>0.69440000000000002</v>
      </c>
      <c r="J5">
        <v>0.67830000000000001</v>
      </c>
      <c r="K5">
        <v>2.4199999999999999E-2</v>
      </c>
      <c r="L5">
        <v>7.2700000000000001E-2</v>
      </c>
      <c r="N5" t="str">
        <f t="shared" si="1"/>
        <v xml:space="preserve">BA &amp; </v>
      </c>
      <c r="O5" t="str">
        <f t="shared" si="0"/>
        <v xml:space="preserve">0.06 &amp; </v>
      </c>
      <c r="P5" t="str">
        <f t="shared" si="0"/>
        <v xml:space="preserve">127 &amp; </v>
      </c>
      <c r="Q5" t="str">
        <f t="shared" si="0"/>
        <v xml:space="preserve">0.2261 &amp; </v>
      </c>
      <c r="R5" t="str">
        <f t="shared" si="0"/>
        <v xml:space="preserve">0.6783 &amp; </v>
      </c>
      <c r="S5" t="str">
        <f t="shared" si="0"/>
        <v xml:space="preserve">0.6783 &amp; </v>
      </c>
      <c r="T5" t="str">
        <f t="shared" si="0"/>
        <v xml:space="preserve">0.6944 &amp; </v>
      </c>
      <c r="U5" t="str">
        <f t="shared" si="0"/>
        <v xml:space="preserve">0.6783 &amp; </v>
      </c>
      <c r="V5" t="str">
        <f t="shared" si="0"/>
        <v xml:space="preserve">0.0242 &amp; </v>
      </c>
      <c r="W5" t="str">
        <f t="shared" si="0"/>
        <v xml:space="preserve">0.0727 &amp; </v>
      </c>
      <c r="Y5" t="str">
        <f t="shared" si="2"/>
        <v>&amp; BA &amp; 0.06 &amp; 127 &amp; 0.2261 &amp; 0.6783 &amp; 0.6783 &amp; 0.6944 &amp; 0.6783 &amp; 0.0242 &amp; 0.0727 &amp; \\ \cline{2-11}</v>
      </c>
      <c r="AI5" t="s">
        <v>164</v>
      </c>
    </row>
    <row r="6" spans="2:35" x14ac:dyDescent="0.3">
      <c r="B6" t="s">
        <v>0</v>
      </c>
      <c r="C6" t="s">
        <v>4</v>
      </c>
      <c r="D6">
        <v>0.06</v>
      </c>
      <c r="E6">
        <v>127</v>
      </c>
      <c r="F6">
        <v>0.2261</v>
      </c>
      <c r="G6">
        <v>0.751</v>
      </c>
      <c r="H6">
        <v>0.751</v>
      </c>
      <c r="I6">
        <v>0.92859999999999998</v>
      </c>
      <c r="J6">
        <v>0.67830000000000001</v>
      </c>
      <c r="K6">
        <v>3.2300000000000002E-2</v>
      </c>
      <c r="L6">
        <v>7.2700000000000001E-2</v>
      </c>
      <c r="N6" t="str">
        <f t="shared" si="1"/>
        <v xml:space="preserve">QR &amp; </v>
      </c>
      <c r="O6" t="str">
        <f t="shared" si="0"/>
        <v xml:space="preserve">0.06 &amp; </v>
      </c>
      <c r="P6" t="str">
        <f t="shared" si="0"/>
        <v xml:space="preserve">127 &amp; </v>
      </c>
      <c r="Q6" t="str">
        <f t="shared" si="0"/>
        <v xml:space="preserve">0.2261 &amp; </v>
      </c>
      <c r="R6" t="str">
        <f t="shared" si="0"/>
        <v xml:space="preserve">0.751 &amp; </v>
      </c>
      <c r="S6" t="str">
        <f t="shared" si="0"/>
        <v xml:space="preserve">0.751 &amp; </v>
      </c>
      <c r="T6" t="str">
        <f t="shared" si="0"/>
        <v xml:space="preserve">0.9286 &amp; </v>
      </c>
      <c r="U6" t="str">
        <f t="shared" si="0"/>
        <v xml:space="preserve">0.6783 &amp; </v>
      </c>
      <c r="V6" t="str">
        <f t="shared" si="0"/>
        <v xml:space="preserve">0.0323 &amp; </v>
      </c>
      <c r="W6" t="str">
        <f t="shared" si="0"/>
        <v xml:space="preserve">0.0727 &amp; </v>
      </c>
      <c r="Y6" t="str">
        <f t="shared" si="2"/>
        <v>&amp; QR &amp; 0.06 &amp; 127 &amp; 0.2261 &amp; 0.751 &amp; 0.751 &amp; 0.9286 &amp; 0.6783 &amp; 0.0323 &amp; 0.0727 &amp; \\ \cline{2-11}</v>
      </c>
      <c r="AI6" t="s">
        <v>165</v>
      </c>
    </row>
    <row r="7" spans="2:35" x14ac:dyDescent="0.3">
      <c r="B7" t="s">
        <v>0</v>
      </c>
      <c r="C7" t="s">
        <v>5</v>
      </c>
      <c r="D7">
        <v>0.06</v>
      </c>
      <c r="E7">
        <v>127</v>
      </c>
      <c r="F7">
        <v>0.2261</v>
      </c>
      <c r="G7">
        <v>0.63790000000000002</v>
      </c>
      <c r="H7">
        <v>0.63790000000000002</v>
      </c>
      <c r="I7">
        <v>0.66210000000000002</v>
      </c>
      <c r="J7">
        <v>0.58140000000000003</v>
      </c>
      <c r="K7">
        <v>3.2300000000000002E-2</v>
      </c>
      <c r="L7">
        <v>8.0699999999999994E-2</v>
      </c>
      <c r="N7" t="str">
        <f t="shared" si="1"/>
        <v xml:space="preserve">CP &amp; </v>
      </c>
      <c r="O7" t="str">
        <f t="shared" si="0"/>
        <v xml:space="preserve">0.06 &amp; </v>
      </c>
      <c r="P7" t="str">
        <f t="shared" si="0"/>
        <v xml:space="preserve">127 &amp; </v>
      </c>
      <c r="Q7" t="str">
        <f t="shared" si="0"/>
        <v xml:space="preserve">0.2261 &amp; </v>
      </c>
      <c r="R7" t="str">
        <f t="shared" si="0"/>
        <v xml:space="preserve">0.6379 &amp; </v>
      </c>
      <c r="S7" t="str">
        <f t="shared" si="0"/>
        <v xml:space="preserve">0.6379 &amp; </v>
      </c>
      <c r="T7" t="str">
        <f t="shared" si="0"/>
        <v xml:space="preserve">0.6621 &amp; </v>
      </c>
      <c r="U7" t="str">
        <f t="shared" si="0"/>
        <v xml:space="preserve">0.5814 &amp; </v>
      </c>
      <c r="V7" t="str">
        <f t="shared" si="0"/>
        <v xml:space="preserve">0.0323 &amp; </v>
      </c>
      <c r="W7" t="str">
        <f t="shared" si="0"/>
        <v xml:space="preserve">0.0807 &amp; </v>
      </c>
      <c r="Y7" t="str">
        <f t="shared" si="2"/>
        <v>&amp; CP &amp; 0.06 &amp; 127 &amp; 0.2261 &amp; 0.6379 &amp; 0.6379 &amp; 0.6621 &amp; 0.5814 &amp; 0.0323 &amp; 0.0807 &amp; \\ \cline{2-11}</v>
      </c>
      <c r="AI7" t="s">
        <v>166</v>
      </c>
    </row>
    <row r="8" spans="2:35" x14ac:dyDescent="0.3">
      <c r="B8" t="s">
        <v>6</v>
      </c>
      <c r="C8" t="s">
        <v>1</v>
      </c>
      <c r="D8">
        <v>0.22</v>
      </c>
      <c r="E8">
        <v>1088</v>
      </c>
      <c r="F8">
        <v>0.2414</v>
      </c>
      <c r="G8">
        <v>0.2301</v>
      </c>
      <c r="H8">
        <v>0.17030000000000001</v>
      </c>
      <c r="I8">
        <v>0.1721</v>
      </c>
      <c r="J8">
        <v>0.2414</v>
      </c>
      <c r="K8">
        <v>0.27779999999999999</v>
      </c>
      <c r="L8">
        <v>0.28160000000000002</v>
      </c>
      <c r="N8" t="str">
        <f t="shared" si="1"/>
        <v xml:space="preserve">BS &amp; </v>
      </c>
      <c r="O8" t="str">
        <f t="shared" si="0"/>
        <v xml:space="preserve">0.22 &amp; </v>
      </c>
      <c r="P8" t="str">
        <f t="shared" si="0"/>
        <v xml:space="preserve">1088 &amp; </v>
      </c>
      <c r="Q8" t="str">
        <f t="shared" si="0"/>
        <v xml:space="preserve">0.2414 &amp; </v>
      </c>
      <c r="R8" t="str">
        <f t="shared" si="0"/>
        <v xml:space="preserve">0.2301 &amp; </v>
      </c>
      <c r="S8" t="str">
        <f t="shared" si="0"/>
        <v xml:space="preserve">0.1703 &amp; </v>
      </c>
      <c r="T8" t="str">
        <f t="shared" si="0"/>
        <v xml:space="preserve">0.1721 &amp; </v>
      </c>
      <c r="U8" t="str">
        <f t="shared" si="0"/>
        <v xml:space="preserve">0.2414 &amp; </v>
      </c>
      <c r="V8" t="str">
        <f t="shared" si="0"/>
        <v xml:space="preserve">0.2778 &amp; </v>
      </c>
      <c r="W8" t="str">
        <f t="shared" si="0"/>
        <v xml:space="preserve">0.2816 &amp; </v>
      </c>
      <c r="Y8" t="str">
        <f t="shared" si="2"/>
        <v>&amp; BS &amp; 0.22 &amp; 1088 &amp; 0.2414 &amp; 0.2301 &amp; 0.1703 &amp; 0.1721 &amp; 0.2414 &amp; 0.2778 &amp; 0.2816 &amp; \\ \cline{2-11}</v>
      </c>
      <c r="AI8" t="s">
        <v>167</v>
      </c>
    </row>
    <row r="9" spans="2:35" x14ac:dyDescent="0.3">
      <c r="B9" t="s">
        <v>6</v>
      </c>
      <c r="C9" t="s">
        <v>2</v>
      </c>
      <c r="D9">
        <v>0.22</v>
      </c>
      <c r="E9">
        <v>1088</v>
      </c>
      <c r="F9">
        <v>0.2414</v>
      </c>
      <c r="G9">
        <v>0.22450000000000001</v>
      </c>
      <c r="H9">
        <v>0.15529999999999999</v>
      </c>
      <c r="I9">
        <v>0.15620000000000001</v>
      </c>
      <c r="J9">
        <v>0.2414</v>
      </c>
      <c r="K9">
        <v>0.2863</v>
      </c>
      <c r="L9">
        <v>0.28060000000000002</v>
      </c>
      <c r="N9" t="str">
        <f t="shared" si="1"/>
        <v xml:space="preserve">EN &amp; </v>
      </c>
      <c r="O9" t="str">
        <f t="shared" si="0"/>
        <v xml:space="preserve">0.22 &amp; </v>
      </c>
      <c r="P9" t="str">
        <f t="shared" si="0"/>
        <v xml:space="preserve">1088 &amp; </v>
      </c>
      <c r="Q9" t="str">
        <f t="shared" si="0"/>
        <v xml:space="preserve">0.2414 &amp; </v>
      </c>
      <c r="R9" t="str">
        <f t="shared" si="0"/>
        <v xml:space="preserve">0.2245 &amp; </v>
      </c>
      <c r="S9" t="str">
        <f t="shared" si="0"/>
        <v xml:space="preserve">0.1553 &amp; </v>
      </c>
      <c r="T9" t="str">
        <f t="shared" si="0"/>
        <v xml:space="preserve">0.1562 &amp; </v>
      </c>
      <c r="U9" t="str">
        <f t="shared" si="0"/>
        <v xml:space="preserve">0.2414 &amp; </v>
      </c>
      <c r="V9" t="str">
        <f t="shared" si="0"/>
        <v xml:space="preserve">0.2863 &amp; </v>
      </c>
      <c r="W9" t="str">
        <f t="shared" si="0"/>
        <v xml:space="preserve">0.2806 &amp; </v>
      </c>
      <c r="Y9" t="str">
        <f t="shared" si="2"/>
        <v>&amp; EN &amp; 0.22 &amp; 1088 &amp; 0.2414 &amp; 0.2245 &amp; 0.1553 &amp; 0.1562 &amp; 0.2414 &amp; 0.2863 &amp; 0.2806 &amp; \\ \cline{2-11}</v>
      </c>
      <c r="AI9" t="s">
        <v>168</v>
      </c>
    </row>
    <row r="10" spans="2:35" x14ac:dyDescent="0.3">
      <c r="B10" t="s">
        <v>6</v>
      </c>
      <c r="C10" t="s">
        <v>3</v>
      </c>
      <c r="D10">
        <v>0.22</v>
      </c>
      <c r="E10">
        <v>1088</v>
      </c>
      <c r="F10">
        <v>0.2414</v>
      </c>
      <c r="G10">
        <v>0.1787</v>
      </c>
      <c r="H10">
        <v>0.1787</v>
      </c>
      <c r="I10">
        <v>0.17030000000000001</v>
      </c>
      <c r="J10">
        <v>0.18709999999999999</v>
      </c>
      <c r="K10">
        <v>0.39290000000000003</v>
      </c>
      <c r="L10">
        <v>0.39290000000000003</v>
      </c>
      <c r="N10" t="str">
        <f t="shared" si="1"/>
        <v xml:space="preserve">BA &amp; </v>
      </c>
      <c r="O10" t="str">
        <f t="shared" si="0"/>
        <v xml:space="preserve">0.22 &amp; </v>
      </c>
      <c r="P10" t="str">
        <f t="shared" si="0"/>
        <v xml:space="preserve">1088 &amp; </v>
      </c>
      <c r="Q10" t="str">
        <f t="shared" si="0"/>
        <v xml:space="preserve">0.2414 &amp; </v>
      </c>
      <c r="R10" t="str">
        <f t="shared" si="0"/>
        <v xml:space="preserve">0.1787 &amp; </v>
      </c>
      <c r="S10" t="str">
        <f t="shared" si="0"/>
        <v xml:space="preserve">0.1787 &amp; </v>
      </c>
      <c r="T10" t="str">
        <f t="shared" si="0"/>
        <v xml:space="preserve">0.1703 &amp; </v>
      </c>
      <c r="U10" t="str">
        <f t="shared" si="0"/>
        <v xml:space="preserve">0.1871 &amp; </v>
      </c>
      <c r="V10" t="str">
        <f t="shared" si="0"/>
        <v xml:space="preserve">0.3929 &amp; </v>
      </c>
      <c r="W10" t="str">
        <f t="shared" si="0"/>
        <v xml:space="preserve">0.3929 &amp; </v>
      </c>
      <c r="Y10" t="str">
        <f t="shared" si="2"/>
        <v>&amp; BA &amp; 0.22 &amp; 1088 &amp; 0.2414 &amp; 0.1787 &amp; 0.1787 &amp; 0.1703 &amp; 0.1871 &amp; 0.3929 &amp; 0.3929 &amp; \\ \cline{2-11}</v>
      </c>
      <c r="AI10" t="s">
        <v>169</v>
      </c>
    </row>
    <row r="11" spans="2:35" x14ac:dyDescent="0.3">
      <c r="B11" t="s">
        <v>6</v>
      </c>
      <c r="C11" t="s">
        <v>4</v>
      </c>
      <c r="D11">
        <v>0.22</v>
      </c>
      <c r="E11">
        <v>1088</v>
      </c>
      <c r="F11">
        <v>0.2414</v>
      </c>
      <c r="G11">
        <v>0.26569999999999999</v>
      </c>
      <c r="H11">
        <v>0.26569999999999999</v>
      </c>
      <c r="I11">
        <v>0.28249999999999997</v>
      </c>
      <c r="J11">
        <v>0.26750000000000002</v>
      </c>
      <c r="K11">
        <v>0.2722</v>
      </c>
      <c r="L11">
        <v>0.2732</v>
      </c>
      <c r="N11" t="str">
        <f t="shared" si="1"/>
        <v xml:space="preserve">QR &amp; </v>
      </c>
      <c r="O11" t="str">
        <f t="shared" si="0"/>
        <v xml:space="preserve">0.22 &amp; </v>
      </c>
      <c r="P11" t="str">
        <f t="shared" si="0"/>
        <v xml:space="preserve">1088 &amp; </v>
      </c>
      <c r="Q11" t="str">
        <f t="shared" si="0"/>
        <v xml:space="preserve">0.2414 &amp; </v>
      </c>
      <c r="R11" t="str">
        <f t="shared" si="0"/>
        <v xml:space="preserve">0.2657 &amp; </v>
      </c>
      <c r="S11" t="str">
        <f t="shared" si="0"/>
        <v xml:space="preserve">0.2657 &amp; </v>
      </c>
      <c r="T11" t="str">
        <f t="shared" si="0"/>
        <v xml:space="preserve">0.2825 &amp; </v>
      </c>
      <c r="U11" t="str">
        <f t="shared" si="0"/>
        <v xml:space="preserve">0.2675 &amp; </v>
      </c>
      <c r="V11" t="str">
        <f t="shared" si="0"/>
        <v xml:space="preserve">0.2722 &amp; </v>
      </c>
      <c r="W11" t="str">
        <f t="shared" si="0"/>
        <v xml:space="preserve">0.2732 &amp; </v>
      </c>
      <c r="Y11" t="str">
        <f t="shared" si="2"/>
        <v>&amp; QR &amp; 0.22 &amp; 1088 &amp; 0.2414 &amp; 0.2657 &amp; 0.2657 &amp; 0.2825 &amp; 0.2675 &amp; 0.2722 &amp; 0.2732 &amp; \\ \cline{2-11}</v>
      </c>
      <c r="AI11" t="s">
        <v>170</v>
      </c>
    </row>
    <row r="12" spans="2:35" x14ac:dyDescent="0.3">
      <c r="B12" t="s">
        <v>6</v>
      </c>
      <c r="C12" t="s">
        <v>5</v>
      </c>
      <c r="D12">
        <v>0.22</v>
      </c>
      <c r="E12">
        <v>1088</v>
      </c>
      <c r="F12">
        <v>0.2414</v>
      </c>
      <c r="G12">
        <v>0.19270000000000001</v>
      </c>
      <c r="H12">
        <v>0.19270000000000001</v>
      </c>
      <c r="I12">
        <v>0.188</v>
      </c>
      <c r="J12">
        <v>0.2021</v>
      </c>
      <c r="K12">
        <v>0.2797</v>
      </c>
      <c r="L12">
        <v>0.27689999999999998</v>
      </c>
      <c r="N12" t="str">
        <f t="shared" si="1"/>
        <v xml:space="preserve">CP &amp; </v>
      </c>
      <c r="O12" t="str">
        <f t="shared" si="0"/>
        <v xml:space="preserve">0.22 &amp; </v>
      </c>
      <c r="P12" t="str">
        <f t="shared" si="0"/>
        <v xml:space="preserve">1088 &amp; </v>
      </c>
      <c r="Q12" t="str">
        <f t="shared" si="0"/>
        <v xml:space="preserve">0.2414 &amp; </v>
      </c>
      <c r="R12" t="str">
        <f t="shared" si="0"/>
        <v xml:space="preserve">0.1927 &amp; </v>
      </c>
      <c r="S12" t="str">
        <f t="shared" si="0"/>
        <v xml:space="preserve">0.1927 &amp; </v>
      </c>
      <c r="T12" t="str">
        <f t="shared" si="0"/>
        <v xml:space="preserve">0.188 &amp; </v>
      </c>
      <c r="U12" t="str">
        <f t="shared" si="0"/>
        <v xml:space="preserve">0.2021 &amp; </v>
      </c>
      <c r="V12" t="str">
        <f t="shared" si="0"/>
        <v xml:space="preserve">0.2797 &amp; </v>
      </c>
      <c r="W12" t="str">
        <f t="shared" si="0"/>
        <v xml:space="preserve">0.2769 &amp; </v>
      </c>
      <c r="Y12" t="str">
        <f t="shared" si="2"/>
        <v>&amp; CP &amp; 0.22 &amp; 1088 &amp; 0.2414 &amp; 0.1927 &amp; 0.1927 &amp; 0.188 &amp; 0.2021 &amp; 0.2797 &amp; 0.2769 &amp; \\ \cline{2-11}</v>
      </c>
      <c r="AI12" t="s">
        <v>171</v>
      </c>
    </row>
    <row r="13" spans="2:35" x14ac:dyDescent="0.3">
      <c r="B13" t="s">
        <v>7</v>
      </c>
      <c r="C13" t="s">
        <v>1</v>
      </c>
      <c r="D13">
        <v>0.08</v>
      </c>
      <c r="E13">
        <v>313</v>
      </c>
      <c r="F13">
        <v>0.29599999999999999</v>
      </c>
      <c r="G13">
        <v>0.33139999999999997</v>
      </c>
      <c r="H13">
        <v>0.41830000000000001</v>
      </c>
      <c r="I13">
        <v>0.41830000000000001</v>
      </c>
      <c r="J13">
        <v>0.29599999999999999</v>
      </c>
      <c r="K13">
        <v>0.17050000000000001</v>
      </c>
      <c r="L13">
        <v>0.28960000000000002</v>
      </c>
      <c r="N13" t="str">
        <f t="shared" si="1"/>
        <v xml:space="preserve">BS &amp; </v>
      </c>
      <c r="O13" t="str">
        <f t="shared" si="0"/>
        <v xml:space="preserve">0.08 &amp; </v>
      </c>
      <c r="P13" t="str">
        <f t="shared" si="0"/>
        <v xml:space="preserve">313 &amp; </v>
      </c>
      <c r="Q13" t="str">
        <f t="shared" si="0"/>
        <v xml:space="preserve">0.296 &amp; </v>
      </c>
      <c r="R13" t="str">
        <f t="shared" si="0"/>
        <v xml:space="preserve">0.3314 &amp; </v>
      </c>
      <c r="S13" t="str">
        <f t="shared" si="0"/>
        <v xml:space="preserve">0.4183 &amp; </v>
      </c>
      <c r="T13" t="str">
        <f t="shared" si="0"/>
        <v xml:space="preserve">0.4183 &amp; </v>
      </c>
      <c r="U13" t="str">
        <f t="shared" si="0"/>
        <v xml:space="preserve">0.296 &amp; </v>
      </c>
      <c r="V13" t="str">
        <f t="shared" si="0"/>
        <v xml:space="preserve">0.1705 &amp; </v>
      </c>
      <c r="W13" t="str">
        <f t="shared" si="0"/>
        <v xml:space="preserve">0.2896 &amp; </v>
      </c>
      <c r="Y13" t="str">
        <f t="shared" si="2"/>
        <v>&amp; BS &amp; 0.08 &amp; 313 &amp; 0.296 &amp; 0.3314 &amp; 0.4183 &amp; 0.4183 &amp; 0.296 &amp; 0.1705 &amp; 0.2896 &amp; \\ \cline{2-11}</v>
      </c>
      <c r="AI13" t="s">
        <v>172</v>
      </c>
    </row>
    <row r="14" spans="2:35" x14ac:dyDescent="0.3">
      <c r="B14" t="s">
        <v>7</v>
      </c>
      <c r="C14" t="s">
        <v>2</v>
      </c>
      <c r="D14">
        <v>0.08</v>
      </c>
      <c r="E14">
        <v>313</v>
      </c>
      <c r="F14">
        <v>0.29599999999999999</v>
      </c>
      <c r="G14">
        <v>0.30570000000000003</v>
      </c>
      <c r="H14">
        <v>0.4698</v>
      </c>
      <c r="I14">
        <v>0.4698</v>
      </c>
      <c r="J14">
        <v>0.29599999999999999</v>
      </c>
      <c r="K14">
        <v>0.17369999999999999</v>
      </c>
      <c r="L14">
        <v>0.28960000000000002</v>
      </c>
      <c r="N14" t="str">
        <f t="shared" si="1"/>
        <v xml:space="preserve">EN &amp; </v>
      </c>
      <c r="O14" t="str">
        <f t="shared" si="0"/>
        <v xml:space="preserve">0.08 &amp; </v>
      </c>
      <c r="P14" t="str">
        <f t="shared" si="0"/>
        <v xml:space="preserve">313 &amp; </v>
      </c>
      <c r="Q14" t="str">
        <f t="shared" si="0"/>
        <v xml:space="preserve">0.296 &amp; </v>
      </c>
      <c r="R14" t="str">
        <f t="shared" si="0"/>
        <v xml:space="preserve">0.3057 &amp; </v>
      </c>
      <c r="S14" t="str">
        <f t="shared" si="0"/>
        <v xml:space="preserve">0.4698 &amp; </v>
      </c>
      <c r="T14" t="str">
        <f t="shared" si="0"/>
        <v xml:space="preserve">0.4698 &amp; </v>
      </c>
      <c r="U14" t="str">
        <f t="shared" si="0"/>
        <v xml:space="preserve">0.296 &amp; </v>
      </c>
      <c r="V14" t="str">
        <f t="shared" si="0"/>
        <v xml:space="preserve">0.1737 &amp; </v>
      </c>
      <c r="W14" t="str">
        <f t="shared" si="0"/>
        <v xml:space="preserve">0.2896 &amp; </v>
      </c>
      <c r="Y14" t="str">
        <f t="shared" si="2"/>
        <v>&amp; EN &amp; 0.08 &amp; 313 &amp; 0.296 &amp; 0.3057 &amp; 0.4698 &amp; 0.4698 &amp; 0.296 &amp; 0.1737 &amp; 0.2896 &amp; \\ \cline{2-11}</v>
      </c>
      <c r="AI14" t="s">
        <v>173</v>
      </c>
    </row>
    <row r="15" spans="2:35" x14ac:dyDescent="0.3">
      <c r="B15" t="s">
        <v>7</v>
      </c>
      <c r="C15" t="s">
        <v>3</v>
      </c>
      <c r="D15">
        <v>0.08</v>
      </c>
      <c r="E15">
        <v>313</v>
      </c>
      <c r="F15">
        <v>0.29599999999999999</v>
      </c>
      <c r="G15">
        <v>0.37640000000000001</v>
      </c>
      <c r="H15">
        <v>0.37640000000000001</v>
      </c>
      <c r="I15">
        <v>0.40539999999999998</v>
      </c>
      <c r="J15">
        <v>0.38929999999999998</v>
      </c>
      <c r="K15">
        <v>6.7599999999999993E-2</v>
      </c>
      <c r="L15">
        <v>6.7599999999999993E-2</v>
      </c>
      <c r="N15" t="str">
        <f t="shared" si="1"/>
        <v xml:space="preserve">BA &amp; </v>
      </c>
      <c r="O15" t="str">
        <f t="shared" si="0"/>
        <v xml:space="preserve">0.08 &amp; </v>
      </c>
      <c r="P15" t="str">
        <f t="shared" si="0"/>
        <v xml:space="preserve">313 &amp; </v>
      </c>
      <c r="Q15" t="str">
        <f t="shared" si="0"/>
        <v xml:space="preserve">0.296 &amp; </v>
      </c>
      <c r="R15" t="str">
        <f t="shared" si="0"/>
        <v xml:space="preserve">0.3764 &amp; </v>
      </c>
      <c r="S15" t="str">
        <f t="shared" si="0"/>
        <v xml:space="preserve">0.3764 &amp; </v>
      </c>
      <c r="T15" t="str">
        <f t="shared" si="0"/>
        <v xml:space="preserve">0.4054 &amp; </v>
      </c>
      <c r="U15" t="str">
        <f t="shared" si="0"/>
        <v xml:space="preserve">0.3893 &amp; </v>
      </c>
      <c r="V15" t="str">
        <f t="shared" si="0"/>
        <v xml:space="preserve">0.0676 &amp; </v>
      </c>
      <c r="W15" t="str">
        <f t="shared" si="0"/>
        <v xml:space="preserve">0.0676 &amp; </v>
      </c>
      <c r="Y15" t="str">
        <f t="shared" si="2"/>
        <v>&amp; BA &amp; 0.08 &amp; 313 &amp; 0.296 &amp; 0.3764 &amp; 0.3764 &amp; 0.4054 &amp; 0.3893 &amp; 0.0676 &amp; 0.0676 &amp; \\ \cline{2-11}</v>
      </c>
      <c r="AI15" t="s">
        <v>174</v>
      </c>
    </row>
    <row r="16" spans="2:35" x14ac:dyDescent="0.3">
      <c r="B16" t="s">
        <v>7</v>
      </c>
      <c r="C16" t="s">
        <v>4</v>
      </c>
      <c r="D16">
        <v>0.08</v>
      </c>
      <c r="E16">
        <v>313</v>
      </c>
      <c r="F16">
        <v>0.29599999999999999</v>
      </c>
      <c r="G16">
        <v>0.47299999999999998</v>
      </c>
      <c r="H16">
        <v>0.47299999999999998</v>
      </c>
      <c r="I16">
        <v>0.56310000000000004</v>
      </c>
      <c r="J16">
        <v>0.45369999999999999</v>
      </c>
      <c r="K16">
        <v>0.2606</v>
      </c>
      <c r="L16">
        <v>0.2928</v>
      </c>
      <c r="N16" t="str">
        <f t="shared" si="1"/>
        <v xml:space="preserve">QR &amp; </v>
      </c>
      <c r="O16" t="str">
        <f t="shared" si="0"/>
        <v xml:space="preserve">0.08 &amp; </v>
      </c>
      <c r="P16" t="str">
        <f t="shared" si="0"/>
        <v xml:space="preserve">313 &amp; </v>
      </c>
      <c r="Q16" t="str">
        <f t="shared" si="0"/>
        <v xml:space="preserve">0.296 &amp; </v>
      </c>
      <c r="R16" t="str">
        <f t="shared" si="0"/>
        <v xml:space="preserve">0.473 &amp; </v>
      </c>
      <c r="S16" t="str">
        <f t="shared" si="0"/>
        <v xml:space="preserve">0.473 &amp; </v>
      </c>
      <c r="T16" t="str">
        <f t="shared" si="0"/>
        <v xml:space="preserve">0.5631 &amp; </v>
      </c>
      <c r="U16" t="str">
        <f t="shared" si="0"/>
        <v xml:space="preserve">0.4537 &amp; </v>
      </c>
      <c r="V16" t="str">
        <f t="shared" si="0"/>
        <v xml:space="preserve">0.2606 &amp; </v>
      </c>
      <c r="W16" t="str">
        <f t="shared" si="0"/>
        <v xml:space="preserve">0.2928 &amp; </v>
      </c>
      <c r="Y16" t="str">
        <f t="shared" si="2"/>
        <v>&amp; QR &amp; 0.08 &amp; 313 &amp; 0.296 &amp; 0.473 &amp; 0.473 &amp; 0.5631 &amp; 0.4537 &amp; 0.2606 &amp; 0.2928 &amp; \\ \cline{2-11}</v>
      </c>
      <c r="AI16" t="s">
        <v>175</v>
      </c>
    </row>
    <row r="17" spans="2:35" x14ac:dyDescent="0.3">
      <c r="B17" t="s">
        <v>7</v>
      </c>
      <c r="C17" t="s">
        <v>5</v>
      </c>
      <c r="D17">
        <v>0.08</v>
      </c>
      <c r="E17">
        <v>313</v>
      </c>
      <c r="F17">
        <v>0.29599999999999999</v>
      </c>
      <c r="G17">
        <v>0.40860000000000002</v>
      </c>
      <c r="H17">
        <v>0.40860000000000002</v>
      </c>
      <c r="I17">
        <v>0.4118</v>
      </c>
      <c r="J17">
        <v>0.41510000000000002</v>
      </c>
      <c r="K17">
        <v>0.21560000000000001</v>
      </c>
      <c r="L17">
        <v>0.28960000000000002</v>
      </c>
      <c r="N17" t="str">
        <f t="shared" si="1"/>
        <v xml:space="preserve">CP &amp; </v>
      </c>
      <c r="O17" t="str">
        <f t="shared" si="0"/>
        <v xml:space="preserve">0.08 &amp; </v>
      </c>
      <c r="P17" t="str">
        <f t="shared" si="0"/>
        <v xml:space="preserve">313 &amp; </v>
      </c>
      <c r="Q17" t="str">
        <f t="shared" si="0"/>
        <v xml:space="preserve">0.296 &amp; </v>
      </c>
      <c r="R17" t="str">
        <f t="shared" si="0"/>
        <v xml:space="preserve">0.4086 &amp; </v>
      </c>
      <c r="S17" t="str">
        <f t="shared" si="0"/>
        <v xml:space="preserve">0.4086 &amp; </v>
      </c>
      <c r="T17" t="str">
        <f t="shared" si="0"/>
        <v xml:space="preserve">0.4118 &amp; </v>
      </c>
      <c r="U17" t="str">
        <f t="shared" si="0"/>
        <v xml:space="preserve">0.4151 &amp; </v>
      </c>
      <c r="V17" t="str">
        <f t="shared" si="0"/>
        <v xml:space="preserve">0.2156 &amp; </v>
      </c>
      <c r="W17" t="str">
        <f t="shared" si="0"/>
        <v xml:space="preserve">0.2896 &amp; </v>
      </c>
      <c r="Y17" t="str">
        <f t="shared" si="2"/>
        <v>&amp; CP &amp; 0.08 &amp; 313 &amp; 0.296 &amp; 0.4086 &amp; 0.4086 &amp; 0.4118 &amp; 0.4151 &amp; 0.2156 &amp; 0.2896 &amp; \\ \cline{2-11}</v>
      </c>
      <c r="AI17" t="s">
        <v>176</v>
      </c>
    </row>
    <row r="18" spans="2:35" x14ac:dyDescent="0.3">
      <c r="B18" t="s">
        <v>8</v>
      </c>
      <c r="C18" t="s">
        <v>1</v>
      </c>
      <c r="D18">
        <v>0.12</v>
      </c>
      <c r="E18">
        <v>332</v>
      </c>
      <c r="F18">
        <v>0.39960000000000001</v>
      </c>
      <c r="G18">
        <v>0.40260000000000001</v>
      </c>
      <c r="H18">
        <v>0.43190000000000001</v>
      </c>
      <c r="I18">
        <v>0.43190000000000001</v>
      </c>
      <c r="J18">
        <v>0.39960000000000001</v>
      </c>
      <c r="K18">
        <v>0.1822</v>
      </c>
      <c r="L18">
        <v>0.27910000000000001</v>
      </c>
      <c r="N18" t="str">
        <f t="shared" si="1"/>
        <v xml:space="preserve">BS &amp; </v>
      </c>
      <c r="O18" t="str">
        <f t="shared" si="0"/>
        <v xml:space="preserve">0.12 &amp; </v>
      </c>
      <c r="P18" t="str">
        <f t="shared" si="0"/>
        <v xml:space="preserve">332 &amp; </v>
      </c>
      <c r="Q18" t="str">
        <f t="shared" si="0"/>
        <v xml:space="preserve">0.3996 &amp; </v>
      </c>
      <c r="R18" t="str">
        <f t="shared" si="0"/>
        <v xml:space="preserve">0.4026 &amp; </v>
      </c>
      <c r="S18" t="str">
        <f t="shared" si="0"/>
        <v xml:space="preserve">0.4319 &amp; </v>
      </c>
      <c r="T18" t="str">
        <f t="shared" si="0"/>
        <v xml:space="preserve">0.4319 &amp; </v>
      </c>
      <c r="U18" t="str">
        <f t="shared" si="0"/>
        <v xml:space="preserve">0.3996 &amp; </v>
      </c>
      <c r="V18" t="str">
        <f t="shared" si="0"/>
        <v xml:space="preserve">0.1822 &amp; </v>
      </c>
      <c r="W18" t="str">
        <f t="shared" si="0"/>
        <v xml:space="preserve">0.2791 &amp; </v>
      </c>
      <c r="Y18" t="str">
        <f t="shared" si="2"/>
        <v>&amp; BS &amp; 0.12 &amp; 332 &amp; 0.3996 &amp; 0.4026 &amp; 0.4319 &amp; 0.4319 &amp; 0.3996 &amp; 0.1822 &amp; 0.2791 &amp; \\ \cline{2-11}</v>
      </c>
      <c r="AI18" t="s">
        <v>177</v>
      </c>
    </row>
    <row r="19" spans="2:35" x14ac:dyDescent="0.3">
      <c r="B19" t="s">
        <v>8</v>
      </c>
      <c r="C19" t="s">
        <v>2</v>
      </c>
      <c r="D19">
        <v>0.12</v>
      </c>
      <c r="E19">
        <v>332</v>
      </c>
      <c r="F19">
        <v>0.39960000000000001</v>
      </c>
      <c r="G19">
        <v>0.39960000000000001</v>
      </c>
      <c r="H19">
        <v>0.42899999999999999</v>
      </c>
      <c r="I19">
        <v>0.42899999999999999</v>
      </c>
      <c r="J19">
        <v>0.39960000000000001</v>
      </c>
      <c r="K19">
        <v>0.19389999999999999</v>
      </c>
      <c r="L19">
        <v>0.28210000000000002</v>
      </c>
      <c r="N19" t="str">
        <f t="shared" si="1"/>
        <v xml:space="preserve">EN &amp; </v>
      </c>
      <c r="O19" t="str">
        <f t="shared" ref="O19:O22" si="3">_xlfn.CONCAT(D19, " &amp; ")</f>
        <v xml:space="preserve">0.12 &amp; </v>
      </c>
      <c r="P19" t="str">
        <f t="shared" ref="P19:P22" si="4">_xlfn.CONCAT(E19, " &amp; ")</f>
        <v xml:space="preserve">332 &amp; </v>
      </c>
      <c r="Q19" t="str">
        <f t="shared" ref="Q19:Q22" si="5">_xlfn.CONCAT(F19, " &amp; ")</f>
        <v xml:space="preserve">0.3996 &amp; </v>
      </c>
      <c r="R19" t="str">
        <f t="shared" ref="R19:R22" si="6">_xlfn.CONCAT(G19, " &amp; ")</f>
        <v xml:space="preserve">0.3996 &amp; </v>
      </c>
      <c r="S19" t="str">
        <f t="shared" ref="S19:S22" si="7">_xlfn.CONCAT(H19, " &amp; ")</f>
        <v xml:space="preserve">0.429 &amp; </v>
      </c>
      <c r="T19" t="str">
        <f t="shared" ref="T19:T22" si="8">_xlfn.CONCAT(I19, " &amp; ")</f>
        <v xml:space="preserve">0.429 &amp; </v>
      </c>
      <c r="U19" t="str">
        <f t="shared" ref="U19:U22" si="9">_xlfn.CONCAT(J19, " &amp; ")</f>
        <v xml:space="preserve">0.3996 &amp; </v>
      </c>
      <c r="V19" t="str">
        <f t="shared" ref="V19:V22" si="10">_xlfn.CONCAT(K19, " &amp; ")</f>
        <v xml:space="preserve">0.1939 &amp; </v>
      </c>
      <c r="W19" t="str">
        <f t="shared" ref="W19:W22" si="11">_xlfn.CONCAT(L19, " &amp; ")</f>
        <v xml:space="preserve">0.2821 &amp; </v>
      </c>
      <c r="Y19" t="str">
        <f t="shared" si="2"/>
        <v>&amp; EN &amp; 0.12 &amp; 332 &amp; 0.3996 &amp; 0.3996 &amp; 0.429 &amp; 0.429 &amp; 0.3996 &amp; 0.1939 &amp; 0.2821 &amp; \\ \cline{2-11}</v>
      </c>
      <c r="AI19" t="s">
        <v>178</v>
      </c>
    </row>
    <row r="20" spans="2:35" x14ac:dyDescent="0.3">
      <c r="B20" t="s">
        <v>8</v>
      </c>
      <c r="C20" t="s">
        <v>3</v>
      </c>
      <c r="D20">
        <v>0.12</v>
      </c>
      <c r="E20">
        <v>332</v>
      </c>
      <c r="F20">
        <v>0.39960000000000001</v>
      </c>
      <c r="G20">
        <v>0.39960000000000001</v>
      </c>
      <c r="H20">
        <v>0.39960000000000001</v>
      </c>
      <c r="I20">
        <v>0.40550000000000003</v>
      </c>
      <c r="J20">
        <v>0.4143</v>
      </c>
      <c r="K20">
        <v>0.27029999999999998</v>
      </c>
      <c r="L20">
        <v>0.28499999999999998</v>
      </c>
      <c r="N20" t="str">
        <f t="shared" si="1"/>
        <v xml:space="preserve">BA &amp; </v>
      </c>
      <c r="O20" t="str">
        <f t="shared" si="3"/>
        <v xml:space="preserve">0.12 &amp; </v>
      </c>
      <c r="P20" t="str">
        <f t="shared" si="4"/>
        <v xml:space="preserve">332 &amp; </v>
      </c>
      <c r="Q20" t="str">
        <f t="shared" si="5"/>
        <v xml:space="preserve">0.3996 &amp; </v>
      </c>
      <c r="R20" t="str">
        <f t="shared" si="6"/>
        <v xml:space="preserve">0.3996 &amp; </v>
      </c>
      <c r="S20" t="str">
        <f t="shared" si="7"/>
        <v xml:space="preserve">0.3996 &amp; </v>
      </c>
      <c r="T20" t="str">
        <f t="shared" si="8"/>
        <v xml:space="preserve">0.4055 &amp; </v>
      </c>
      <c r="U20" t="str">
        <f t="shared" si="9"/>
        <v xml:space="preserve">0.4143 &amp; </v>
      </c>
      <c r="V20" t="str">
        <f t="shared" si="10"/>
        <v xml:space="preserve">0.2703 &amp; </v>
      </c>
      <c r="W20" t="str">
        <f t="shared" si="11"/>
        <v xml:space="preserve">0.285 &amp; </v>
      </c>
      <c r="Y20" t="str">
        <f t="shared" si="2"/>
        <v>&amp; BA &amp; 0.12 &amp; 332 &amp; 0.3996 &amp; 0.3996 &amp; 0.3996 &amp; 0.4055 &amp; 0.4143 &amp; 0.2703 &amp; 0.285 &amp; \\ \cline{2-11}</v>
      </c>
      <c r="AI20" t="s">
        <v>179</v>
      </c>
    </row>
    <row r="21" spans="2:35" x14ac:dyDescent="0.3">
      <c r="B21" t="s">
        <v>8</v>
      </c>
      <c r="C21" t="s">
        <v>4</v>
      </c>
      <c r="D21">
        <v>0.12</v>
      </c>
      <c r="E21">
        <v>332</v>
      </c>
      <c r="F21">
        <v>0.39960000000000001</v>
      </c>
      <c r="G21">
        <v>0.41139999999999999</v>
      </c>
      <c r="H21">
        <v>0.37609999999999999</v>
      </c>
      <c r="I21">
        <v>0.45550000000000002</v>
      </c>
      <c r="J21">
        <v>0.44369999999999998</v>
      </c>
      <c r="K21">
        <v>0.2586</v>
      </c>
      <c r="L21">
        <v>0.28210000000000002</v>
      </c>
      <c r="N21" t="str">
        <f t="shared" si="1"/>
        <v xml:space="preserve">QR &amp; </v>
      </c>
      <c r="O21" t="str">
        <f t="shared" si="3"/>
        <v xml:space="preserve">0.12 &amp; </v>
      </c>
      <c r="P21" t="str">
        <f t="shared" si="4"/>
        <v xml:space="preserve">332 &amp; </v>
      </c>
      <c r="Q21" t="str">
        <f t="shared" si="5"/>
        <v xml:space="preserve">0.3996 &amp; </v>
      </c>
      <c r="R21" t="str">
        <f t="shared" si="6"/>
        <v xml:space="preserve">0.4114 &amp; </v>
      </c>
      <c r="S21" t="str">
        <f t="shared" si="7"/>
        <v xml:space="preserve">0.3761 &amp; </v>
      </c>
      <c r="T21" t="str">
        <f t="shared" si="8"/>
        <v xml:space="preserve">0.4555 &amp; </v>
      </c>
      <c r="U21" t="str">
        <f t="shared" si="9"/>
        <v xml:space="preserve">0.4437 &amp; </v>
      </c>
      <c r="V21" t="str">
        <f t="shared" si="10"/>
        <v xml:space="preserve">0.2586 &amp; </v>
      </c>
      <c r="W21" t="str">
        <f t="shared" si="11"/>
        <v xml:space="preserve">0.2821 &amp; </v>
      </c>
      <c r="Y21" t="str">
        <f t="shared" si="2"/>
        <v>&amp; QR &amp; 0.12 &amp; 332 &amp; 0.3996 &amp; 0.4114 &amp; 0.3761 &amp; 0.4555 &amp; 0.4437 &amp; 0.2586 &amp; 0.2821 &amp; \\ \cline{2-11}</v>
      </c>
      <c r="AI21" t="s">
        <v>180</v>
      </c>
    </row>
    <row r="22" spans="2:35" x14ac:dyDescent="0.3">
      <c r="B22" t="s">
        <v>8</v>
      </c>
      <c r="C22" t="s">
        <v>5</v>
      </c>
      <c r="D22">
        <v>0.12</v>
      </c>
      <c r="E22">
        <v>332</v>
      </c>
      <c r="F22">
        <v>0.39960000000000001</v>
      </c>
      <c r="G22">
        <v>0.37609999999999999</v>
      </c>
      <c r="H22">
        <v>0.37609999999999999</v>
      </c>
      <c r="I22">
        <v>0.39369999999999999</v>
      </c>
      <c r="J22">
        <v>0.43490000000000001</v>
      </c>
      <c r="K22">
        <v>0.2586</v>
      </c>
      <c r="L22">
        <v>0.27910000000000001</v>
      </c>
      <c r="N22" t="str">
        <f t="shared" si="1"/>
        <v xml:space="preserve">CP &amp; </v>
      </c>
      <c r="O22" t="str">
        <f t="shared" si="3"/>
        <v xml:space="preserve">0.12 &amp; </v>
      </c>
      <c r="P22" t="str">
        <f t="shared" si="4"/>
        <v xml:space="preserve">332 &amp; </v>
      </c>
      <c r="Q22" t="str">
        <f t="shared" si="5"/>
        <v xml:space="preserve">0.3996 &amp; </v>
      </c>
      <c r="R22" t="str">
        <f t="shared" si="6"/>
        <v xml:space="preserve">0.3761 &amp; </v>
      </c>
      <c r="S22" t="str">
        <f t="shared" si="7"/>
        <v xml:space="preserve">0.3761 &amp; </v>
      </c>
      <c r="T22" t="str">
        <f t="shared" si="8"/>
        <v xml:space="preserve">0.3937 &amp; </v>
      </c>
      <c r="U22" t="str">
        <f t="shared" si="9"/>
        <v xml:space="preserve">0.4349 &amp; </v>
      </c>
      <c r="V22" t="str">
        <f t="shared" si="10"/>
        <v xml:space="preserve">0.2586 &amp; </v>
      </c>
      <c r="W22" t="str">
        <f t="shared" si="11"/>
        <v xml:space="preserve">0.2791 &amp; </v>
      </c>
      <c r="Y22" t="str">
        <f t="shared" si="2"/>
        <v>&amp; CP &amp; 0.12 &amp; 332 &amp; 0.3996 &amp; 0.3761 &amp; 0.3761 &amp; 0.3937 &amp; 0.4349 &amp; 0.2586 &amp; 0.2791 &amp; \\ \cline{2-11}</v>
      </c>
      <c r="AI22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F22-3481-4ACA-8265-F28D3EE55CF4}">
  <dimension ref="B3:AA7"/>
  <sheetViews>
    <sheetView tabSelected="1" topLeftCell="J1" workbookViewId="0">
      <selection activeCell="V20" sqref="V20"/>
    </sheetView>
  </sheetViews>
  <sheetFormatPr defaultRowHeight="14.4" x14ac:dyDescent="0.3"/>
  <sheetData>
    <row r="3" spans="2:27" x14ac:dyDescent="0.3">
      <c r="B3" t="s">
        <v>154</v>
      </c>
      <c r="C3">
        <v>0.75</v>
      </c>
      <c r="D3">
        <v>0.7</v>
      </c>
      <c r="E3">
        <v>0.75</v>
      </c>
      <c r="F3">
        <v>0.9</v>
      </c>
      <c r="G3">
        <v>0.25</v>
      </c>
      <c r="H3">
        <v>0.25</v>
      </c>
      <c r="J3" t="str">
        <f>_xlfn.CONCAT(B3, " &amp; ")</f>
        <v xml:space="preserve">Better or equal &amp; </v>
      </c>
      <c r="K3" t="str">
        <f t="shared" ref="K3:P7" si="0">_xlfn.CONCAT(C3, " &amp; ")</f>
        <v xml:space="preserve">0.75 &amp; </v>
      </c>
      <c r="L3" t="str">
        <f t="shared" si="0"/>
        <v xml:space="preserve">0.7 &amp; </v>
      </c>
      <c r="M3" t="str">
        <f t="shared" si="0"/>
        <v xml:space="preserve">0.75 &amp; </v>
      </c>
      <c r="N3" t="str">
        <f t="shared" si="0"/>
        <v xml:space="preserve">0.9 &amp; </v>
      </c>
      <c r="O3" t="str">
        <f t="shared" si="0"/>
        <v xml:space="preserve">0.25 &amp; </v>
      </c>
      <c r="P3" t="str">
        <f t="shared" si="0"/>
        <v xml:space="preserve">0.25 &amp; </v>
      </c>
      <c r="R3" t="str">
        <f>_xlfn.CONCAT(J3:P3,"\\ \hline")</f>
        <v>Better or equal &amp; 0.75 &amp; 0.7 &amp; 0.75 &amp; 0.9 &amp; 0.25 &amp; 0.25 &amp; \\ \hline</v>
      </c>
      <c r="AA3" t="s">
        <v>182</v>
      </c>
    </row>
    <row r="4" spans="2:27" x14ac:dyDescent="0.3">
      <c r="B4" t="s">
        <v>9</v>
      </c>
      <c r="C4">
        <v>0.65</v>
      </c>
      <c r="D4">
        <v>0.65</v>
      </c>
      <c r="E4">
        <v>0.75</v>
      </c>
      <c r="F4">
        <v>0.6</v>
      </c>
      <c r="G4">
        <v>0.25</v>
      </c>
      <c r="H4">
        <v>0.25</v>
      </c>
      <c r="J4" t="str">
        <f t="shared" ref="J4:J6" si="1">_xlfn.CONCAT(B4, " &amp; ")</f>
        <v xml:space="preserve">Better &amp; </v>
      </c>
      <c r="K4" t="str">
        <f t="shared" si="0"/>
        <v xml:space="preserve">0.65 &amp; </v>
      </c>
      <c r="L4" t="str">
        <f t="shared" si="0"/>
        <v xml:space="preserve">0.65 &amp; </v>
      </c>
      <c r="M4" t="str">
        <f t="shared" si="0"/>
        <v xml:space="preserve">0.75 &amp; </v>
      </c>
      <c r="N4" t="str">
        <f t="shared" si="0"/>
        <v xml:space="preserve">0.6 &amp; </v>
      </c>
      <c r="O4" t="str">
        <f t="shared" si="0"/>
        <v xml:space="preserve">0.25 &amp; </v>
      </c>
      <c r="P4" t="str">
        <f t="shared" si="0"/>
        <v xml:space="preserve">0.25 &amp; </v>
      </c>
      <c r="R4" t="str">
        <f t="shared" ref="R4:R7" si="2">_xlfn.CONCAT(J4:P4,"\\ \hline")</f>
        <v>Better &amp; 0.65 &amp; 0.65 &amp; 0.75 &amp; 0.6 &amp; 0.25 &amp; 0.25 &amp; \\ \hline</v>
      </c>
      <c r="AA4" t="s">
        <v>183</v>
      </c>
    </row>
    <row r="5" spans="2:27" x14ac:dyDescent="0.3">
      <c r="B5" t="s">
        <v>10</v>
      </c>
      <c r="C5">
        <v>0.25</v>
      </c>
      <c r="D5">
        <v>0.3</v>
      </c>
      <c r="E5">
        <v>0.25</v>
      </c>
      <c r="F5">
        <v>0.1</v>
      </c>
      <c r="G5">
        <v>0.75</v>
      </c>
      <c r="H5">
        <v>0.75</v>
      </c>
      <c r="J5" t="str">
        <f t="shared" si="1"/>
        <v xml:space="preserve">Worse &amp; </v>
      </c>
      <c r="K5" t="str">
        <f t="shared" si="0"/>
        <v xml:space="preserve">0.25 &amp; </v>
      </c>
      <c r="L5" t="str">
        <f t="shared" si="0"/>
        <v xml:space="preserve">0.3 &amp; </v>
      </c>
      <c r="M5" t="str">
        <f t="shared" si="0"/>
        <v xml:space="preserve">0.25 &amp; </v>
      </c>
      <c r="N5" t="str">
        <f t="shared" si="0"/>
        <v xml:space="preserve">0.1 &amp; </v>
      </c>
      <c r="O5" t="str">
        <f t="shared" si="0"/>
        <v xml:space="preserve">0.75 &amp; </v>
      </c>
      <c r="P5" t="str">
        <f t="shared" si="0"/>
        <v xml:space="preserve">0.75 &amp; </v>
      </c>
      <c r="R5" t="str">
        <f t="shared" si="2"/>
        <v>Worse &amp; 0.25 &amp; 0.3 &amp; 0.25 &amp; 0.1 &amp; 0.75 &amp; 0.75 &amp; \\ \hline</v>
      </c>
      <c r="AA5" t="s">
        <v>184</v>
      </c>
    </row>
    <row r="6" spans="2:27" x14ac:dyDescent="0.3">
      <c r="B6" t="s">
        <v>155</v>
      </c>
      <c r="C6">
        <v>9.7699999999999995E-2</v>
      </c>
      <c r="D6">
        <v>0.1216</v>
      </c>
      <c r="E6">
        <v>0.1444</v>
      </c>
      <c r="F6">
        <v>8.3599999999999994E-2</v>
      </c>
      <c r="G6">
        <v>-0.10829999999999999</v>
      </c>
      <c r="H6">
        <v>-6.9099999999999995E-2</v>
      </c>
      <c r="J6" t="str">
        <f t="shared" si="1"/>
        <v xml:space="preserve">Mean advantage (rel) &amp; </v>
      </c>
      <c r="K6" t="str">
        <f t="shared" si="0"/>
        <v xml:space="preserve">0.0977 &amp; </v>
      </c>
      <c r="L6" t="str">
        <f t="shared" si="0"/>
        <v xml:space="preserve">0.1216 &amp; </v>
      </c>
      <c r="M6" t="str">
        <f t="shared" si="0"/>
        <v xml:space="preserve">0.1444 &amp; </v>
      </c>
      <c r="N6" t="str">
        <f t="shared" si="0"/>
        <v xml:space="preserve">0.0836 &amp; </v>
      </c>
      <c r="O6" t="str">
        <f t="shared" si="0"/>
        <v xml:space="preserve">-0.1083 &amp; </v>
      </c>
      <c r="P6" t="str">
        <f t="shared" si="0"/>
        <v xml:space="preserve">-0.0691 &amp; </v>
      </c>
      <c r="R6" t="str">
        <f t="shared" si="2"/>
        <v>Mean advantage (rel) &amp; 0.0977 &amp; 0.1216 &amp; 0.1444 &amp; 0.0836 &amp; -0.1083 &amp; -0.0691 &amp; \\ \hline</v>
      </c>
      <c r="AA6" t="s">
        <v>185</v>
      </c>
    </row>
    <row r="7" spans="2:27" x14ac:dyDescent="0.3">
      <c r="B7" t="s">
        <v>156</v>
      </c>
      <c r="C7">
        <v>0.1714</v>
      </c>
      <c r="D7">
        <v>0.18590000000000001</v>
      </c>
      <c r="E7">
        <v>0.2107</v>
      </c>
      <c r="F7">
        <v>0.1542</v>
      </c>
      <c r="G7">
        <v>0.1144</v>
      </c>
      <c r="H7">
        <v>0.1022</v>
      </c>
      <c r="J7" t="str">
        <f>_xlfn.CONCAT(B7, " &amp; ")</f>
        <v xml:space="preserve">Sd of advantages &amp; </v>
      </c>
      <c r="K7" t="str">
        <f t="shared" si="0"/>
        <v xml:space="preserve">0.1714 &amp; </v>
      </c>
      <c r="L7" t="str">
        <f t="shared" si="0"/>
        <v xml:space="preserve">0.1859 &amp; </v>
      </c>
      <c r="M7" t="str">
        <f t="shared" si="0"/>
        <v xml:space="preserve">0.2107 &amp; </v>
      </c>
      <c r="N7" t="str">
        <f t="shared" si="0"/>
        <v xml:space="preserve">0.1542 &amp; </v>
      </c>
      <c r="O7" t="str">
        <f t="shared" si="0"/>
        <v xml:space="preserve">0.1144 &amp; </v>
      </c>
      <c r="P7" t="str">
        <f t="shared" si="0"/>
        <v xml:space="preserve">0.1022 &amp; </v>
      </c>
      <c r="R7" t="str">
        <f t="shared" si="2"/>
        <v>Sd of advantages &amp; 0.1714 &amp; 0.1859 &amp; 0.2107 &amp; 0.1542 &amp; 0.1144 &amp; 0.1022 &amp; \\ \hline</v>
      </c>
      <c r="AA7" t="s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BD1E-389C-42DA-A79C-EA75955DBCA6}">
  <dimension ref="B3:AL8"/>
  <sheetViews>
    <sheetView topLeftCell="S1" workbookViewId="0">
      <selection activeCell="AD12" sqref="AD12"/>
    </sheetView>
  </sheetViews>
  <sheetFormatPr defaultRowHeight="14.4" x14ac:dyDescent="0.3"/>
  <sheetData>
    <row r="3" spans="2:38" x14ac:dyDescent="0.3">
      <c r="B3" t="s">
        <v>1</v>
      </c>
      <c r="C3">
        <v>0.86062573911195095</v>
      </c>
      <c r="D3">
        <v>9.8655681489569508E-3</v>
      </c>
      <c r="E3">
        <v>0.51616979594768897</v>
      </c>
      <c r="F3">
        <v>0.42067209380493897</v>
      </c>
      <c r="G3">
        <v>0.48152123435643202</v>
      </c>
      <c r="H3">
        <v>0.69176823838420998</v>
      </c>
      <c r="I3">
        <v>1.1275097592460299</v>
      </c>
      <c r="J3">
        <v>0.15006760772535899</v>
      </c>
      <c r="K3">
        <v>0.553592282170419</v>
      </c>
      <c r="L3">
        <v>0.82621844699903202</v>
      </c>
      <c r="N3" t="str">
        <f>_xlfn.CONCAT(B3, " &amp; ")</f>
        <v xml:space="preserve">BS &amp; </v>
      </c>
      <c r="O3" t="str">
        <f>_xlfn.CONCAT(ROUND(C3,4), " &amp; ")</f>
        <v xml:space="preserve">0.8606 &amp; </v>
      </c>
      <c r="P3" t="str">
        <f t="shared" ref="P3:Y8" si="0">_xlfn.CONCAT(ROUND(D3,4), " &amp; ")</f>
        <v xml:space="preserve">0.0099 &amp; </v>
      </c>
      <c r="Q3" t="str">
        <f t="shared" si="0"/>
        <v xml:space="preserve">0.5162 &amp; </v>
      </c>
      <c r="R3" t="str">
        <f t="shared" si="0"/>
        <v xml:space="preserve">0.4207 &amp; </v>
      </c>
      <c r="S3" t="str">
        <f t="shared" si="0"/>
        <v xml:space="preserve">0.4815 &amp; </v>
      </c>
      <c r="T3" t="str">
        <f t="shared" si="0"/>
        <v xml:space="preserve">0.6918 &amp; </v>
      </c>
      <c r="U3" t="str">
        <f t="shared" si="0"/>
        <v xml:space="preserve">1.1275 &amp; </v>
      </c>
      <c r="V3" t="str">
        <f t="shared" si="0"/>
        <v xml:space="preserve">0.1501 &amp; </v>
      </c>
      <c r="W3" t="str">
        <f t="shared" si="0"/>
        <v xml:space="preserve">0.5536 &amp; </v>
      </c>
      <c r="X3" t="str">
        <f t="shared" si="0"/>
        <v xml:space="preserve">0.8262 &amp; </v>
      </c>
      <c r="AA3" t="str">
        <f>_xlfn.CONCAT(N3:X3, "\\ \hline")</f>
        <v>BS &amp; 0.8606 &amp; 0.0099 &amp; 0.5162 &amp; 0.4207 &amp; 0.4815 &amp; 0.6918 &amp; 1.1275 &amp; 0.1501 &amp; 0.5536 &amp; 0.8262 &amp; \\ \hline</v>
      </c>
      <c r="AL3" t="s">
        <v>187</v>
      </c>
    </row>
    <row r="4" spans="2:38" x14ac:dyDescent="0.3">
      <c r="B4" t="s">
        <v>2</v>
      </c>
      <c r="C4">
        <v>1.0261586731586101</v>
      </c>
      <c r="D4">
        <v>9.9001173313485596E-3</v>
      </c>
      <c r="E4">
        <v>0.75702654192913599</v>
      </c>
      <c r="F4">
        <v>0.280962861660223</v>
      </c>
      <c r="G4">
        <v>0.36580761403315898</v>
      </c>
      <c r="H4">
        <v>0.69167070022889399</v>
      </c>
      <c r="I4">
        <v>1.23627689253259</v>
      </c>
      <c r="J4">
        <v>0.14875394367487199</v>
      </c>
      <c r="K4">
        <v>0.55568927195782902</v>
      </c>
      <c r="L4">
        <v>0.46617347025508699</v>
      </c>
      <c r="N4" t="str">
        <f t="shared" ref="N4:N8" si="1">_xlfn.CONCAT(B4, " &amp; ")</f>
        <v xml:space="preserve">EN &amp; </v>
      </c>
      <c r="O4" t="str">
        <f t="shared" ref="O4:O8" si="2">_xlfn.CONCAT(ROUND(C4,4), " &amp; ")</f>
        <v xml:space="preserve">1.0262 &amp; </v>
      </c>
      <c r="P4" t="str">
        <f t="shared" si="0"/>
        <v xml:space="preserve">0.0099 &amp; </v>
      </c>
      <c r="Q4" t="str">
        <f t="shared" si="0"/>
        <v xml:space="preserve">0.757 &amp; </v>
      </c>
      <c r="R4" t="str">
        <f t="shared" si="0"/>
        <v xml:space="preserve">0.281 &amp; </v>
      </c>
      <c r="S4" t="str">
        <f t="shared" si="0"/>
        <v xml:space="preserve">0.3658 &amp; </v>
      </c>
      <c r="T4" t="str">
        <f t="shared" si="0"/>
        <v xml:space="preserve">0.6917 &amp; </v>
      </c>
      <c r="U4" t="str">
        <f t="shared" si="0"/>
        <v xml:space="preserve">1.2363 &amp; </v>
      </c>
      <c r="V4" t="str">
        <f t="shared" si="0"/>
        <v xml:space="preserve">0.1488 &amp; </v>
      </c>
      <c r="W4" t="str">
        <f t="shared" si="0"/>
        <v xml:space="preserve">0.5557 &amp; </v>
      </c>
      <c r="X4" t="str">
        <f t="shared" si="0"/>
        <v xml:space="preserve">0.4662 &amp; </v>
      </c>
      <c r="AA4" t="str">
        <f t="shared" ref="AA4:AA8" si="3">_xlfn.CONCAT(N4:X4, "\\ \hline")</f>
        <v>EN &amp; 1.0262 &amp; 0.0099 &amp; 0.757 &amp; 0.281 &amp; 0.3658 &amp; 0.6917 &amp; 1.2363 &amp; 0.1488 &amp; 0.5557 &amp; 0.4662 &amp; \\ \hline</v>
      </c>
      <c r="AL4" t="s">
        <v>188</v>
      </c>
    </row>
    <row r="5" spans="2:38" x14ac:dyDescent="0.3">
      <c r="B5" t="s">
        <v>3</v>
      </c>
      <c r="C5">
        <v>4.83002731396538E-2</v>
      </c>
      <c r="D5">
        <v>-0.88386482529127997</v>
      </c>
      <c r="E5">
        <v>0.25004260231924602</v>
      </c>
      <c r="F5">
        <v>0.45183065968272801</v>
      </c>
      <c r="G5">
        <v>0.39014417912056298</v>
      </c>
      <c r="H5">
        <v>1.13260823366982</v>
      </c>
      <c r="I5">
        <v>0.40693632135468599</v>
      </c>
      <c r="J5">
        <v>4.8540013499255699E-2</v>
      </c>
      <c r="K5">
        <v>2.0710942902770202E-3</v>
      </c>
      <c r="L5">
        <v>1.6797008570685801</v>
      </c>
      <c r="N5" t="str">
        <f t="shared" si="1"/>
        <v xml:space="preserve">BA &amp; </v>
      </c>
      <c r="O5" t="str">
        <f t="shared" si="2"/>
        <v xml:space="preserve">0.0483 &amp; </v>
      </c>
      <c r="P5" t="str">
        <f t="shared" si="0"/>
        <v xml:space="preserve">-0.8839 &amp; </v>
      </c>
      <c r="Q5" t="str">
        <f t="shared" si="0"/>
        <v xml:space="preserve">0.25 &amp; </v>
      </c>
      <c r="R5" t="str">
        <f t="shared" si="0"/>
        <v xml:space="preserve">0.4518 &amp; </v>
      </c>
      <c r="S5" t="str">
        <f t="shared" si="0"/>
        <v xml:space="preserve">0.3901 &amp; </v>
      </c>
      <c r="T5" t="str">
        <f t="shared" si="0"/>
        <v xml:space="preserve">1.1326 &amp; </v>
      </c>
      <c r="U5" t="str">
        <f t="shared" si="0"/>
        <v xml:space="preserve">0.4069 &amp; </v>
      </c>
      <c r="V5" t="str">
        <f t="shared" si="0"/>
        <v xml:space="preserve">0.0485 &amp; </v>
      </c>
      <c r="W5" t="str">
        <f t="shared" si="0"/>
        <v xml:space="preserve">0.0021 &amp; </v>
      </c>
      <c r="X5" t="str">
        <f t="shared" si="0"/>
        <v xml:space="preserve">1.6797 &amp; </v>
      </c>
      <c r="AA5" t="str">
        <f t="shared" si="3"/>
        <v>BA &amp; 0.0483 &amp; -0.8839 &amp; 0.25 &amp; 0.4518 &amp; 0.3901 &amp; 1.1326 &amp; 0.4069 &amp; 0.0485 &amp; 0.0021 &amp; 1.6797 &amp; \\ \hline</v>
      </c>
      <c r="AL5" t="s">
        <v>189</v>
      </c>
    </row>
    <row r="6" spans="2:38" x14ac:dyDescent="0.3">
      <c r="B6" t="s">
        <v>4</v>
      </c>
      <c r="C6">
        <v>3.4139430209982002E-2</v>
      </c>
      <c r="D6">
        <v>-0.72615490743934696</v>
      </c>
      <c r="E6">
        <v>0.123157400092565</v>
      </c>
      <c r="F6">
        <v>0.72834142614480801</v>
      </c>
      <c r="G6">
        <v>0.69862874917391005</v>
      </c>
      <c r="H6">
        <v>0.79205270475283296</v>
      </c>
      <c r="I6">
        <v>0.84089355898585205</v>
      </c>
      <c r="J6">
        <v>3.3636985239319801E-2</v>
      </c>
      <c r="K6">
        <v>5.1900737497472297E-4</v>
      </c>
      <c r="L6">
        <v>9.9549003698705299E-2</v>
      </c>
      <c r="N6" t="str">
        <f t="shared" si="1"/>
        <v xml:space="preserve">QR &amp; </v>
      </c>
      <c r="O6" t="str">
        <f t="shared" si="2"/>
        <v xml:space="preserve">0.0341 &amp; </v>
      </c>
      <c r="P6" t="str">
        <f t="shared" si="0"/>
        <v xml:space="preserve">-0.7262 &amp; </v>
      </c>
      <c r="Q6" t="str">
        <f t="shared" si="0"/>
        <v xml:space="preserve">0.1232 &amp; </v>
      </c>
      <c r="R6" t="str">
        <f t="shared" si="0"/>
        <v xml:space="preserve">0.7283 &amp; </v>
      </c>
      <c r="S6" t="str">
        <f t="shared" si="0"/>
        <v xml:space="preserve">0.6986 &amp; </v>
      </c>
      <c r="T6" t="str">
        <f t="shared" si="0"/>
        <v xml:space="preserve">0.7921 &amp; </v>
      </c>
      <c r="U6" t="str">
        <f t="shared" si="0"/>
        <v xml:space="preserve">0.8409 &amp; </v>
      </c>
      <c r="V6" t="str">
        <f t="shared" si="0"/>
        <v xml:space="preserve">0.0336 &amp; </v>
      </c>
      <c r="W6" t="str">
        <f t="shared" si="0"/>
        <v xml:space="preserve">0.0005 &amp; </v>
      </c>
      <c r="X6" t="str">
        <f t="shared" si="0"/>
        <v xml:space="preserve">0.0995 &amp; </v>
      </c>
      <c r="AA6" t="str">
        <f t="shared" si="3"/>
        <v>QR &amp; 0.0341 &amp; -0.7262 &amp; 0.1232 &amp; 0.7283 &amp; 0.6986 &amp; 0.7921 &amp; 0.8409 &amp; 0.0336 &amp; 0.0005 &amp; 0.0995 &amp; \\ \hline</v>
      </c>
      <c r="AL6" t="s">
        <v>190</v>
      </c>
    </row>
    <row r="7" spans="2:38" x14ac:dyDescent="0.3">
      <c r="B7" t="s">
        <v>5</v>
      </c>
      <c r="C7">
        <v>5.5030046985591899E-2</v>
      </c>
      <c r="D7">
        <v>-1.86589082530489</v>
      </c>
      <c r="E7">
        <v>0.191105981770997</v>
      </c>
      <c r="F7">
        <v>0.58877807254649295</v>
      </c>
      <c r="G7">
        <v>0.55521939605473303</v>
      </c>
      <c r="H7">
        <v>0.90154703191451202</v>
      </c>
      <c r="I7">
        <v>0.73145300233696398</v>
      </c>
      <c r="J7">
        <v>5.0382779460741399E-2</v>
      </c>
      <c r="K7">
        <v>7.2763768661397296E-3</v>
      </c>
      <c r="L7">
        <v>0.88511282769482702</v>
      </c>
      <c r="N7" t="str">
        <f t="shared" si="1"/>
        <v xml:space="preserve">CP &amp; </v>
      </c>
      <c r="O7" t="str">
        <f t="shared" si="2"/>
        <v xml:space="preserve">0.055 &amp; </v>
      </c>
      <c r="P7" t="str">
        <f t="shared" si="0"/>
        <v xml:space="preserve">-1.8659 &amp; </v>
      </c>
      <c r="Q7" t="str">
        <f t="shared" si="0"/>
        <v xml:space="preserve">0.1911 &amp; </v>
      </c>
      <c r="R7" t="str">
        <f t="shared" si="0"/>
        <v xml:space="preserve">0.5888 &amp; </v>
      </c>
      <c r="S7" t="str">
        <f t="shared" si="0"/>
        <v xml:space="preserve">0.5552 &amp; </v>
      </c>
      <c r="T7" t="str">
        <f t="shared" si="0"/>
        <v xml:space="preserve">0.9015 &amp; </v>
      </c>
      <c r="U7" t="str">
        <f t="shared" si="0"/>
        <v xml:space="preserve">0.7315 &amp; </v>
      </c>
      <c r="V7" t="str">
        <f t="shared" si="0"/>
        <v xml:space="preserve">0.0504 &amp; </v>
      </c>
      <c r="W7" t="str">
        <f t="shared" si="0"/>
        <v xml:space="preserve">0.0073 &amp; </v>
      </c>
      <c r="X7" t="str">
        <f t="shared" si="0"/>
        <v xml:space="preserve">0.8851 &amp; </v>
      </c>
      <c r="AA7" t="str">
        <f t="shared" si="3"/>
        <v>CP &amp; 0.055 &amp; -1.8659 &amp; 0.1911 &amp; 0.5888 &amp; 0.5552 &amp; 0.9015 &amp; 0.7315 &amp; 0.0504 &amp; 0.0073 &amp; 0.8851 &amp; \\ \hline</v>
      </c>
      <c r="AL7" t="s">
        <v>191</v>
      </c>
    </row>
    <row r="8" spans="2:38" x14ac:dyDescent="0.3">
      <c r="B8" t="s">
        <v>11</v>
      </c>
      <c r="C8">
        <v>5.5030046985591899E-2</v>
      </c>
      <c r="D8">
        <v>-1.86589082530489</v>
      </c>
      <c r="E8">
        <v>0.191105981770997</v>
      </c>
      <c r="F8">
        <v>0.58877807254649295</v>
      </c>
      <c r="G8">
        <v>0.55521939605473303</v>
      </c>
      <c r="H8">
        <v>0.90154703191451202</v>
      </c>
      <c r="I8">
        <v>0.73145300233696398</v>
      </c>
      <c r="J8">
        <v>5.0382779460741399E-2</v>
      </c>
      <c r="K8">
        <v>7.2763768661397296E-3</v>
      </c>
      <c r="L8">
        <v>0.74459841339001898</v>
      </c>
      <c r="N8" t="str">
        <f t="shared" si="1"/>
        <v xml:space="preserve">CR &amp; </v>
      </c>
      <c r="O8" t="str">
        <f t="shared" si="2"/>
        <v xml:space="preserve">0.055 &amp; </v>
      </c>
      <c r="P8" t="str">
        <f t="shared" si="0"/>
        <v xml:space="preserve">-1.8659 &amp; </v>
      </c>
      <c r="Q8" t="str">
        <f t="shared" si="0"/>
        <v xml:space="preserve">0.1911 &amp; </v>
      </c>
      <c r="R8" t="str">
        <f t="shared" si="0"/>
        <v xml:space="preserve">0.5888 &amp; </v>
      </c>
      <c r="S8" t="str">
        <f t="shared" si="0"/>
        <v xml:space="preserve">0.5552 &amp; </v>
      </c>
      <c r="T8" t="str">
        <f t="shared" si="0"/>
        <v xml:space="preserve">0.9015 &amp; </v>
      </c>
      <c r="U8" t="str">
        <f t="shared" si="0"/>
        <v xml:space="preserve">0.7315 &amp; </v>
      </c>
      <c r="V8" t="str">
        <f t="shared" si="0"/>
        <v xml:space="preserve">0.0504 &amp; </v>
      </c>
      <c r="W8" t="str">
        <f t="shared" si="0"/>
        <v xml:space="preserve">0.0073 &amp; </v>
      </c>
      <c r="X8" t="str">
        <f t="shared" si="0"/>
        <v xml:space="preserve">0.7446 &amp; </v>
      </c>
      <c r="AA8" t="str">
        <f t="shared" si="3"/>
        <v>CR &amp; 0.055 &amp; -1.8659 &amp; 0.1911 &amp; 0.5888 &amp; 0.5552 &amp; 0.9015 &amp; 0.7315 &amp; 0.0504 &amp; 0.0073 &amp; 0.7446 &amp; \\ \hline</v>
      </c>
      <c r="AL8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 analysis</vt:lpstr>
      <vt:lpstr>results table</vt:lpstr>
      <vt:lpstr>averages table</vt:lpstr>
      <vt:lpstr>ranking table</vt:lpstr>
      <vt:lpstr>perf_overview</vt:lpstr>
      <vt:lpstr>comp_perf_overview</vt:lpstr>
      <vt:lpstr>perf_overview_cov</vt:lpstr>
      <vt:lpstr>comp_perf_overview_cov</vt:lpstr>
      <vt:lpstr>cv_table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2015-06-05T18:19:34Z</dcterms:created>
  <dcterms:modified xsi:type="dcterms:W3CDTF">2024-12-17T13:22:59Z</dcterms:modified>
</cp:coreProperties>
</file>