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bcl/Google Drive/Bio Compute Lab/Documentation/OD_measurement/"/>
    </mc:Choice>
  </mc:AlternateContent>
  <xr:revisionPtr revIDLastSave="0" documentId="13_ncr:1_{67B1FFB0-C221-C446-ABB2-83CFB2F50426}" xr6:coauthVersionLast="34" xr6:coauthVersionMax="34" xr10:uidLastSave="{00000000-0000-0000-0000-000000000000}"/>
  <bookViews>
    <workbookView xWindow="0" yWindow="460" windowWidth="25600" windowHeight="14740" xr2:uid="{00000000-000D-0000-FFFF-FFFF00000000}"/>
  </bookViews>
  <sheets>
    <sheet name="OD_Spectrophometer_1" sheetId="9" r:id="rId1"/>
    <sheet name="OD_Spectrophometer_2" sheetId="7" r:id="rId2"/>
    <sheet name="OD_Spectrophometer_3" sheetId="2" r:id="rId3"/>
    <sheet name="OD_Spectrophometer_4" sheetId="8" r:id="rId4"/>
  </sheets>
  <definedNames>
    <definedName name="ColumnTitle1" localSheetId="0">#REF!</definedName>
    <definedName name="ColumnTitle1" localSheetId="1">#REF!</definedName>
    <definedName name="ColumnTitle1" localSheetId="2">#REF!</definedName>
    <definedName name="ColumnTitle1" localSheetId="3">#REF!</definedName>
    <definedName name="ColumnTitle1">#REF!</definedName>
    <definedName name="ColumnTitleRegion1..E6.1" localSheetId="0">OD_Spectrophometer_1!$B$5</definedName>
    <definedName name="ColumnTitleRegion1..E6.1" localSheetId="1">OD_Spectrophometer_2!$B$5</definedName>
    <definedName name="ColumnTitleRegion1..E6.1" localSheetId="2">OD_Spectrophometer_3!$B$5</definedName>
    <definedName name="ColumnTitleRegion1..E6.1" localSheetId="3">OD_Spectrophometer_4!$B$5</definedName>
    <definedName name="ColumnTitleRegion1..E6.1">#REF!</definedName>
    <definedName name="_xlnm.Print_Titles" localSheetId="0">OD_Spectrophometer_1!$7:$7</definedName>
    <definedName name="_xlnm.Print_Titles" localSheetId="1">OD_Spectrophometer_2!$7:$7</definedName>
    <definedName name="_xlnm.Print_Titles" localSheetId="2">OD_Spectrophometer_3!$7:$7</definedName>
    <definedName name="_xlnm.Print_Titles" localSheetId="3">OD_Spectrophometer_4!$7:$7</definedName>
    <definedName name="To_Order" localSheetId="0">#REF!</definedName>
    <definedName name="To_Order" localSheetId="1">#REF!</definedName>
    <definedName name="To_Order" localSheetId="2">#REF!</definedName>
    <definedName name="To_Order" localSheetId="3">#REF!</definedName>
    <definedName name="To_Order">#REF!</definedName>
    <definedName name="WorkweekHours" localSheetId="0">OD_Spectrophometer_1!$B$6</definedName>
    <definedName name="WorkweekHours" localSheetId="1">OD_Spectrophometer_2!$B$6</definedName>
    <definedName name="WorkweekHours" localSheetId="2">OD_Spectrophometer_3!$B$6</definedName>
    <definedName name="WorkweekHours" localSheetId="3">OD_Spectrophometer_4!$B$6</definedName>
    <definedName name="WorkweekHours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9" l="1"/>
  <c r="J8" i="9"/>
  <c r="J7" i="9"/>
  <c r="J6" i="9"/>
  <c r="J5" i="9"/>
  <c r="J4" i="9"/>
  <c r="H8" i="9"/>
  <c r="H5" i="9"/>
  <c r="H6" i="9"/>
  <c r="H7" i="9"/>
  <c r="H10" i="9"/>
  <c r="H4" i="9"/>
  <c r="B11" i="9"/>
  <c r="D11" i="9" s="1"/>
  <c r="C11" i="9" s="1"/>
  <c r="B10" i="9"/>
  <c r="D10" i="9" s="1"/>
  <c r="C10" i="9" s="1"/>
  <c r="D9" i="9"/>
  <c r="C9" i="9" s="1"/>
  <c r="B9" i="9"/>
  <c r="B8" i="9"/>
  <c r="D8" i="9" s="1"/>
  <c r="C8" i="9" s="1"/>
  <c r="B7" i="9"/>
  <c r="D7" i="9" s="1"/>
  <c r="C7" i="9" s="1"/>
  <c r="D6" i="9"/>
  <c r="C6" i="9"/>
  <c r="B6" i="9"/>
  <c r="D5" i="9"/>
  <c r="C5" i="9" s="1"/>
  <c r="B5" i="9"/>
  <c r="B4" i="9"/>
  <c r="D4" i="9" s="1"/>
  <c r="C4" i="9" s="1"/>
  <c r="B11" i="8" l="1"/>
  <c r="D11" i="8" s="1"/>
  <c r="C11" i="8" s="1"/>
  <c r="D10" i="8"/>
  <c r="C10" i="8" s="1"/>
  <c r="B10" i="8"/>
  <c r="D9" i="8"/>
  <c r="C9" i="8" s="1"/>
  <c r="B9" i="8"/>
  <c r="B8" i="8"/>
  <c r="D8" i="8" s="1"/>
  <c r="C8" i="8" s="1"/>
  <c r="B7" i="8"/>
  <c r="D7" i="8" s="1"/>
  <c r="C7" i="8" s="1"/>
  <c r="D6" i="8"/>
  <c r="C6" i="8" s="1"/>
  <c r="B6" i="8"/>
  <c r="D5" i="8"/>
  <c r="C5" i="8" s="1"/>
  <c r="B5" i="8"/>
  <c r="B4" i="8"/>
  <c r="D4" i="8" s="1"/>
  <c r="C4" i="8" s="1"/>
  <c r="J11" i="7" l="1"/>
  <c r="H11" i="7"/>
  <c r="D11" i="7"/>
  <c r="C11" i="7"/>
  <c r="B11" i="7"/>
  <c r="J10" i="7"/>
  <c r="H10" i="7"/>
  <c r="D10" i="7"/>
  <c r="C10" i="7" s="1"/>
  <c r="B10" i="7"/>
  <c r="J9" i="7"/>
  <c r="H9" i="7"/>
  <c r="B9" i="7"/>
  <c r="D9" i="7" s="1"/>
  <c r="C9" i="7" s="1"/>
  <c r="J8" i="7"/>
  <c r="H8" i="7"/>
  <c r="B8" i="7"/>
  <c r="D8" i="7" s="1"/>
  <c r="C8" i="7" s="1"/>
  <c r="J7" i="7"/>
  <c r="H7" i="7"/>
  <c r="D7" i="7"/>
  <c r="C7" i="7"/>
  <c r="B7" i="7"/>
  <c r="J6" i="7"/>
  <c r="H6" i="7"/>
  <c r="D6" i="7"/>
  <c r="C6" i="7" s="1"/>
  <c r="B6" i="7"/>
  <c r="J5" i="7"/>
  <c r="H5" i="7"/>
  <c r="B5" i="7"/>
  <c r="D5" i="7" s="1"/>
  <c r="C5" i="7" s="1"/>
  <c r="J4" i="7"/>
  <c r="H4" i="7"/>
  <c r="B4" i="7"/>
  <c r="D4" i="7" s="1"/>
  <c r="C4" i="7" s="1"/>
  <c r="J11" i="2"/>
  <c r="J5" i="2"/>
  <c r="J6" i="2"/>
  <c r="J7" i="2"/>
  <c r="J8" i="2"/>
  <c r="J9" i="2"/>
  <c r="J10" i="2"/>
  <c r="J4" i="2"/>
  <c r="H5" i="2"/>
  <c r="H6" i="2"/>
  <c r="H7" i="2"/>
  <c r="H8" i="2"/>
  <c r="H9" i="2"/>
  <c r="H10" i="2"/>
  <c r="H11" i="2"/>
  <c r="H4" i="2"/>
  <c r="D9" i="2"/>
  <c r="C9" i="2" s="1"/>
  <c r="B11" i="2"/>
  <c r="B10" i="2"/>
  <c r="B9" i="2"/>
  <c r="B8" i="2"/>
  <c r="B7" i="2"/>
  <c r="B6" i="2"/>
  <c r="B5" i="2"/>
  <c r="B4" i="2"/>
  <c r="D11" i="2"/>
  <c r="C11" i="2"/>
  <c r="D10" i="2" l="1"/>
  <c r="C10" i="2" s="1"/>
  <c r="D8" i="2"/>
  <c r="C8" i="2" s="1"/>
  <c r="D7" i="2"/>
  <c r="C7" i="2" s="1"/>
  <c r="D6" i="2"/>
  <c r="C6" i="2" s="1"/>
  <c r="D5" i="2"/>
  <c r="C5" i="2" s="1"/>
  <c r="D4" i="2"/>
  <c r="C4" i="2" s="1"/>
</calcChain>
</file>

<file path=xl/sharedStrings.xml><?xml version="1.0" encoding="utf-8"?>
<sst xmlns="http://schemas.openxmlformats.org/spreadsheetml/2006/main" count="60" uniqueCount="17">
  <si>
    <t>OD Measurement</t>
  </si>
  <si>
    <t>Dilution Factor</t>
  </si>
  <si>
    <t>Media (uL)</t>
  </si>
  <si>
    <t>Cells (uL)</t>
  </si>
  <si>
    <t>-</t>
  </si>
  <si>
    <t>OD600
(Implen Nanophotometer)</t>
  </si>
  <si>
    <t>OD600
(WPA Biowave II)</t>
  </si>
  <si>
    <t>Blank:</t>
  </si>
  <si>
    <t>OpenDrop Small
(Reading)</t>
  </si>
  <si>
    <t>OpenDop Large
(Reading)</t>
  </si>
  <si>
    <t>OpenDrop Small
(Absorbance)</t>
  </si>
  <si>
    <t>OpenDrop Large
(Absorbance)</t>
  </si>
  <si>
    <t>Measurement date:</t>
  </si>
  <si>
    <t>21.06.2018</t>
  </si>
  <si>
    <t>20.06.2018</t>
  </si>
  <si>
    <t>19.06.2018</t>
  </si>
  <si>
    <t>07.06.2018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</si>
</sst>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ajor"/>
    </font>
    <font>
      <sz val="14"/>
      <color theme="1"/>
      <name val="Calibri"/>
      <family val="2"/>
      <scheme val="major"/>
    </font>
    <font>
      <b/>
      <sz val="14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3">
    <xf numFmtId="0" fontId="0" fillId="0" borderId="0" xfId="0">
      <alignment horizontal="left"/>
    </xf>
    <xf numFmtId="167" fontId="8" fillId="2" borderId="1" xfId="1" applyNumberFormat="1" applyFont="1" applyAlignment="1">
      <alignment horizontal="left"/>
    </xf>
    <xf numFmtId="167" fontId="9" fillId="2" borderId="1" xfId="1" applyNumberFormat="1" applyFont="1" applyAlignment="1">
      <alignment horizontal="left"/>
    </xf>
    <xf numFmtId="167" fontId="7" fillId="0" borderId="0" xfId="0" applyNumberFormat="1" applyFont="1" applyAlignment="1">
      <alignment horizontal="left"/>
    </xf>
    <xf numFmtId="167" fontId="7" fillId="0" borderId="0" xfId="0" applyNumberFormat="1" applyFont="1" applyFill="1" applyAlignment="1">
      <alignment horizontal="left"/>
    </xf>
    <xf numFmtId="167" fontId="7" fillId="0" borderId="0" xfId="9" applyNumberFormat="1" applyFont="1" applyAlignment="1">
      <alignment horizontal="left"/>
    </xf>
    <xf numFmtId="167" fontId="9" fillId="0" borderId="0" xfId="6" applyNumberFormat="1" applyFont="1" applyAlignment="1">
      <alignment horizontal="left"/>
    </xf>
    <xf numFmtId="167" fontId="9" fillId="0" borderId="0" xfId="6" quotePrefix="1" applyNumberFormat="1" applyFont="1" applyAlignment="1">
      <alignment horizontal="left"/>
    </xf>
    <xf numFmtId="167" fontId="9" fillId="0" borderId="0" xfId="2" applyNumberFormat="1" applyFont="1" applyAlignment="1">
      <alignment horizontal="left" wrapText="1"/>
    </xf>
    <xf numFmtId="167" fontId="7" fillId="0" borderId="0" xfId="5" applyNumberFormat="1" applyFont="1" applyAlignment="1">
      <alignment horizontal="left"/>
    </xf>
    <xf numFmtId="167" fontId="7" fillId="0" borderId="0" xfId="0" applyNumberFormat="1" applyFont="1" applyFill="1" applyBorder="1" applyAlignment="1">
      <alignment horizontal="left"/>
    </xf>
    <xf numFmtId="167" fontId="7" fillId="0" borderId="0" xfId="6" applyNumberFormat="1" applyFont="1" applyFill="1" applyBorder="1" applyAlignment="1">
      <alignment horizontal="left"/>
    </xf>
    <xf numFmtId="167" fontId="7" fillId="0" borderId="0" xfId="8" applyNumberFormat="1" applyFont="1" applyFill="1" applyBorder="1" applyAlignment="1">
      <alignment horizontal="left"/>
    </xf>
    <xf numFmtId="167" fontId="7" fillId="0" borderId="0" xfId="7" applyNumberFormat="1" applyFont="1" applyFill="1" applyBorder="1" applyAlignment="1">
      <alignment horizontal="left"/>
    </xf>
    <xf numFmtId="167" fontId="7" fillId="0" borderId="0" xfId="8" applyNumberFormat="1" applyFont="1" applyAlignment="1">
      <alignment horizontal="left"/>
    </xf>
    <xf numFmtId="167" fontId="7" fillId="0" borderId="0" xfId="6" applyNumberFormat="1" applyFont="1" applyAlignment="1">
      <alignment horizontal="left"/>
    </xf>
    <xf numFmtId="167" fontId="7" fillId="0" borderId="0" xfId="7" applyNumberFormat="1" applyFont="1" applyAlignment="1">
      <alignment horizontal="left"/>
    </xf>
    <xf numFmtId="167" fontId="7" fillId="0" borderId="0" xfId="8" applyNumberFormat="1" applyFont="1" applyAlignment="1">
      <alignment horizontal="left" wrapText="1"/>
    </xf>
    <xf numFmtId="167" fontId="10" fillId="0" borderId="0" xfId="0" applyNumberFormat="1" applyFont="1" applyAlignment="1">
      <alignment horizontal="left"/>
    </xf>
    <xf numFmtId="167" fontId="10" fillId="0" borderId="0" xfId="0" applyNumberFormat="1" applyFont="1" applyAlignment="1">
      <alignment horizontal="left" wrapText="1"/>
    </xf>
    <xf numFmtId="167" fontId="11" fillId="0" borderId="0" xfId="0" applyNumberFormat="1" applyFont="1" applyAlignment="1">
      <alignment horizontal="left" wrapText="1"/>
    </xf>
    <xf numFmtId="167" fontId="7" fillId="3" borderId="0" xfId="8" applyNumberFormat="1" applyFont="1" applyFill="1" applyAlignment="1">
      <alignment horizontal="left"/>
    </xf>
    <xf numFmtId="167" fontId="7" fillId="3" borderId="0" xfId="7" applyNumberFormat="1" applyFont="1" applyFill="1" applyBorder="1" applyAlignme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C93737"/>
      <color rgb="FF58C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</a:t>
            </a:r>
            <a:r>
              <a:rPr lang="en-US" baseline="0"/>
              <a:t>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OD_Spectrophometer_1!$E$3</c:f>
              <c:strCache>
                <c:ptCount val="1"/>
                <c:pt idx="0">
                  <c:v>OD600
(Implen Nanophotometer)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OD_Spectrophometer_1!$B$4:$B$11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OD_Spectrophometer_1!$E$4:$E$11</c:f>
              <c:numCache>
                <c:formatCode>0.000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6-3445-904D-5AECC3B5335D}"/>
            </c:ext>
          </c:extLst>
        </c:ser>
        <c:ser>
          <c:idx val="1"/>
          <c:order val="1"/>
          <c:tx>
            <c:strRef>
              <c:f>OD_Spectrophometer_1!$F$3</c:f>
              <c:strCache>
                <c:ptCount val="1"/>
                <c:pt idx="0">
                  <c:v>OD600
(WPA Biowave 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OD_Spectrophometer_1!$B$5:$B$11</c:f>
              <c:numCache>
                <c:formatCode>0.000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0.02</c:v>
                </c:pt>
                <c:pt idx="5">
                  <c:v>0.01</c:v>
                </c:pt>
                <c:pt idx="6">
                  <c:v>1E-3</c:v>
                </c:pt>
              </c:numCache>
            </c:numRef>
          </c:xVal>
          <c:yVal>
            <c:numRef>
              <c:f>OD_Spectrophometer_1!$F$5:$F$11</c:f>
              <c:numCache>
                <c:formatCode>0.000</c:formatCode>
                <c:ptCount val="7"/>
                <c:pt idx="0">
                  <c:v>1.6739999999999999</c:v>
                </c:pt>
                <c:pt idx="1">
                  <c:v>0.23699999999999999</c:v>
                </c:pt>
                <c:pt idx="2">
                  <c:v>0.33100000000000002</c:v>
                </c:pt>
                <c:pt idx="3">
                  <c:v>0.313</c:v>
                </c:pt>
                <c:pt idx="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6-3445-904D-5AECC3B5335D}"/>
            </c:ext>
          </c:extLst>
        </c:ser>
        <c:ser>
          <c:idx val="2"/>
          <c:order val="2"/>
          <c:tx>
            <c:strRef>
              <c:f>OD_Spectrophometer_1!$H$3</c:f>
              <c:strCache>
                <c:ptCount val="1"/>
                <c:pt idx="0">
                  <c:v>OpenDrop Small
(Absorbance)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OD_Spectrophometer_1!$B$4:$B$11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OD_Spectrophometer_1!$H$4:$H$11</c:f>
              <c:numCache>
                <c:formatCode>0.000</c:formatCode>
                <c:ptCount val="8"/>
                <c:pt idx="0">
                  <c:v>1.2174839442139063</c:v>
                </c:pt>
                <c:pt idx="1">
                  <c:v>0.51851393987788741</c:v>
                </c:pt>
                <c:pt idx="2">
                  <c:v>0.31439395722196267</c:v>
                </c:pt>
                <c:pt idx="3">
                  <c:v>0.2632414347745814</c:v>
                </c:pt>
                <c:pt idx="4">
                  <c:v>0.28806501849961352</c:v>
                </c:pt>
                <c:pt idx="6">
                  <c:v>0.15678610386029457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6-3445-904D-5AECC3B5335D}"/>
            </c:ext>
          </c:extLst>
        </c:ser>
        <c:ser>
          <c:idx val="3"/>
          <c:order val="3"/>
          <c:tx>
            <c:strRef>
              <c:f>OD_Spectrophometer_1!$J$3</c:f>
              <c:strCache>
                <c:ptCount val="1"/>
                <c:pt idx="0">
                  <c:v>OpenDrop Large
(Absorbance)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OD_Spectrophometer_1!$B$4:$B$11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OD_Spectrophometer_1!$J$4:$J$11</c:f>
              <c:numCache>
                <c:formatCode>0.000</c:formatCode>
                <c:ptCount val="8"/>
                <c:pt idx="0">
                  <c:v>0.74110698184762924</c:v>
                </c:pt>
                <c:pt idx="1">
                  <c:v>0.32866228429201155</c:v>
                </c:pt>
                <c:pt idx="2">
                  <c:v>0.20531146346334353</c:v>
                </c:pt>
                <c:pt idx="3">
                  <c:v>0.14731951648565672</c:v>
                </c:pt>
                <c:pt idx="4">
                  <c:v>0.16435285578443709</c:v>
                </c:pt>
                <c:pt idx="6">
                  <c:v>9.6166994038275458E-2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6-3445-904D-5AECC3B5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50928"/>
        <c:axId val="1351152976"/>
      </c:scatterChart>
      <c:valAx>
        <c:axId val="13511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2976"/>
        <c:crosses val="autoZero"/>
        <c:crossBetween val="midCat"/>
      </c:valAx>
      <c:valAx>
        <c:axId val="1351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</a:t>
            </a:r>
            <a:r>
              <a:rPr lang="en-US" baseline="0"/>
              <a:t>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OD_Spectrophometer_2!$E$3</c:f>
              <c:strCache>
                <c:ptCount val="1"/>
                <c:pt idx="0">
                  <c:v>OD600
(Implen Nanophotometer)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OD_Spectrophometer_2!$B$4:$B$11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OD_Spectrophometer_2!$E$4:$E$11</c:f>
              <c:numCache>
                <c:formatCode>0.000</c:formatCode>
                <c:ptCount val="8"/>
                <c:pt idx="0">
                  <c:v>2.157</c:v>
                </c:pt>
                <c:pt idx="1">
                  <c:v>1.351</c:v>
                </c:pt>
                <c:pt idx="2">
                  <c:v>0.76</c:v>
                </c:pt>
                <c:pt idx="3">
                  <c:v>0.49</c:v>
                </c:pt>
                <c:pt idx="4">
                  <c:v>0.247</c:v>
                </c:pt>
                <c:pt idx="5">
                  <c:v>6.8000000000000005E-2</c:v>
                </c:pt>
                <c:pt idx="6">
                  <c:v>3.4000000000000002E-2</c:v>
                </c:pt>
                <c:pt idx="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9-714F-A3F8-3E1AA07D9DE4}"/>
            </c:ext>
          </c:extLst>
        </c:ser>
        <c:ser>
          <c:idx val="1"/>
          <c:order val="1"/>
          <c:tx>
            <c:strRef>
              <c:f>OD_Spectrophometer_2!$F$3</c:f>
              <c:strCache>
                <c:ptCount val="1"/>
                <c:pt idx="0">
                  <c:v>OD600
(WPA Biowave 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OD_Spectrophometer_2!$B$5:$B$11</c:f>
              <c:numCache>
                <c:formatCode>0.000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0.02</c:v>
                </c:pt>
                <c:pt idx="5">
                  <c:v>0.01</c:v>
                </c:pt>
                <c:pt idx="6">
                  <c:v>1E-3</c:v>
                </c:pt>
              </c:numCache>
            </c:numRef>
          </c:xVal>
          <c:yVal>
            <c:numRef>
              <c:f>OD_Spectrophometer_2!$F$5:$F$11</c:f>
              <c:numCache>
                <c:formatCode>0.000</c:formatCode>
                <c:ptCount val="7"/>
                <c:pt idx="0">
                  <c:v>1.911</c:v>
                </c:pt>
                <c:pt idx="1">
                  <c:v>1</c:v>
                </c:pt>
                <c:pt idx="2">
                  <c:v>0.63400000000000001</c:v>
                </c:pt>
                <c:pt idx="3">
                  <c:v>0.32100000000000001</c:v>
                </c:pt>
                <c:pt idx="4">
                  <c:v>8.5999999999999993E-2</c:v>
                </c:pt>
                <c:pt idx="5">
                  <c:v>2.1000000000000001E-2</c:v>
                </c:pt>
                <c:pt idx="6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9-714F-A3F8-3E1AA07D9DE4}"/>
            </c:ext>
          </c:extLst>
        </c:ser>
        <c:ser>
          <c:idx val="2"/>
          <c:order val="2"/>
          <c:tx>
            <c:strRef>
              <c:f>OD_Spectrophometer_2!$H$3</c:f>
              <c:strCache>
                <c:ptCount val="1"/>
                <c:pt idx="0">
                  <c:v>OpenDrop Small
(Absorbance)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OD_Spectrophometer_2!$B$4:$B$11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OD_Spectrophometer_2!$H$4:$H$11</c:f>
              <c:numCache>
                <c:formatCode>0.000</c:formatCode>
                <c:ptCount val="8"/>
                <c:pt idx="0">
                  <c:v>0.96221143911060014</c:v>
                </c:pt>
                <c:pt idx="1">
                  <c:v>0.56427143043856254</c:v>
                </c:pt>
                <c:pt idx="2">
                  <c:v>0.32538934152342591</c:v>
                </c:pt>
                <c:pt idx="3">
                  <c:v>0.2632414347745814</c:v>
                </c:pt>
                <c:pt idx="4">
                  <c:v>0.16057909287743372</c:v>
                </c:pt>
                <c:pt idx="5">
                  <c:v>7.7604857812669764E-2</c:v>
                </c:pt>
                <c:pt idx="6">
                  <c:v>6.826483155852639E-2</c:v>
                </c:pt>
                <c:pt idx="7">
                  <c:v>5.016660946573015E-2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09-714F-A3F8-3E1AA07D9DE4}"/>
            </c:ext>
          </c:extLst>
        </c:ser>
        <c:ser>
          <c:idx val="3"/>
          <c:order val="3"/>
          <c:tx>
            <c:strRef>
              <c:f>OD_Spectrophometer_2!$J$3</c:f>
              <c:strCache>
                <c:ptCount val="1"/>
                <c:pt idx="0">
                  <c:v>OpenDrop Large
(Absorbance)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OD_Spectrophometer_2!$B$4:$B$11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OD_Spectrophometer_2!$J$4:$J$11</c:f>
              <c:numCache>
                <c:formatCode>0.000</c:formatCode>
                <c:ptCount val="8"/>
                <c:pt idx="0">
                  <c:v>0.50627948346087592</c:v>
                </c:pt>
                <c:pt idx="1">
                  <c:v>0.31828900110548691</c:v>
                </c:pt>
                <c:pt idx="2">
                  <c:v>0.17468349613129086</c:v>
                </c:pt>
                <c:pt idx="3">
                  <c:v>0.13061586949999046</c:v>
                </c:pt>
                <c:pt idx="4">
                  <c:v>7.1910209162163286E-2</c:v>
                </c:pt>
                <c:pt idx="5">
                  <c:v>2.316786505202597E-2</c:v>
                </c:pt>
                <c:pt idx="6">
                  <c:v>2.8292900188642534E-3</c:v>
                </c:pt>
                <c:pt idx="7">
                  <c:v>1.4123410232577778E-3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09-714F-A3F8-3E1AA07D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50928"/>
        <c:axId val="1351152976"/>
      </c:scatterChart>
      <c:valAx>
        <c:axId val="13511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2976"/>
        <c:crosses val="autoZero"/>
        <c:crossBetween val="midCat"/>
      </c:valAx>
      <c:valAx>
        <c:axId val="1351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</a:t>
            </a:r>
            <a:r>
              <a:rPr lang="en-US" baseline="0"/>
              <a:t>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OD_Spectrophometer_3!$E$3</c:f>
              <c:strCache>
                <c:ptCount val="1"/>
                <c:pt idx="0">
                  <c:v>OD600
(Implen Nanophotometer)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OD_Spectrophometer_3!$B$4:$B$11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OD_Spectrophometer_3!$E$4:$E$11</c:f>
              <c:numCache>
                <c:formatCode>0.000</c:formatCode>
                <c:ptCount val="8"/>
                <c:pt idx="0">
                  <c:v>2.5939999999999999</c:v>
                </c:pt>
                <c:pt idx="1">
                  <c:v>1.5649999999999999</c:v>
                </c:pt>
                <c:pt idx="2">
                  <c:v>0.81799999999999995</c:v>
                </c:pt>
                <c:pt idx="3">
                  <c:v>0.41899999999999998</c:v>
                </c:pt>
                <c:pt idx="4">
                  <c:v>0.214</c:v>
                </c:pt>
                <c:pt idx="5">
                  <c:v>7.5999999999999998E-2</c:v>
                </c:pt>
                <c:pt idx="6">
                  <c:v>3.5000000000000003E-2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0-5547-946B-B1E521B4E95D}"/>
            </c:ext>
          </c:extLst>
        </c:ser>
        <c:ser>
          <c:idx val="1"/>
          <c:order val="1"/>
          <c:tx>
            <c:strRef>
              <c:f>OD_Spectrophometer_3!$F$3</c:f>
              <c:strCache>
                <c:ptCount val="1"/>
                <c:pt idx="0">
                  <c:v>OD600
(WPA Biowave 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OD_Spectrophometer_3!$B$5:$B$11</c:f>
              <c:numCache>
                <c:formatCode>0.000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0.02</c:v>
                </c:pt>
                <c:pt idx="5">
                  <c:v>0.01</c:v>
                </c:pt>
                <c:pt idx="6">
                  <c:v>1E-3</c:v>
                </c:pt>
              </c:numCache>
            </c:numRef>
          </c:xVal>
          <c:yVal>
            <c:numRef>
              <c:f>OD_Spectrophometer_3!$F$5:$F$11</c:f>
              <c:numCache>
                <c:formatCode>0.000</c:formatCode>
                <c:ptCount val="7"/>
                <c:pt idx="0">
                  <c:v>2.056</c:v>
                </c:pt>
                <c:pt idx="1">
                  <c:v>0.99199999999999999</c:v>
                </c:pt>
                <c:pt idx="2">
                  <c:v>0.49299999999999999</c:v>
                </c:pt>
                <c:pt idx="3">
                  <c:v>0.24399999999999999</c:v>
                </c:pt>
                <c:pt idx="4">
                  <c:v>0.08</c:v>
                </c:pt>
                <c:pt idx="5">
                  <c:v>0.04</c:v>
                </c:pt>
                <c:pt idx="6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0-5547-946B-B1E521B4E95D}"/>
            </c:ext>
          </c:extLst>
        </c:ser>
        <c:ser>
          <c:idx val="2"/>
          <c:order val="2"/>
          <c:tx>
            <c:strRef>
              <c:f>OD_Spectrophometer_3!$H$3</c:f>
              <c:strCache>
                <c:ptCount val="1"/>
                <c:pt idx="0">
                  <c:v>OpenDrop Small
(Absorbance)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OD_Spectrophometer_3!$B$4:$B$11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OD_Spectrophometer_3!$H$4:$H$11</c:f>
              <c:numCache>
                <c:formatCode>0.000</c:formatCode>
                <c:ptCount val="8"/>
                <c:pt idx="0">
                  <c:v>1.0469965626762237</c:v>
                </c:pt>
                <c:pt idx="1">
                  <c:v>0.53036676667288751</c:v>
                </c:pt>
                <c:pt idx="2">
                  <c:v>0.2793107459707449</c:v>
                </c:pt>
                <c:pt idx="3">
                  <c:v>0.12866660912754313</c:v>
                </c:pt>
                <c:pt idx="4">
                  <c:v>7.9181246047624818E-2</c:v>
                </c:pt>
                <c:pt idx="5">
                  <c:v>4.0836253971405154E-2</c:v>
                </c:pt>
                <c:pt idx="6">
                  <c:v>1.1281010409689084E-2</c:v>
                </c:pt>
                <c:pt idx="7">
                  <c:v>-5.5324885999610074E-3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0-5547-946B-B1E521B4E95D}"/>
            </c:ext>
          </c:extLst>
        </c:ser>
        <c:ser>
          <c:idx val="3"/>
          <c:order val="3"/>
          <c:tx>
            <c:strRef>
              <c:f>OD_Spectrophometer_3!$J$3</c:f>
              <c:strCache>
                <c:ptCount val="1"/>
                <c:pt idx="0">
                  <c:v>OpenDrop Large
(Absorbance)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OD_Spectrophometer_3!$B$4:$B$11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OD_Spectrophometer_3!$J$4:$J$11</c:f>
              <c:numCache>
                <c:formatCode>0.000</c:formatCode>
                <c:ptCount val="8"/>
                <c:pt idx="0">
                  <c:v>0.58200019739899422</c:v>
                </c:pt>
                <c:pt idx="1">
                  <c:v>0.31222789546545504</c:v>
                </c:pt>
                <c:pt idx="2">
                  <c:v>0.16865385768555627</c:v>
                </c:pt>
                <c:pt idx="3">
                  <c:v>8.3306836637139961E-2</c:v>
                </c:pt>
                <c:pt idx="4">
                  <c:v>1.8552074281697258E-2</c:v>
                </c:pt>
                <c:pt idx="5">
                  <c:v>-8.6001717619175796E-3</c:v>
                </c:pt>
                <c:pt idx="6">
                  <c:v>-8.6001717619175796E-3</c:v>
                </c:pt>
                <c:pt idx="7">
                  <c:v>-2.9014636581894626E-2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0-5547-946B-B1E521B4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50928"/>
        <c:axId val="1351152976"/>
      </c:scatterChart>
      <c:valAx>
        <c:axId val="13511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2976"/>
        <c:crosses val="autoZero"/>
        <c:crossBetween val="midCat"/>
      </c:valAx>
      <c:valAx>
        <c:axId val="1351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</a:t>
            </a:r>
            <a:r>
              <a:rPr lang="en-US" baseline="0"/>
              <a:t>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OD_Spectrophometer_4!$E$3</c:f>
              <c:strCache>
                <c:ptCount val="1"/>
                <c:pt idx="0">
                  <c:v>OD600
(Implen Nanophotometer)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OD_Spectrophometer_4!$B$4:$B$11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OD_Spectrophometer_4!$E$4:$E$11</c:f>
              <c:numCache>
                <c:formatCode>0.000</c:formatCode>
                <c:ptCount val="8"/>
                <c:pt idx="0">
                  <c:v>2.617</c:v>
                </c:pt>
                <c:pt idx="1">
                  <c:v>1.4790000000000001</c:v>
                </c:pt>
                <c:pt idx="2">
                  <c:v>0.92</c:v>
                </c:pt>
                <c:pt idx="3">
                  <c:v>0.71499999999999997</c:v>
                </c:pt>
                <c:pt idx="4">
                  <c:v>0.503</c:v>
                </c:pt>
                <c:pt idx="5">
                  <c:v>0.24399999999999999</c:v>
                </c:pt>
                <c:pt idx="6">
                  <c:v>0.157</c:v>
                </c:pt>
                <c:pt idx="7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1-B74F-9089-19F40D31034C}"/>
            </c:ext>
          </c:extLst>
        </c:ser>
        <c:ser>
          <c:idx val="1"/>
          <c:order val="1"/>
          <c:tx>
            <c:strRef>
              <c:f>OD_Spectrophometer_4!$F$3</c:f>
              <c:strCache>
                <c:ptCount val="1"/>
                <c:pt idx="0">
                  <c:v>OD600
(WPA Biowave 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OD_Spectrophometer_4!$B$5:$B$11</c:f>
              <c:numCache>
                <c:formatCode>0.000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0.02</c:v>
                </c:pt>
                <c:pt idx="5">
                  <c:v>0.01</c:v>
                </c:pt>
                <c:pt idx="6">
                  <c:v>1E-3</c:v>
                </c:pt>
              </c:numCache>
            </c:numRef>
          </c:xVal>
          <c:yVal>
            <c:numRef>
              <c:f>OD_Spectrophometer_4!$F$5:$F$11</c:f>
              <c:numCache>
                <c:formatCode>0.000</c:formatCode>
                <c:ptCount val="7"/>
                <c:pt idx="0">
                  <c:v>1.84</c:v>
                </c:pt>
                <c:pt idx="1">
                  <c:v>1.165</c:v>
                </c:pt>
                <c:pt idx="2">
                  <c:v>0.872</c:v>
                </c:pt>
                <c:pt idx="3">
                  <c:v>0.61299999999999999</c:v>
                </c:pt>
                <c:pt idx="4">
                  <c:v>0.28899999999999998</c:v>
                </c:pt>
                <c:pt idx="5">
                  <c:v>0.183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1-B74F-9089-19F40D31034C}"/>
            </c:ext>
          </c:extLst>
        </c:ser>
        <c:ser>
          <c:idx val="2"/>
          <c:order val="2"/>
          <c:tx>
            <c:strRef>
              <c:f>OD_Spectrophometer_4!$H$3</c:f>
              <c:strCache>
                <c:ptCount val="1"/>
                <c:pt idx="0">
                  <c:v>OpenDrop Small
(Absorbance)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OD_Spectrophometer_4!$B$4:$B$11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OD_Spectrophometer_4!$H$4:$H$11</c:f>
              <c:numCache>
                <c:formatCode>0.000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1-B74F-9089-19F40D31034C}"/>
            </c:ext>
          </c:extLst>
        </c:ser>
        <c:ser>
          <c:idx val="3"/>
          <c:order val="3"/>
          <c:tx>
            <c:strRef>
              <c:f>OD_Spectrophometer_4!$J$3</c:f>
              <c:strCache>
                <c:ptCount val="1"/>
                <c:pt idx="0">
                  <c:v>OpenDrop Large
(Absorbance)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OD_Spectrophometer_4!$B$4:$B$11</c:f>
              <c:numCache>
                <c:formatCode>0.000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0.02</c:v>
                </c:pt>
                <c:pt idx="6">
                  <c:v>0.01</c:v>
                </c:pt>
                <c:pt idx="7">
                  <c:v>1E-3</c:v>
                </c:pt>
              </c:numCache>
            </c:numRef>
          </c:xVal>
          <c:yVal>
            <c:numRef>
              <c:f>OD_Spectrophometer_4!$J$4:$J$11</c:f>
              <c:numCache>
                <c:formatCode>0.000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1-B74F-9089-19F40D31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50928"/>
        <c:axId val="1351152976"/>
      </c:scatterChart>
      <c:valAx>
        <c:axId val="13511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2976"/>
        <c:crosses val="autoZero"/>
        <c:crossBetween val="midCat"/>
      </c:valAx>
      <c:valAx>
        <c:axId val="1351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1315356</xdr:colOff>
      <xdr:row>12</xdr:row>
      <xdr:rowOff>12698</xdr:rowOff>
    </xdr:from>
    <xdr:to>
      <xdr:col>5</xdr:col>
      <xdr:colOff>1346199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8BC44-213F-124D-909D-4D05AD0DF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1315356</xdr:colOff>
      <xdr:row>12</xdr:row>
      <xdr:rowOff>12698</xdr:rowOff>
    </xdr:from>
    <xdr:to>
      <xdr:col>5</xdr:col>
      <xdr:colOff>1346199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96FBB-C574-7341-BFAF-6484B325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1315356</xdr:colOff>
      <xdr:row>12</xdr:row>
      <xdr:rowOff>12698</xdr:rowOff>
    </xdr:from>
    <xdr:to>
      <xdr:col>5</xdr:col>
      <xdr:colOff>1346199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FD7B4-3853-1444-B485-2C1D8C6E4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1315356</xdr:colOff>
      <xdr:row>12</xdr:row>
      <xdr:rowOff>12698</xdr:rowOff>
    </xdr:from>
    <xdr:to>
      <xdr:col>5</xdr:col>
      <xdr:colOff>1346199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D269-57CA-B145-979F-A8C310CB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2707-EE26-7746-A109-9FF6BF9F0FDE}">
  <sheetPr>
    <tabColor theme="4"/>
    <pageSetUpPr fitToPage="1"/>
  </sheetPr>
  <dimension ref="B1:J39"/>
  <sheetViews>
    <sheetView showGridLines="0" tabSelected="1" zoomScaleNormal="100" workbookViewId="0">
      <selection activeCell="E6" sqref="E6"/>
    </sheetView>
  </sheetViews>
  <sheetFormatPr baseColWidth="10" defaultColWidth="8.83203125" defaultRowHeight="20" customHeight="1" x14ac:dyDescent="0.25"/>
  <cols>
    <col min="1" max="1" width="2.6640625" style="3" customWidth="1"/>
    <col min="2" max="2" width="22.6640625" style="3" customWidth="1"/>
    <col min="3" max="3" width="23.1640625" style="3" bestFit="1" customWidth="1"/>
    <col min="4" max="4" width="24.33203125" style="3" bestFit="1" customWidth="1"/>
    <col min="5" max="5" width="20.1640625" style="3" customWidth="1"/>
    <col min="6" max="6" width="22.83203125" style="3" customWidth="1"/>
    <col min="7" max="7" width="18.6640625" style="3" customWidth="1"/>
    <col min="8" max="8" width="17" style="3" bestFit="1" customWidth="1"/>
    <col min="9" max="9" width="21.6640625" style="3" customWidth="1"/>
    <col min="10" max="10" width="18" style="3" customWidth="1"/>
    <col min="11" max="16384" width="8.83203125" style="3"/>
  </cols>
  <sheetData>
    <row r="1" spans="2:10" ht="35" customHeight="1" thickTop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2:10" ht="30" customHeight="1" x14ac:dyDescent="0.25">
      <c r="B2" s="3" t="s">
        <v>12</v>
      </c>
      <c r="C2" s="3" t="s">
        <v>16</v>
      </c>
      <c r="D2" s="4"/>
      <c r="E2" s="5"/>
    </row>
    <row r="3" spans="2:10" s="18" customFormat="1" ht="57" x14ac:dyDescent="0.25">
      <c r="B3" s="18" t="s">
        <v>1</v>
      </c>
      <c r="C3" s="18" t="s">
        <v>2</v>
      </c>
      <c r="D3" s="18" t="s">
        <v>3</v>
      </c>
      <c r="E3" s="19" t="s">
        <v>5</v>
      </c>
      <c r="F3" s="19" t="s">
        <v>6</v>
      </c>
      <c r="G3" s="20" t="s">
        <v>8</v>
      </c>
      <c r="H3" s="19" t="s">
        <v>10</v>
      </c>
      <c r="I3" s="19" t="s">
        <v>9</v>
      </c>
      <c r="J3" s="19" t="s">
        <v>11</v>
      </c>
    </row>
    <row r="4" spans="2:10" ht="19" x14ac:dyDescent="0.25">
      <c r="B4" s="6">
        <f>1</f>
        <v>1</v>
      </c>
      <c r="C4" s="7">
        <f t="shared" ref="C4:C11" si="0">1000-$D4</f>
        <v>0</v>
      </c>
      <c r="D4" s="3">
        <f t="shared" ref="D4:D11" si="1">1000*$B4</f>
        <v>1000</v>
      </c>
      <c r="F4" s="3" t="s">
        <v>4</v>
      </c>
      <c r="G4" s="3">
        <v>2</v>
      </c>
      <c r="H4" s="3">
        <f>LOG10($G$14/$G4)</f>
        <v>1.2174839442139063</v>
      </c>
      <c r="I4" s="3">
        <v>53</v>
      </c>
      <c r="J4" s="3">
        <f>LOG10($I$14/$I4)</f>
        <v>0.74110698184762924</v>
      </c>
    </row>
    <row r="5" spans="2:10" ht="19" x14ac:dyDescent="0.25">
      <c r="B5" s="8">
        <f>1/2</f>
        <v>0.5</v>
      </c>
      <c r="C5" s="7">
        <f t="shared" si="0"/>
        <v>500</v>
      </c>
      <c r="D5" s="3">
        <f t="shared" si="1"/>
        <v>500</v>
      </c>
      <c r="F5" s="8">
        <v>1.6739999999999999</v>
      </c>
      <c r="G5" s="3">
        <v>10</v>
      </c>
      <c r="H5" s="3">
        <f t="shared" ref="H5:H11" si="2">LOG10($G$14/$G5)</f>
        <v>0.51851393987788741</v>
      </c>
      <c r="I5" s="3">
        <v>137</v>
      </c>
      <c r="J5" s="3">
        <f t="shared" ref="J5:J10" si="3">LOG10($I$14/$I5)</f>
        <v>0.32866228429201155</v>
      </c>
    </row>
    <row r="6" spans="2:10" ht="19" x14ac:dyDescent="0.25">
      <c r="B6" s="9">
        <f>1/4</f>
        <v>0.25</v>
      </c>
      <c r="C6" s="7">
        <f t="shared" si="0"/>
        <v>750</v>
      </c>
      <c r="D6" s="3">
        <f t="shared" si="1"/>
        <v>250</v>
      </c>
      <c r="F6" s="9">
        <v>0.23699999999999999</v>
      </c>
      <c r="G6" s="12">
        <v>16</v>
      </c>
      <c r="H6" s="3">
        <f t="shared" si="2"/>
        <v>0.31439395722196267</v>
      </c>
      <c r="I6" s="12">
        <v>182</v>
      </c>
      <c r="J6" s="3">
        <f t="shared" si="3"/>
        <v>0.20531146346334353</v>
      </c>
    </row>
    <row r="7" spans="2:10" ht="19" x14ac:dyDescent="0.25">
      <c r="B7" s="10">
        <f>1/8</f>
        <v>0.125</v>
      </c>
      <c r="C7" s="7">
        <f t="shared" si="0"/>
        <v>875</v>
      </c>
      <c r="D7" s="3">
        <f t="shared" si="1"/>
        <v>125</v>
      </c>
      <c r="F7" s="10">
        <v>0.33100000000000002</v>
      </c>
      <c r="G7" s="12">
        <v>18</v>
      </c>
      <c r="H7" s="3">
        <f t="shared" si="2"/>
        <v>0.2632414347745814</v>
      </c>
      <c r="I7" s="12">
        <v>208</v>
      </c>
      <c r="J7" s="3">
        <f t="shared" si="3"/>
        <v>0.14731951648565672</v>
      </c>
    </row>
    <row r="8" spans="2:10" ht="20" customHeight="1" x14ac:dyDescent="0.25">
      <c r="B8" s="11">
        <f>1/16</f>
        <v>6.25E-2</v>
      </c>
      <c r="C8" s="7">
        <f t="shared" si="0"/>
        <v>937.5</v>
      </c>
      <c r="D8" s="3">
        <f t="shared" si="1"/>
        <v>62.5</v>
      </c>
      <c r="F8" s="12">
        <v>0.313</v>
      </c>
      <c r="G8" s="12">
        <v>17</v>
      </c>
      <c r="H8" s="3">
        <f>LOG10($G$14/$G8)</f>
        <v>0.28806501849961352</v>
      </c>
      <c r="I8" s="12">
        <v>200</v>
      </c>
      <c r="J8" s="3">
        <f t="shared" si="3"/>
        <v>0.16435285578443709</v>
      </c>
    </row>
    <row r="9" spans="2:10" ht="20" customHeight="1" x14ac:dyDescent="0.25">
      <c r="B9" s="11">
        <f>1/50</f>
        <v>0.02</v>
      </c>
      <c r="C9" s="7">
        <f t="shared" si="0"/>
        <v>980</v>
      </c>
      <c r="D9" s="3">
        <f t="shared" si="1"/>
        <v>20</v>
      </c>
    </row>
    <row r="10" spans="2:10" ht="20" customHeight="1" x14ac:dyDescent="0.25">
      <c r="B10" s="11">
        <f>1/100</f>
        <v>0.01</v>
      </c>
      <c r="C10" s="7">
        <f t="shared" si="0"/>
        <v>990</v>
      </c>
      <c r="D10" s="3">
        <f t="shared" si="1"/>
        <v>10</v>
      </c>
      <c r="F10" s="12">
        <v>0.28999999999999998</v>
      </c>
      <c r="G10" s="3">
        <v>23</v>
      </c>
      <c r="H10" s="3">
        <f t="shared" si="2"/>
        <v>0.15678610386029457</v>
      </c>
      <c r="I10" s="3">
        <v>234</v>
      </c>
      <c r="J10" s="3">
        <f t="shared" si="3"/>
        <v>9.6166994038275458E-2</v>
      </c>
    </row>
    <row r="11" spans="2:10" ht="20" customHeight="1" x14ac:dyDescent="0.25">
      <c r="B11" s="3">
        <f>1/1000</f>
        <v>1E-3</v>
      </c>
      <c r="C11" s="3">
        <f t="shared" si="0"/>
        <v>999</v>
      </c>
      <c r="D11" s="3">
        <f t="shared" si="1"/>
        <v>1</v>
      </c>
      <c r="F11" s="12"/>
      <c r="I11" s="13"/>
    </row>
    <row r="12" spans="2:10" ht="20" customHeight="1" x14ac:dyDescent="0.25">
      <c r="B12" s="11"/>
      <c r="C12" s="7"/>
      <c r="E12" s="12"/>
    </row>
    <row r="13" spans="2:10" ht="20" customHeight="1" x14ac:dyDescent="0.25">
      <c r="B13" s="11"/>
      <c r="C13" s="12"/>
      <c r="D13" s="12"/>
      <c r="E13" s="12"/>
      <c r="F13" s="12"/>
      <c r="G13" s="13" t="s">
        <v>7</v>
      </c>
      <c r="I13" s="14" t="s">
        <v>7</v>
      </c>
    </row>
    <row r="14" spans="2:10" ht="20" customHeight="1" x14ac:dyDescent="0.25">
      <c r="B14" s="15"/>
      <c r="C14" s="14"/>
      <c r="D14" s="12"/>
      <c r="E14" s="12"/>
      <c r="F14" s="14"/>
      <c r="G14" s="21">
        <v>33</v>
      </c>
      <c r="I14" s="21">
        <v>292</v>
      </c>
    </row>
    <row r="15" spans="2:10" ht="20" customHeight="1" x14ac:dyDescent="0.25">
      <c r="B15" s="15"/>
      <c r="C15" s="14"/>
      <c r="D15" s="14"/>
      <c r="E15" s="14"/>
      <c r="F15" s="14"/>
      <c r="G15" s="16"/>
      <c r="I15" s="17"/>
    </row>
    <row r="16" spans="2:10" ht="20" customHeight="1" x14ac:dyDescent="0.25">
      <c r="B16" s="15"/>
      <c r="C16" s="14"/>
      <c r="D16" s="14"/>
      <c r="E16" s="14"/>
      <c r="F16" s="14"/>
      <c r="G16" s="16"/>
      <c r="H16" s="17"/>
      <c r="I16" s="14"/>
    </row>
    <row r="17" spans="2:9" ht="20" customHeight="1" x14ac:dyDescent="0.25">
      <c r="B17" s="15"/>
      <c r="C17" s="14"/>
      <c r="D17" s="14"/>
      <c r="E17" s="14"/>
      <c r="F17" s="14"/>
      <c r="G17" s="16"/>
      <c r="H17" s="14"/>
      <c r="I17" s="14"/>
    </row>
    <row r="18" spans="2:9" ht="20" customHeight="1" x14ac:dyDescent="0.25">
      <c r="B18" s="15"/>
      <c r="C18" s="14"/>
      <c r="D18" s="14"/>
      <c r="E18" s="14"/>
      <c r="F18" s="14"/>
      <c r="G18" s="16"/>
      <c r="H18" s="14"/>
      <c r="I18" s="14"/>
    </row>
    <row r="19" spans="2:9" ht="20" customHeight="1" x14ac:dyDescent="0.25">
      <c r="B19" s="15"/>
      <c r="C19" s="14"/>
      <c r="D19" s="14"/>
      <c r="E19" s="14"/>
      <c r="F19" s="14"/>
      <c r="G19" s="16"/>
      <c r="H19" s="14"/>
      <c r="I19" s="14"/>
    </row>
    <row r="20" spans="2:9" ht="20" customHeight="1" x14ac:dyDescent="0.25">
      <c r="B20" s="15"/>
      <c r="C20" s="14"/>
      <c r="D20" s="14"/>
      <c r="E20" s="14"/>
      <c r="F20" s="14"/>
      <c r="G20" s="16"/>
      <c r="H20" s="14"/>
      <c r="I20" s="14"/>
    </row>
    <row r="21" spans="2:9" ht="20" customHeight="1" x14ac:dyDescent="0.25">
      <c r="B21" s="15"/>
      <c r="C21" s="14"/>
      <c r="D21" s="14"/>
      <c r="E21" s="14"/>
      <c r="F21" s="14"/>
      <c r="G21" s="16"/>
      <c r="H21" s="14"/>
      <c r="I21" s="14"/>
    </row>
    <row r="22" spans="2:9" ht="20" customHeight="1" x14ac:dyDescent="0.25">
      <c r="B22" s="15"/>
      <c r="C22" s="14"/>
      <c r="D22" s="14"/>
      <c r="E22" s="14"/>
      <c r="F22" s="14"/>
      <c r="G22" s="16"/>
      <c r="H22" s="14"/>
      <c r="I22" s="14"/>
    </row>
    <row r="23" spans="2:9" ht="20" customHeight="1" x14ac:dyDescent="0.25">
      <c r="B23" s="15"/>
      <c r="C23" s="14"/>
      <c r="D23" s="14"/>
      <c r="E23" s="14"/>
      <c r="F23" s="14"/>
      <c r="G23" s="16"/>
      <c r="H23" s="14"/>
      <c r="I23" s="14"/>
    </row>
    <row r="24" spans="2:9" ht="20" customHeight="1" x14ac:dyDescent="0.25">
      <c r="B24" s="15"/>
      <c r="C24" s="14"/>
      <c r="D24" s="14"/>
      <c r="E24" s="14"/>
      <c r="F24" s="14"/>
      <c r="G24" s="16"/>
      <c r="H24" s="14"/>
      <c r="I24" s="14"/>
    </row>
    <row r="25" spans="2:9" ht="20" customHeight="1" x14ac:dyDescent="0.25">
      <c r="B25" s="15"/>
      <c r="C25" s="14"/>
      <c r="D25" s="14"/>
      <c r="E25" s="14"/>
      <c r="F25" s="14"/>
      <c r="G25" s="16"/>
      <c r="H25" s="14"/>
      <c r="I25" s="14"/>
    </row>
    <row r="26" spans="2:9" ht="20" customHeight="1" x14ac:dyDescent="0.25">
      <c r="B26" s="15"/>
      <c r="C26" s="14"/>
      <c r="D26" s="14"/>
      <c r="E26" s="14"/>
      <c r="F26" s="14"/>
      <c r="G26" s="16"/>
      <c r="H26" s="14"/>
      <c r="I26" s="14"/>
    </row>
    <row r="27" spans="2:9" ht="20" customHeight="1" x14ac:dyDescent="0.25">
      <c r="B27" s="15"/>
      <c r="C27" s="14"/>
      <c r="D27" s="14"/>
      <c r="E27" s="14"/>
      <c r="F27" s="14"/>
      <c r="G27" s="16"/>
      <c r="H27" s="14"/>
      <c r="I27" s="14"/>
    </row>
    <row r="28" spans="2:9" ht="20" customHeight="1" x14ac:dyDescent="0.25">
      <c r="B28" s="15"/>
      <c r="C28" s="14"/>
      <c r="D28" s="14"/>
      <c r="E28" s="14"/>
      <c r="F28" s="14"/>
      <c r="G28" s="16"/>
      <c r="H28" s="14"/>
      <c r="I28" s="14"/>
    </row>
    <row r="29" spans="2:9" ht="20" customHeight="1" x14ac:dyDescent="0.25">
      <c r="B29" s="15"/>
      <c r="C29" s="14"/>
      <c r="D29" s="14"/>
      <c r="E29" s="14"/>
      <c r="F29" s="14"/>
      <c r="G29" s="16"/>
      <c r="H29" s="14"/>
      <c r="I29" s="14"/>
    </row>
    <row r="30" spans="2:9" ht="20" customHeight="1" x14ac:dyDescent="0.25">
      <c r="B30" s="15"/>
      <c r="C30" s="14"/>
      <c r="D30" s="14"/>
      <c r="E30" s="14"/>
      <c r="F30" s="14"/>
      <c r="G30" s="16"/>
      <c r="H30" s="14"/>
      <c r="I30" s="14"/>
    </row>
    <row r="31" spans="2:9" ht="20" customHeight="1" x14ac:dyDescent="0.25">
      <c r="B31" s="15"/>
      <c r="C31" s="14"/>
      <c r="D31" s="14"/>
      <c r="E31" s="14"/>
      <c r="F31" s="14"/>
      <c r="G31" s="16"/>
      <c r="H31" s="14"/>
      <c r="I31" s="14"/>
    </row>
    <row r="32" spans="2:9" ht="20" customHeight="1" x14ac:dyDescent="0.25">
      <c r="B32" s="15"/>
      <c r="C32" s="14"/>
      <c r="D32" s="14"/>
      <c r="E32" s="14"/>
      <c r="F32" s="14"/>
      <c r="G32" s="16"/>
      <c r="H32" s="14"/>
      <c r="I32" s="14"/>
    </row>
    <row r="33" spans="2:9" ht="20" customHeight="1" x14ac:dyDescent="0.25">
      <c r="B33" s="15"/>
      <c r="C33" s="14"/>
      <c r="D33" s="14"/>
      <c r="E33" s="14"/>
      <c r="F33" s="14"/>
      <c r="G33" s="16"/>
      <c r="H33" s="14"/>
      <c r="I33" s="14"/>
    </row>
    <row r="34" spans="2:9" ht="20" customHeight="1" x14ac:dyDescent="0.25">
      <c r="B34" s="15"/>
      <c r="C34" s="14"/>
      <c r="D34" s="14"/>
      <c r="E34" s="14"/>
      <c r="F34" s="14"/>
      <c r="G34" s="16"/>
      <c r="H34" s="14"/>
      <c r="I34" s="14"/>
    </row>
    <row r="35" spans="2:9" ht="20" customHeight="1" x14ac:dyDescent="0.25">
      <c r="B35" s="15"/>
      <c r="C35" s="14"/>
      <c r="D35" s="14"/>
      <c r="E35" s="14"/>
      <c r="F35" s="14"/>
      <c r="G35" s="16"/>
      <c r="H35" s="14"/>
      <c r="I35" s="14"/>
    </row>
    <row r="36" spans="2:9" ht="20" customHeight="1" x14ac:dyDescent="0.25">
      <c r="B36" s="15"/>
      <c r="C36" s="14"/>
      <c r="D36" s="14"/>
      <c r="E36" s="14"/>
      <c r="F36" s="14"/>
      <c r="G36" s="16"/>
      <c r="H36" s="14"/>
      <c r="I36" s="14"/>
    </row>
    <row r="37" spans="2:9" ht="20" customHeight="1" x14ac:dyDescent="0.25">
      <c r="B37" s="15"/>
      <c r="C37" s="14"/>
      <c r="D37" s="14"/>
      <c r="E37" s="14"/>
      <c r="F37" s="14"/>
      <c r="G37" s="16"/>
      <c r="H37" s="14"/>
      <c r="I37" s="14"/>
    </row>
    <row r="38" spans="2:9" ht="20" customHeight="1" x14ac:dyDescent="0.25">
      <c r="B38" s="15"/>
      <c r="C38" s="14"/>
      <c r="D38" s="14"/>
      <c r="E38" s="14"/>
      <c r="F38" s="14"/>
      <c r="G38" s="16"/>
      <c r="H38" s="14"/>
      <c r="I38" s="14"/>
    </row>
    <row r="39" spans="2:9" ht="20" customHeight="1" x14ac:dyDescent="0.25">
      <c r="B39" s="15"/>
      <c r="C39" s="14"/>
      <c r="D39" s="14"/>
      <c r="E39" s="14"/>
      <c r="F39" s="14"/>
      <c r="G39" s="16"/>
      <c r="H39" s="14"/>
      <c r="I39" s="14"/>
    </row>
  </sheetData>
  <dataValidations count="17">
    <dataValidation allowBlank="1" showInputMessage="1" showErrorMessage="1" prompt="Enter Lunch End time in this column under this heading" sqref="F7" xr:uid="{59E8FFE3-A274-854C-800C-5F6D985308B8}"/>
    <dataValidation allowBlank="1" showInputMessage="1" showErrorMessage="1" prompt="Enter Date in this column under this heading. Use heading filters to find specific entries" sqref="B7" xr:uid="{44FA0ABA-CD8F-5341-9A3B-9CA537591A67}"/>
    <dataValidation allowBlank="1" showInputMessage="1" showErrorMessage="1" prompt="Overtime Hours are automatically calculated in this cell" sqref="F6" xr:uid="{31F962DB-EA78-1A4E-8704-574CF210C90C}"/>
    <dataValidation allowBlank="1" showInputMessage="1" showErrorMessage="1" prompt="Enter Total Work Week Hours in this cell" sqref="B6" xr:uid="{C36F1A04-D7F6-F444-820F-93E2A3E0DDC6}"/>
    <dataValidation allowBlank="1" showInputMessage="1" showErrorMessage="1" prompt="Overtime Hours are automatically calculated in cell below" sqref="F5" xr:uid="{A4D5F185-B930-0447-B7B6-2017C039B300}"/>
    <dataValidation allowBlank="1" showInputMessage="1" showErrorMessage="1" prompt="Enter Total Work Week Hours in cell below" sqref="B5" xr:uid="{1B7A2E29-6395-1B41-BA4E-20DC4C72BBB1}"/>
    <dataValidation allowBlank="1" showInputMessage="1" showErrorMessage="1" prompt="Enter Period Start Date in this cell" sqref="B4" xr:uid="{32F1D41C-2731-EC4E-BA04-F274BA95F5FE}"/>
    <dataValidation allowBlank="1" showInputMessage="1" showErrorMessage="1" prompt="Enter Manager Name in this cell" sqref="C3" xr:uid="{CA577206-8C3B-D944-A0ED-B7F9463F318F}"/>
    <dataValidation allowBlank="1" showInputMessage="1" showErrorMessage="1" prompt="Enter Manager Name in cells at right" sqref="B3" xr:uid="{6025756F-499B-124A-B94E-D0EA1B06E188}"/>
    <dataValidation allowBlank="1" showInputMessage="1" showErrorMessage="1" prompt="Enter Employee Phone in this cell" sqref="E2" xr:uid="{85A20FE3-C7F2-894D-A364-35E2764B02E4}"/>
    <dataValidation allowBlank="1" showInputMessage="1" showErrorMessage="1" prompt="Enter Employee Email in this cell" sqref="D2" xr:uid="{E40BD8A6-6534-BE4A-9103-9C16BF776103}"/>
    <dataValidation allowBlank="1" showInputMessage="1" showErrorMessage="1" prompt="Enter Employee Name in this cell" sqref="C2" xr:uid="{E5CC9DEA-1B88-2F42-B009-28303792B2A5}"/>
    <dataValidation allowBlank="1" showInputMessage="1" showErrorMessage="1" prompt="Enter Employee Name, Email and Phone in cells at right" sqref="B2" xr:uid="{20C1A857-67C1-6B49-AC12-DBC72D9F3932}"/>
    <dataValidation allowBlank="1" showInputMessage="1" showErrorMessage="1" prompt="Title of this worksheet is in this cell.  Enter Employee and Manager details in cells below" sqref="B1" xr:uid="{E97F2E2D-233F-3D4A-A54D-E5963AA7E3AC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41CEB252-0D31-4948-8E28-373807CC22D9}"/>
    <dataValidation allowBlank="1" showErrorMessage="1" sqref="C1:E1 A2:A1048576 C13:C1048576 B8:B10 B12:B1048576 G13:G14 D3:D10 D12:F14 D16:XFD1048576 D15:G15 F1:XFD2 G5:G8 F3:F4 F8 G3 F10:G11 I5:I8 I3 I10:I15 J3:XFD15" xr:uid="{0B7202C4-B9B0-C841-A52E-A40679331729}"/>
    <dataValidation allowBlank="1" showInputMessage="1" showErrorMessage="1" prompt="Enter Period End Date in this cell" sqref="C12 C4:C10" xr:uid="{0481EA43-9481-3C47-A87E-B02501223249}"/>
  </dataValidations>
  <printOptions horizontalCentered="1"/>
  <pageMargins left="0.4" right="0.4" top="0.4" bottom="0.4" header="0.3" footer="0.3"/>
  <pageSetup scale="64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0BE7-AB82-6A45-992D-9109EF6F96A4}">
  <sheetPr>
    <tabColor theme="4"/>
    <pageSetUpPr fitToPage="1"/>
  </sheetPr>
  <dimension ref="B1:J39"/>
  <sheetViews>
    <sheetView showGridLines="0" zoomScale="91" zoomScaleNormal="100" workbookViewId="0">
      <selection activeCell="D2" sqref="D2"/>
    </sheetView>
  </sheetViews>
  <sheetFormatPr baseColWidth="10" defaultColWidth="8.83203125" defaultRowHeight="20" customHeight="1" x14ac:dyDescent="0.25"/>
  <cols>
    <col min="1" max="1" width="2.6640625" style="3" customWidth="1"/>
    <col min="2" max="2" width="22.6640625" style="3" customWidth="1"/>
    <col min="3" max="3" width="23.1640625" style="3" bestFit="1" customWidth="1"/>
    <col min="4" max="4" width="24.33203125" style="3" bestFit="1" customWidth="1"/>
    <col min="5" max="5" width="20.1640625" style="3" customWidth="1"/>
    <col min="6" max="6" width="22.83203125" style="3" customWidth="1"/>
    <col min="7" max="7" width="18.6640625" style="3" customWidth="1"/>
    <col min="8" max="8" width="17" style="3" bestFit="1" customWidth="1"/>
    <col min="9" max="9" width="21.6640625" style="3" customWidth="1"/>
    <col min="10" max="10" width="18" style="3" customWidth="1"/>
    <col min="11" max="16384" width="8.83203125" style="3"/>
  </cols>
  <sheetData>
    <row r="1" spans="2:10" ht="35" customHeight="1" thickTop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2:10" ht="30" customHeight="1" x14ac:dyDescent="0.25">
      <c r="B2" s="3" t="s">
        <v>12</v>
      </c>
      <c r="C2" s="3" t="s">
        <v>15</v>
      </c>
      <c r="D2" s="4"/>
      <c r="E2" s="5"/>
    </row>
    <row r="3" spans="2:10" s="18" customFormat="1" ht="57" x14ac:dyDescent="0.25">
      <c r="B3" s="18" t="s">
        <v>1</v>
      </c>
      <c r="C3" s="18" t="s">
        <v>2</v>
      </c>
      <c r="D3" s="18" t="s">
        <v>3</v>
      </c>
      <c r="E3" s="19" t="s">
        <v>5</v>
      </c>
      <c r="F3" s="19" t="s">
        <v>6</v>
      </c>
      <c r="G3" s="20" t="s">
        <v>8</v>
      </c>
      <c r="H3" s="19" t="s">
        <v>10</v>
      </c>
      <c r="I3" s="19" t="s">
        <v>9</v>
      </c>
      <c r="J3" s="19" t="s">
        <v>11</v>
      </c>
    </row>
    <row r="4" spans="2:10" ht="19" x14ac:dyDescent="0.25">
      <c r="B4" s="6">
        <f>1</f>
        <v>1</v>
      </c>
      <c r="C4" s="7">
        <f t="shared" ref="C4:C11" si="0">1000-$D4</f>
        <v>0</v>
      </c>
      <c r="D4" s="3">
        <f t="shared" ref="D4:D11" si="1">1000*$B4</f>
        <v>1000</v>
      </c>
      <c r="E4" s="3">
        <v>2.157</v>
      </c>
      <c r="F4" s="3" t="s">
        <v>4</v>
      </c>
      <c r="G4" s="3">
        <v>6</v>
      </c>
      <c r="H4" s="3">
        <f>LOG10($G$14/$G4)</f>
        <v>0.96221143911060014</v>
      </c>
      <c r="I4" s="3">
        <v>96</v>
      </c>
      <c r="J4" s="3">
        <f>LOG10($I$14/$I4)</f>
        <v>0.50627948346087592</v>
      </c>
    </row>
    <row r="5" spans="2:10" ht="19" x14ac:dyDescent="0.25">
      <c r="B5" s="8">
        <f>1/2</f>
        <v>0.5</v>
      </c>
      <c r="C5" s="7">
        <f t="shared" si="0"/>
        <v>500</v>
      </c>
      <c r="D5" s="3">
        <f t="shared" si="1"/>
        <v>500</v>
      </c>
      <c r="E5" s="3">
        <v>1.351</v>
      </c>
      <c r="F5" s="8">
        <v>1.911</v>
      </c>
      <c r="G5" s="3">
        <v>15</v>
      </c>
      <c r="H5" s="3">
        <f t="shared" ref="H5:H11" si="2">LOG10($G$14/$G5)</f>
        <v>0.56427143043856254</v>
      </c>
      <c r="I5" s="3">
        <v>148</v>
      </c>
      <c r="J5" s="3">
        <f t="shared" ref="J5:J10" si="3">LOG10($I$14/$I5)</f>
        <v>0.31828900110548691</v>
      </c>
    </row>
    <row r="6" spans="2:10" ht="19" x14ac:dyDescent="0.25">
      <c r="B6" s="9">
        <f>1/4</f>
        <v>0.25</v>
      </c>
      <c r="C6" s="7">
        <f t="shared" si="0"/>
        <v>750</v>
      </c>
      <c r="D6" s="3">
        <f t="shared" si="1"/>
        <v>250</v>
      </c>
      <c r="E6" s="3">
        <v>0.76</v>
      </c>
      <c r="F6" s="9">
        <v>1</v>
      </c>
      <c r="G6" s="3">
        <v>26</v>
      </c>
      <c r="H6" s="3">
        <f t="shared" si="2"/>
        <v>0.32538934152342591</v>
      </c>
      <c r="I6" s="3">
        <v>206</v>
      </c>
      <c r="J6" s="3">
        <f t="shared" si="3"/>
        <v>0.17468349613129086</v>
      </c>
    </row>
    <row r="7" spans="2:10" ht="19" x14ac:dyDescent="0.25">
      <c r="B7" s="10">
        <f>1/8</f>
        <v>0.125</v>
      </c>
      <c r="C7" s="7">
        <f t="shared" si="0"/>
        <v>875</v>
      </c>
      <c r="D7" s="3">
        <f t="shared" si="1"/>
        <v>125</v>
      </c>
      <c r="E7" s="3">
        <v>0.49</v>
      </c>
      <c r="F7" s="10">
        <v>0.63400000000000001</v>
      </c>
      <c r="G7" s="3">
        <v>30</v>
      </c>
      <c r="H7" s="3">
        <f t="shared" si="2"/>
        <v>0.2632414347745814</v>
      </c>
      <c r="I7" s="10">
        <v>228</v>
      </c>
      <c r="J7" s="3">
        <f t="shared" si="3"/>
        <v>0.13061586949999046</v>
      </c>
    </row>
    <row r="8" spans="2:10" ht="20" customHeight="1" x14ac:dyDescent="0.25">
      <c r="B8" s="11">
        <f>1/16</f>
        <v>6.25E-2</v>
      </c>
      <c r="C8" s="7">
        <f t="shared" si="0"/>
        <v>937.5</v>
      </c>
      <c r="D8" s="3">
        <f t="shared" si="1"/>
        <v>62.5</v>
      </c>
      <c r="E8" s="3">
        <v>0.247</v>
      </c>
      <c r="F8" s="12">
        <v>0.32100000000000001</v>
      </c>
      <c r="G8" s="3">
        <v>38</v>
      </c>
      <c r="H8" s="3">
        <f t="shared" si="2"/>
        <v>0.16057909287743372</v>
      </c>
      <c r="I8" s="13">
        <v>261</v>
      </c>
      <c r="J8" s="3">
        <f t="shared" si="3"/>
        <v>7.1910209162163286E-2</v>
      </c>
    </row>
    <row r="9" spans="2:10" ht="20" customHeight="1" x14ac:dyDescent="0.25">
      <c r="B9" s="11">
        <f>1/50</f>
        <v>0.02</v>
      </c>
      <c r="C9" s="7">
        <f t="shared" si="0"/>
        <v>980</v>
      </c>
      <c r="D9" s="3">
        <f t="shared" si="1"/>
        <v>20</v>
      </c>
      <c r="E9" s="3">
        <v>6.8000000000000005E-2</v>
      </c>
      <c r="F9" s="12">
        <v>8.5999999999999993E-2</v>
      </c>
      <c r="G9" s="3">
        <v>46</v>
      </c>
      <c r="H9" s="3">
        <f t="shared" si="2"/>
        <v>7.7604857812669764E-2</v>
      </c>
      <c r="I9" s="13">
        <v>292</v>
      </c>
      <c r="J9" s="3">
        <f t="shared" si="3"/>
        <v>2.316786505202597E-2</v>
      </c>
    </row>
    <row r="10" spans="2:10" ht="20" customHeight="1" x14ac:dyDescent="0.25">
      <c r="B10" s="11">
        <f>1/100</f>
        <v>0.01</v>
      </c>
      <c r="C10" s="7">
        <f t="shared" si="0"/>
        <v>990</v>
      </c>
      <c r="D10" s="3">
        <f t="shared" si="1"/>
        <v>10</v>
      </c>
      <c r="E10" s="3">
        <v>3.4000000000000002E-2</v>
      </c>
      <c r="F10" s="12">
        <v>2.1000000000000001E-2</v>
      </c>
      <c r="G10" s="3">
        <v>47</v>
      </c>
      <c r="H10" s="3">
        <f t="shared" si="2"/>
        <v>6.826483155852639E-2</v>
      </c>
      <c r="I10" s="13">
        <v>306</v>
      </c>
      <c r="J10" s="3">
        <f t="shared" si="3"/>
        <v>2.8292900188642534E-3</v>
      </c>
    </row>
    <row r="11" spans="2:10" ht="20" customHeight="1" x14ac:dyDescent="0.25">
      <c r="B11" s="3">
        <f>1/1000</f>
        <v>1E-3</v>
      </c>
      <c r="C11" s="3">
        <f t="shared" si="0"/>
        <v>999</v>
      </c>
      <c r="D11" s="3">
        <f t="shared" si="1"/>
        <v>1</v>
      </c>
      <c r="E11" s="3">
        <v>0.01</v>
      </c>
      <c r="F11" s="12">
        <v>2E-3</v>
      </c>
      <c r="G11" s="3">
        <v>49</v>
      </c>
      <c r="H11" s="3">
        <f t="shared" si="2"/>
        <v>5.016660946573015E-2</v>
      </c>
      <c r="I11" s="13">
        <v>307</v>
      </c>
      <c r="J11" s="3">
        <f>LOG10($I$14/$I11)</f>
        <v>1.4123410232577778E-3</v>
      </c>
    </row>
    <row r="12" spans="2:10" ht="20" customHeight="1" x14ac:dyDescent="0.25">
      <c r="B12" s="11"/>
      <c r="C12" s="7"/>
      <c r="E12" s="12"/>
    </row>
    <row r="13" spans="2:10" ht="20" customHeight="1" x14ac:dyDescent="0.25">
      <c r="B13" s="11"/>
      <c r="C13" s="12"/>
      <c r="D13" s="12"/>
      <c r="E13" s="12"/>
      <c r="F13" s="12"/>
      <c r="G13" s="13" t="s">
        <v>7</v>
      </c>
      <c r="I13" s="14" t="s">
        <v>7</v>
      </c>
    </row>
    <row r="14" spans="2:10" ht="20" customHeight="1" x14ac:dyDescent="0.25">
      <c r="B14" s="15"/>
      <c r="C14" s="14"/>
      <c r="D14" s="12"/>
      <c r="E14" s="12"/>
      <c r="F14" s="14"/>
      <c r="G14" s="22">
        <v>55</v>
      </c>
      <c r="I14" s="21">
        <v>308</v>
      </c>
    </row>
    <row r="15" spans="2:10" ht="20" customHeight="1" x14ac:dyDescent="0.25">
      <c r="B15" s="15"/>
      <c r="C15" s="14"/>
      <c r="D15" s="14"/>
      <c r="E15" s="14"/>
      <c r="F15" s="14"/>
      <c r="G15" s="16"/>
      <c r="I15" s="17"/>
    </row>
    <row r="16" spans="2:10" ht="20" customHeight="1" x14ac:dyDescent="0.25">
      <c r="B16" s="15"/>
      <c r="C16" s="14"/>
      <c r="D16" s="14"/>
      <c r="E16" s="14"/>
      <c r="F16" s="14"/>
      <c r="G16" s="16"/>
      <c r="H16" s="17"/>
      <c r="I16" s="14"/>
    </row>
    <row r="17" spans="2:9" ht="20" customHeight="1" x14ac:dyDescent="0.25">
      <c r="B17" s="15"/>
      <c r="C17" s="14"/>
      <c r="D17" s="14"/>
      <c r="E17" s="14"/>
      <c r="F17" s="14"/>
      <c r="G17" s="16"/>
      <c r="H17" s="14"/>
      <c r="I17" s="14"/>
    </row>
    <row r="18" spans="2:9" ht="20" customHeight="1" x14ac:dyDescent="0.25">
      <c r="B18" s="15"/>
      <c r="C18" s="14"/>
      <c r="D18" s="14"/>
      <c r="E18" s="14"/>
      <c r="F18" s="14"/>
      <c r="G18" s="16"/>
      <c r="H18" s="14"/>
      <c r="I18" s="14"/>
    </row>
    <row r="19" spans="2:9" ht="20" customHeight="1" x14ac:dyDescent="0.25">
      <c r="B19" s="15"/>
      <c r="C19" s="14"/>
      <c r="D19" s="14"/>
      <c r="E19" s="14"/>
      <c r="F19" s="14"/>
      <c r="G19" s="16"/>
      <c r="H19" s="14"/>
      <c r="I19" s="14"/>
    </row>
    <row r="20" spans="2:9" ht="20" customHeight="1" x14ac:dyDescent="0.25">
      <c r="B20" s="15"/>
      <c r="C20" s="14"/>
      <c r="D20" s="14"/>
      <c r="E20" s="14"/>
      <c r="F20" s="14"/>
      <c r="G20" s="16"/>
      <c r="H20" s="14"/>
      <c r="I20" s="14"/>
    </row>
    <row r="21" spans="2:9" ht="20" customHeight="1" x14ac:dyDescent="0.25">
      <c r="B21" s="15"/>
      <c r="C21" s="14"/>
      <c r="D21" s="14"/>
      <c r="E21" s="14"/>
      <c r="F21" s="14"/>
      <c r="G21" s="16"/>
      <c r="H21" s="14"/>
      <c r="I21" s="14"/>
    </row>
    <row r="22" spans="2:9" ht="20" customHeight="1" x14ac:dyDescent="0.25">
      <c r="B22" s="15"/>
      <c r="C22" s="14"/>
      <c r="D22" s="14"/>
      <c r="E22" s="14"/>
      <c r="F22" s="14"/>
      <c r="G22" s="16"/>
      <c r="H22" s="14"/>
      <c r="I22" s="14"/>
    </row>
    <row r="23" spans="2:9" ht="20" customHeight="1" x14ac:dyDescent="0.25">
      <c r="B23" s="15"/>
      <c r="C23" s="14"/>
      <c r="D23" s="14"/>
      <c r="E23" s="14"/>
      <c r="F23" s="14"/>
      <c r="G23" s="16"/>
      <c r="H23" s="14"/>
      <c r="I23" s="14"/>
    </row>
    <row r="24" spans="2:9" ht="20" customHeight="1" x14ac:dyDescent="0.25">
      <c r="B24" s="15"/>
      <c r="C24" s="14"/>
      <c r="D24" s="14"/>
      <c r="E24" s="14"/>
      <c r="F24" s="14"/>
      <c r="G24" s="16"/>
      <c r="H24" s="14"/>
      <c r="I24" s="14"/>
    </row>
    <row r="25" spans="2:9" ht="20" customHeight="1" x14ac:dyDescent="0.25">
      <c r="B25" s="15"/>
      <c r="C25" s="14"/>
      <c r="D25" s="14"/>
      <c r="E25" s="14"/>
      <c r="F25" s="14"/>
      <c r="G25" s="16"/>
      <c r="H25" s="14"/>
      <c r="I25" s="14"/>
    </row>
    <row r="26" spans="2:9" ht="20" customHeight="1" x14ac:dyDescent="0.25">
      <c r="B26" s="15"/>
      <c r="C26" s="14"/>
      <c r="D26" s="14"/>
      <c r="E26" s="14"/>
      <c r="F26" s="14"/>
      <c r="G26" s="16"/>
      <c r="H26" s="14"/>
      <c r="I26" s="14"/>
    </row>
    <row r="27" spans="2:9" ht="20" customHeight="1" x14ac:dyDescent="0.25">
      <c r="B27" s="15"/>
      <c r="C27" s="14"/>
      <c r="D27" s="14"/>
      <c r="E27" s="14"/>
      <c r="F27" s="14"/>
      <c r="G27" s="16"/>
      <c r="H27" s="14"/>
      <c r="I27" s="14"/>
    </row>
    <row r="28" spans="2:9" ht="20" customHeight="1" x14ac:dyDescent="0.25">
      <c r="B28" s="15"/>
      <c r="C28" s="14"/>
      <c r="D28" s="14"/>
      <c r="E28" s="14"/>
      <c r="F28" s="14"/>
      <c r="G28" s="16"/>
      <c r="H28" s="14"/>
      <c r="I28" s="14"/>
    </row>
    <row r="29" spans="2:9" ht="20" customHeight="1" x14ac:dyDescent="0.25">
      <c r="B29" s="15"/>
      <c r="C29" s="14"/>
      <c r="D29" s="14"/>
      <c r="E29" s="14"/>
      <c r="F29" s="14"/>
      <c r="G29" s="16"/>
      <c r="H29" s="14"/>
      <c r="I29" s="14"/>
    </row>
    <row r="30" spans="2:9" ht="20" customHeight="1" x14ac:dyDescent="0.25">
      <c r="B30" s="15"/>
      <c r="C30" s="14"/>
      <c r="D30" s="14"/>
      <c r="E30" s="14"/>
      <c r="F30" s="14"/>
      <c r="G30" s="16"/>
      <c r="H30" s="14"/>
      <c r="I30" s="14"/>
    </row>
    <row r="31" spans="2:9" ht="20" customHeight="1" x14ac:dyDescent="0.25">
      <c r="B31" s="15"/>
      <c r="C31" s="14"/>
      <c r="D31" s="14"/>
      <c r="E31" s="14"/>
      <c r="F31" s="14"/>
      <c r="G31" s="16"/>
      <c r="H31" s="14"/>
      <c r="I31" s="14"/>
    </row>
    <row r="32" spans="2:9" ht="20" customHeight="1" x14ac:dyDescent="0.25">
      <c r="B32" s="15"/>
      <c r="C32" s="14"/>
      <c r="D32" s="14"/>
      <c r="E32" s="14"/>
      <c r="F32" s="14"/>
      <c r="G32" s="16"/>
      <c r="H32" s="14"/>
      <c r="I32" s="14"/>
    </row>
    <row r="33" spans="2:9" ht="20" customHeight="1" x14ac:dyDescent="0.25">
      <c r="B33" s="15"/>
      <c r="C33" s="14"/>
      <c r="D33" s="14"/>
      <c r="E33" s="14"/>
      <c r="F33" s="14"/>
      <c r="G33" s="16"/>
      <c r="H33" s="14"/>
      <c r="I33" s="14"/>
    </row>
    <row r="34" spans="2:9" ht="20" customHeight="1" x14ac:dyDescent="0.25">
      <c r="B34" s="15"/>
      <c r="C34" s="14"/>
      <c r="D34" s="14"/>
      <c r="E34" s="14"/>
      <c r="F34" s="14"/>
      <c r="G34" s="16"/>
      <c r="H34" s="14"/>
      <c r="I34" s="14"/>
    </row>
    <row r="35" spans="2:9" ht="20" customHeight="1" x14ac:dyDescent="0.25">
      <c r="B35" s="15"/>
      <c r="C35" s="14"/>
      <c r="D35" s="14"/>
      <c r="E35" s="14"/>
      <c r="F35" s="14"/>
      <c r="G35" s="16"/>
      <c r="H35" s="14"/>
      <c r="I35" s="14"/>
    </row>
    <row r="36" spans="2:9" ht="20" customHeight="1" x14ac:dyDescent="0.25">
      <c r="B36" s="15"/>
      <c r="C36" s="14"/>
      <c r="D36" s="14"/>
      <c r="E36" s="14"/>
      <c r="F36" s="14"/>
      <c r="G36" s="16"/>
      <c r="H36" s="14"/>
      <c r="I36" s="14"/>
    </row>
    <row r="37" spans="2:9" ht="20" customHeight="1" x14ac:dyDescent="0.25">
      <c r="B37" s="15"/>
      <c r="C37" s="14"/>
      <c r="D37" s="14"/>
      <c r="E37" s="14"/>
      <c r="F37" s="14"/>
      <c r="G37" s="16"/>
      <c r="H37" s="14"/>
      <c r="I37" s="14"/>
    </row>
    <row r="38" spans="2:9" ht="20" customHeight="1" x14ac:dyDescent="0.25">
      <c r="B38" s="15"/>
      <c r="C38" s="14"/>
      <c r="D38" s="14"/>
      <c r="E38" s="14"/>
      <c r="F38" s="14"/>
      <c r="G38" s="16"/>
      <c r="H38" s="14"/>
      <c r="I38" s="14"/>
    </row>
    <row r="39" spans="2:9" ht="20" customHeight="1" x14ac:dyDescent="0.25">
      <c r="B39" s="15"/>
      <c r="C39" s="14"/>
      <c r="D39" s="14"/>
      <c r="E39" s="14"/>
      <c r="F39" s="14"/>
      <c r="G39" s="16"/>
      <c r="H39" s="14"/>
      <c r="I39" s="14"/>
    </row>
  </sheetData>
  <dataValidations count="18">
    <dataValidation allowBlank="1" showInputMessage="1" showErrorMessage="1" prompt="Enter Period End Date in this cell" sqref="C12 C4:C10" xr:uid="{E131D950-2C87-5D49-8C7D-696F856F3A6A}"/>
    <dataValidation allowBlank="1" showErrorMessage="1" sqref="C1:E1 A2:A1048576 C13:C1048576 B8:B10 B12:B1048576 G3:G11 F3:F4 F8:F11 D3:D10 D12:F14 D16:XFD1048576 D15:G15 J15:XFD15 G13:G14 F1:XFD2 I13:I15 I3:XFD14" xr:uid="{588B3485-E9A3-0843-9EF0-A49AD5026D65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8C602B0A-555E-044E-912A-C6AC08015FE2}"/>
    <dataValidation allowBlank="1" showInputMessage="1" showErrorMessage="1" prompt="Title of this worksheet is in this cell.  Enter Employee and Manager details in cells below" sqref="B1" xr:uid="{D4C002F2-D4AF-D44F-AB68-F13E09A75007}"/>
    <dataValidation allowBlank="1" showInputMessage="1" showErrorMessage="1" prompt="Enter Employee Name, Email and Phone in cells at right" sqref="B2" xr:uid="{8BA123D9-780B-4C41-A559-CF8DFC256ADD}"/>
    <dataValidation allowBlank="1" showInputMessage="1" showErrorMessage="1" prompt="Enter Employee Name in this cell" sqref="C2" xr:uid="{40F1B61E-7C68-F54A-8AD9-6CD39A6343F6}"/>
    <dataValidation allowBlank="1" showInputMessage="1" showErrorMessage="1" prompt="Enter Employee Email in this cell" sqref="D2" xr:uid="{6D00EAF4-4B24-D04C-A0D5-538A56C5009E}"/>
    <dataValidation allowBlank="1" showInputMessage="1" showErrorMessage="1" prompt="Enter Employee Phone in this cell" sqref="E2" xr:uid="{797D7A39-91CF-4645-B071-34400298F5F4}"/>
    <dataValidation allowBlank="1" showInputMessage="1" showErrorMessage="1" prompt="Enter Manager Name in cells at right" sqref="B3" xr:uid="{30641F58-E6F8-664E-90A5-C19059004BCE}"/>
    <dataValidation allowBlank="1" showInputMessage="1" showErrorMessage="1" prompt="Enter Manager Name in this cell" sqref="C3" xr:uid="{5CA30BA5-2FB2-504E-81AB-3568B7BF8F94}"/>
    <dataValidation allowBlank="1" showInputMessage="1" showErrorMessage="1" prompt="Enter Period Start Date in this cell" sqref="B4" xr:uid="{DCCF5497-A23D-9E47-A7DF-F89FF569B520}"/>
    <dataValidation allowBlank="1" showInputMessage="1" showErrorMessage="1" prompt="Enter Total Work Week Hours in cell below" sqref="B5" xr:uid="{B88DA2B1-5AD3-5741-8D12-D56B82782658}"/>
    <dataValidation allowBlank="1" showInputMessage="1" showErrorMessage="1" prompt="Overtime Hours are automatically calculated in cell below" sqref="F5" xr:uid="{81E1B9C5-B260-0A44-9271-8661CF407D8F}"/>
    <dataValidation allowBlank="1" showInputMessage="1" showErrorMessage="1" prompt="Enter Total Work Week Hours in this cell" sqref="B6" xr:uid="{9B20B020-4292-B64A-8763-77294E2C12B7}"/>
    <dataValidation allowBlank="1" showInputMessage="1" showErrorMessage="1" prompt="Overtime Hours are automatically calculated in this cell" sqref="F6" xr:uid="{D198906E-499E-C44B-824A-742ED0FBD3F0}"/>
    <dataValidation allowBlank="1" showInputMessage="1" showErrorMessage="1" prompt="Enter Date in this column under this heading. Use heading filters to find specific entries" sqref="B7" xr:uid="{70A211B0-35AD-1247-97A9-F8C741C6A227}"/>
    <dataValidation allowBlank="1" showInputMessage="1" showErrorMessage="1" prompt="Enter Lunch End time in this column under this heading" sqref="F7" xr:uid="{99E201FF-9872-8D41-AA78-A4B73D9F990E}"/>
    <dataValidation allowBlank="1" showInputMessage="1" showErrorMessage="1" prompt="Hours Worked are automatically calculated in this column under this heading" sqref="I7" xr:uid="{C132B19A-49D7-034D-92A6-0D50733043C7}"/>
  </dataValidations>
  <printOptions horizontalCentered="1"/>
  <pageMargins left="0.4" right="0.4" top="0.4" bottom="0.4" header="0.3" footer="0.3"/>
  <pageSetup scale="64" fitToHeight="0" orientation="landscape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7A5D-C48F-574D-B2D1-93076E2F0D12}">
  <sheetPr>
    <tabColor theme="4"/>
    <pageSetUpPr fitToPage="1"/>
  </sheetPr>
  <dimension ref="B1:J39"/>
  <sheetViews>
    <sheetView showGridLines="0" zoomScaleNormal="100" workbookViewId="0">
      <selection activeCell="I14" activeCellId="1" sqref="G14 I14"/>
    </sheetView>
  </sheetViews>
  <sheetFormatPr baseColWidth="10" defaultColWidth="8.83203125" defaultRowHeight="20" customHeight="1" x14ac:dyDescent="0.25"/>
  <cols>
    <col min="1" max="1" width="2.6640625" style="3" customWidth="1"/>
    <col min="2" max="2" width="22.6640625" style="3" customWidth="1"/>
    <col min="3" max="3" width="23.1640625" style="3" bestFit="1" customWidth="1"/>
    <col min="4" max="4" width="24.33203125" style="3" bestFit="1" customWidth="1"/>
    <col min="5" max="5" width="20.1640625" style="3" customWidth="1"/>
    <col min="6" max="6" width="22.83203125" style="3" customWidth="1"/>
    <col min="7" max="7" width="18.6640625" style="3" customWidth="1"/>
    <col min="8" max="8" width="17" style="3" bestFit="1" customWidth="1"/>
    <col min="9" max="9" width="21.6640625" style="3" customWidth="1"/>
    <col min="10" max="10" width="18" style="3" customWidth="1"/>
    <col min="11" max="16384" width="8.83203125" style="3"/>
  </cols>
  <sheetData>
    <row r="1" spans="2:10" ht="35" customHeight="1" thickTop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2:10" ht="30" customHeight="1" x14ac:dyDescent="0.25">
      <c r="B2" s="3" t="s">
        <v>12</v>
      </c>
      <c r="C2" s="3" t="s">
        <v>14</v>
      </c>
      <c r="D2" s="4"/>
      <c r="E2" s="5"/>
    </row>
    <row r="3" spans="2:10" s="18" customFormat="1" ht="57" x14ac:dyDescent="0.25">
      <c r="B3" s="18" t="s">
        <v>1</v>
      </c>
      <c r="C3" s="18" t="s">
        <v>2</v>
      </c>
      <c r="D3" s="18" t="s">
        <v>3</v>
      </c>
      <c r="E3" s="19" t="s">
        <v>5</v>
      </c>
      <c r="F3" s="19" t="s">
        <v>6</v>
      </c>
      <c r="G3" s="20" t="s">
        <v>8</v>
      </c>
      <c r="H3" s="19" t="s">
        <v>10</v>
      </c>
      <c r="I3" s="19" t="s">
        <v>9</v>
      </c>
      <c r="J3" s="19" t="s">
        <v>11</v>
      </c>
    </row>
    <row r="4" spans="2:10" ht="19" x14ac:dyDescent="0.25">
      <c r="B4" s="6">
        <f>1</f>
        <v>1</v>
      </c>
      <c r="C4" s="7">
        <f t="shared" ref="C4:C11" si="0">1000-$D4</f>
        <v>0</v>
      </c>
      <c r="D4" s="3">
        <f t="shared" ref="D4:D11" si="1">1000*$B4</f>
        <v>1000</v>
      </c>
      <c r="E4" s="3">
        <v>2.5939999999999999</v>
      </c>
      <c r="F4" s="3" t="s">
        <v>4</v>
      </c>
      <c r="G4" s="3">
        <v>3.5</v>
      </c>
      <c r="H4" s="3">
        <f>LOG10($G$14/$G4)</f>
        <v>1.0469965626762237</v>
      </c>
      <c r="I4" s="3">
        <v>72</v>
      </c>
      <c r="J4" s="3">
        <f>LOG10($I$14/$I4)</f>
        <v>0.58200019739899422</v>
      </c>
    </row>
    <row r="5" spans="2:10" ht="19" x14ac:dyDescent="0.25">
      <c r="B5" s="8">
        <f>1/2</f>
        <v>0.5</v>
      </c>
      <c r="C5" s="7">
        <f t="shared" si="0"/>
        <v>500</v>
      </c>
      <c r="D5" s="3">
        <f t="shared" si="1"/>
        <v>500</v>
      </c>
      <c r="E5" s="3">
        <v>1.5649999999999999</v>
      </c>
      <c r="F5" s="8">
        <v>2.056</v>
      </c>
      <c r="G5" s="3">
        <v>11.5</v>
      </c>
      <c r="H5" s="3">
        <f t="shared" ref="H5:H11" si="2">LOG10($G$14/$G5)</f>
        <v>0.53036676667288751</v>
      </c>
      <c r="I5" s="3">
        <v>134</v>
      </c>
      <c r="J5" s="3">
        <f t="shared" ref="J5:J10" si="3">LOG10($I$14/$I5)</f>
        <v>0.31222789546545504</v>
      </c>
    </row>
    <row r="6" spans="2:10" ht="19" x14ac:dyDescent="0.25">
      <c r="B6" s="9">
        <f>1/4</f>
        <v>0.25</v>
      </c>
      <c r="C6" s="7">
        <f t="shared" si="0"/>
        <v>750</v>
      </c>
      <c r="D6" s="3">
        <f t="shared" si="1"/>
        <v>250</v>
      </c>
      <c r="E6" s="3">
        <v>0.81799999999999995</v>
      </c>
      <c r="F6" s="9">
        <v>0.99199999999999999</v>
      </c>
      <c r="G6" s="3">
        <v>20.5</v>
      </c>
      <c r="H6" s="3">
        <f t="shared" si="2"/>
        <v>0.2793107459707449</v>
      </c>
      <c r="I6" s="3">
        <v>186.5</v>
      </c>
      <c r="J6" s="3">
        <f t="shared" si="3"/>
        <v>0.16865385768555627</v>
      </c>
    </row>
    <row r="7" spans="2:10" ht="19" x14ac:dyDescent="0.25">
      <c r="B7" s="10">
        <f>1/8</f>
        <v>0.125</v>
      </c>
      <c r="C7" s="7">
        <f t="shared" si="0"/>
        <v>875</v>
      </c>
      <c r="D7" s="3">
        <f t="shared" si="1"/>
        <v>125</v>
      </c>
      <c r="E7" s="3">
        <v>0.41899999999999998</v>
      </c>
      <c r="F7" s="10">
        <v>0.49299999999999999</v>
      </c>
      <c r="G7" s="3">
        <v>29</v>
      </c>
      <c r="H7" s="3">
        <f t="shared" si="2"/>
        <v>0.12866660912754313</v>
      </c>
      <c r="I7" s="10">
        <v>227</v>
      </c>
      <c r="J7" s="3">
        <f t="shared" si="3"/>
        <v>8.3306836637139961E-2</v>
      </c>
    </row>
    <row r="8" spans="2:10" ht="20" customHeight="1" x14ac:dyDescent="0.25">
      <c r="B8" s="11">
        <f>1/16</f>
        <v>6.25E-2</v>
      </c>
      <c r="C8" s="7">
        <f t="shared" si="0"/>
        <v>937.5</v>
      </c>
      <c r="D8" s="3">
        <f t="shared" si="1"/>
        <v>62.5</v>
      </c>
      <c r="E8" s="3">
        <v>0.214</v>
      </c>
      <c r="F8" s="12">
        <v>0.24399999999999999</v>
      </c>
      <c r="G8" s="3">
        <v>32.5</v>
      </c>
      <c r="H8" s="3">
        <f t="shared" si="2"/>
        <v>7.9181246047624818E-2</v>
      </c>
      <c r="I8" s="13">
        <v>263.5</v>
      </c>
      <c r="J8" s="3">
        <f t="shared" si="3"/>
        <v>1.8552074281697258E-2</v>
      </c>
    </row>
    <row r="9" spans="2:10" ht="20" customHeight="1" x14ac:dyDescent="0.25">
      <c r="B9" s="11">
        <f>1/50</f>
        <v>0.02</v>
      </c>
      <c r="C9" s="7">
        <f t="shared" si="0"/>
        <v>980</v>
      </c>
      <c r="D9" s="3">
        <f t="shared" si="1"/>
        <v>20</v>
      </c>
      <c r="E9" s="3">
        <v>7.5999999999999998E-2</v>
      </c>
      <c r="F9" s="12">
        <v>0.08</v>
      </c>
      <c r="G9" s="3">
        <v>35.5</v>
      </c>
      <c r="H9" s="3">
        <f t="shared" si="2"/>
        <v>4.0836253971405154E-2</v>
      </c>
      <c r="I9" s="13">
        <v>280.5</v>
      </c>
      <c r="J9" s="3">
        <f t="shared" si="3"/>
        <v>-8.6001717619175796E-3</v>
      </c>
    </row>
    <row r="10" spans="2:10" ht="20" customHeight="1" x14ac:dyDescent="0.25">
      <c r="B10" s="11">
        <f>1/100</f>
        <v>0.01</v>
      </c>
      <c r="C10" s="7">
        <f t="shared" si="0"/>
        <v>990</v>
      </c>
      <c r="D10" s="3">
        <f t="shared" si="1"/>
        <v>10</v>
      </c>
      <c r="E10" s="3">
        <v>3.5000000000000003E-2</v>
      </c>
      <c r="F10" s="12">
        <v>0.04</v>
      </c>
      <c r="G10" s="3">
        <v>38</v>
      </c>
      <c r="H10" s="3">
        <f t="shared" si="2"/>
        <v>1.1281010409689084E-2</v>
      </c>
      <c r="I10" s="13">
        <v>280.5</v>
      </c>
      <c r="J10" s="3">
        <f t="shared" si="3"/>
        <v>-8.6001717619175796E-3</v>
      </c>
    </row>
    <row r="11" spans="2:10" ht="20" customHeight="1" x14ac:dyDescent="0.25">
      <c r="B11" s="3">
        <f>1/1000</f>
        <v>1E-3</v>
      </c>
      <c r="C11" s="3">
        <f t="shared" si="0"/>
        <v>999</v>
      </c>
      <c r="D11" s="3">
        <f t="shared" si="1"/>
        <v>1</v>
      </c>
      <c r="E11" s="3">
        <v>3.0000000000000001E-3</v>
      </c>
      <c r="F11" s="12">
        <v>2E-3</v>
      </c>
      <c r="G11" s="3">
        <v>39.5</v>
      </c>
      <c r="H11" s="3">
        <f t="shared" si="2"/>
        <v>-5.5324885999610074E-3</v>
      </c>
      <c r="I11" s="13">
        <v>294</v>
      </c>
      <c r="J11" s="3">
        <f>LOG10($I$14/$I11)</f>
        <v>-2.9014636581894626E-2</v>
      </c>
    </row>
    <row r="12" spans="2:10" ht="20" customHeight="1" x14ac:dyDescent="0.25">
      <c r="B12" s="11"/>
      <c r="C12" s="7"/>
      <c r="E12" s="12"/>
    </row>
    <row r="13" spans="2:10" ht="20" customHeight="1" x14ac:dyDescent="0.25">
      <c r="B13" s="11"/>
      <c r="C13" s="12"/>
      <c r="D13" s="12"/>
      <c r="E13" s="12"/>
      <c r="F13" s="12"/>
      <c r="G13" s="13" t="s">
        <v>7</v>
      </c>
      <c r="I13" s="14" t="s">
        <v>7</v>
      </c>
    </row>
    <row r="14" spans="2:10" ht="20" customHeight="1" x14ac:dyDescent="0.25">
      <c r="B14" s="15"/>
      <c r="C14" s="14"/>
      <c r="D14" s="12"/>
      <c r="E14" s="12"/>
      <c r="F14" s="14"/>
      <c r="G14" s="22">
        <v>39</v>
      </c>
      <c r="I14" s="21">
        <v>275</v>
      </c>
    </row>
    <row r="15" spans="2:10" ht="20" customHeight="1" x14ac:dyDescent="0.25">
      <c r="B15" s="15"/>
      <c r="C15" s="14"/>
      <c r="D15" s="14"/>
      <c r="E15" s="14"/>
      <c r="F15" s="14"/>
      <c r="G15" s="16"/>
      <c r="I15" s="17"/>
    </row>
    <row r="16" spans="2:10" ht="20" customHeight="1" x14ac:dyDescent="0.25">
      <c r="B16" s="15"/>
      <c r="C16" s="14"/>
      <c r="D16" s="14"/>
      <c r="E16" s="14"/>
      <c r="F16" s="14"/>
      <c r="G16" s="16"/>
      <c r="H16" s="17"/>
      <c r="I16" s="14"/>
    </row>
    <row r="17" spans="2:9" ht="20" customHeight="1" x14ac:dyDescent="0.25">
      <c r="B17" s="15"/>
      <c r="C17" s="14"/>
      <c r="D17" s="14"/>
      <c r="E17" s="14"/>
      <c r="F17" s="14"/>
      <c r="G17" s="16"/>
      <c r="H17" s="14"/>
      <c r="I17" s="14"/>
    </row>
    <row r="18" spans="2:9" ht="20" customHeight="1" x14ac:dyDescent="0.25">
      <c r="B18" s="15"/>
      <c r="C18" s="14"/>
      <c r="D18" s="14"/>
      <c r="E18" s="14"/>
      <c r="F18" s="14"/>
      <c r="G18" s="16"/>
      <c r="H18" s="14"/>
      <c r="I18" s="14"/>
    </row>
    <row r="19" spans="2:9" ht="20" customHeight="1" x14ac:dyDescent="0.25">
      <c r="B19" s="15"/>
      <c r="C19" s="14"/>
      <c r="D19" s="14"/>
      <c r="E19" s="14"/>
      <c r="F19" s="14"/>
      <c r="G19" s="16"/>
      <c r="H19" s="14"/>
      <c r="I19" s="14"/>
    </row>
    <row r="20" spans="2:9" ht="20" customHeight="1" x14ac:dyDescent="0.25">
      <c r="B20" s="15"/>
      <c r="C20" s="14"/>
      <c r="D20" s="14"/>
      <c r="E20" s="14"/>
      <c r="F20" s="14"/>
      <c r="G20" s="16"/>
      <c r="H20" s="14"/>
      <c r="I20" s="14"/>
    </row>
    <row r="21" spans="2:9" ht="20" customHeight="1" x14ac:dyDescent="0.25">
      <c r="B21" s="15"/>
      <c r="C21" s="14"/>
      <c r="D21" s="14"/>
      <c r="E21" s="14"/>
      <c r="F21" s="14"/>
      <c r="G21" s="16"/>
      <c r="H21" s="14"/>
      <c r="I21" s="14"/>
    </row>
    <row r="22" spans="2:9" ht="20" customHeight="1" x14ac:dyDescent="0.25">
      <c r="B22" s="15"/>
      <c r="C22" s="14"/>
      <c r="D22" s="14"/>
      <c r="E22" s="14"/>
      <c r="F22" s="14"/>
      <c r="G22" s="16"/>
      <c r="H22" s="14"/>
      <c r="I22" s="14"/>
    </row>
    <row r="23" spans="2:9" ht="20" customHeight="1" x14ac:dyDescent="0.25">
      <c r="B23" s="15"/>
      <c r="C23" s="14"/>
      <c r="D23" s="14"/>
      <c r="E23" s="14"/>
      <c r="F23" s="14"/>
      <c r="G23" s="16"/>
      <c r="H23" s="14"/>
      <c r="I23" s="14"/>
    </row>
    <row r="24" spans="2:9" ht="20" customHeight="1" x14ac:dyDescent="0.25">
      <c r="B24" s="15"/>
      <c r="C24" s="14"/>
      <c r="D24" s="14"/>
      <c r="E24" s="14"/>
      <c r="F24" s="14"/>
      <c r="G24" s="16"/>
      <c r="H24" s="14"/>
      <c r="I24" s="14"/>
    </row>
    <row r="25" spans="2:9" ht="20" customHeight="1" x14ac:dyDescent="0.25">
      <c r="B25" s="15"/>
      <c r="C25" s="14"/>
      <c r="D25" s="14"/>
      <c r="E25" s="14"/>
      <c r="F25" s="14"/>
      <c r="G25" s="16"/>
      <c r="H25" s="14"/>
      <c r="I25" s="14"/>
    </row>
    <row r="26" spans="2:9" ht="20" customHeight="1" x14ac:dyDescent="0.25">
      <c r="B26" s="15"/>
      <c r="C26" s="14"/>
      <c r="D26" s="14"/>
      <c r="E26" s="14"/>
      <c r="F26" s="14"/>
      <c r="G26" s="16"/>
      <c r="H26" s="14"/>
      <c r="I26" s="14"/>
    </row>
    <row r="27" spans="2:9" ht="20" customHeight="1" x14ac:dyDescent="0.25">
      <c r="B27" s="15"/>
      <c r="C27" s="14"/>
      <c r="D27" s="14"/>
      <c r="E27" s="14"/>
      <c r="F27" s="14"/>
      <c r="G27" s="16"/>
      <c r="H27" s="14"/>
      <c r="I27" s="14"/>
    </row>
    <row r="28" spans="2:9" ht="20" customHeight="1" x14ac:dyDescent="0.25">
      <c r="B28" s="15"/>
      <c r="C28" s="14"/>
      <c r="D28" s="14"/>
      <c r="E28" s="14"/>
      <c r="F28" s="14"/>
      <c r="G28" s="16"/>
      <c r="H28" s="14"/>
      <c r="I28" s="14"/>
    </row>
    <row r="29" spans="2:9" ht="20" customHeight="1" x14ac:dyDescent="0.25">
      <c r="B29" s="15"/>
      <c r="C29" s="14"/>
      <c r="D29" s="14"/>
      <c r="E29" s="14"/>
      <c r="F29" s="14"/>
      <c r="G29" s="16"/>
      <c r="H29" s="14"/>
      <c r="I29" s="14"/>
    </row>
    <row r="30" spans="2:9" ht="20" customHeight="1" x14ac:dyDescent="0.25">
      <c r="B30" s="15"/>
      <c r="C30" s="14"/>
      <c r="D30" s="14"/>
      <c r="E30" s="14"/>
      <c r="F30" s="14"/>
      <c r="G30" s="16"/>
      <c r="H30" s="14"/>
      <c r="I30" s="14"/>
    </row>
    <row r="31" spans="2:9" ht="20" customHeight="1" x14ac:dyDescent="0.25">
      <c r="B31" s="15"/>
      <c r="C31" s="14"/>
      <c r="D31" s="14"/>
      <c r="E31" s="14"/>
      <c r="F31" s="14"/>
      <c r="G31" s="16"/>
      <c r="H31" s="14"/>
      <c r="I31" s="14"/>
    </row>
    <row r="32" spans="2:9" ht="20" customHeight="1" x14ac:dyDescent="0.25">
      <c r="B32" s="15"/>
      <c r="C32" s="14"/>
      <c r="D32" s="14"/>
      <c r="E32" s="14"/>
      <c r="F32" s="14"/>
      <c r="G32" s="16"/>
      <c r="H32" s="14"/>
      <c r="I32" s="14"/>
    </row>
    <row r="33" spans="2:9" ht="20" customHeight="1" x14ac:dyDescent="0.25">
      <c r="B33" s="15"/>
      <c r="C33" s="14"/>
      <c r="D33" s="14"/>
      <c r="E33" s="14"/>
      <c r="F33" s="14"/>
      <c r="G33" s="16"/>
      <c r="H33" s="14"/>
      <c r="I33" s="14"/>
    </row>
    <row r="34" spans="2:9" ht="20" customHeight="1" x14ac:dyDescent="0.25">
      <c r="B34" s="15"/>
      <c r="C34" s="14"/>
      <c r="D34" s="14"/>
      <c r="E34" s="14"/>
      <c r="F34" s="14"/>
      <c r="G34" s="16"/>
      <c r="H34" s="14"/>
      <c r="I34" s="14"/>
    </row>
    <row r="35" spans="2:9" ht="20" customHeight="1" x14ac:dyDescent="0.25">
      <c r="B35" s="15"/>
      <c r="C35" s="14"/>
      <c r="D35" s="14"/>
      <c r="E35" s="14"/>
      <c r="F35" s="14"/>
      <c r="G35" s="16"/>
      <c r="H35" s="14"/>
      <c r="I35" s="14"/>
    </row>
    <row r="36" spans="2:9" ht="20" customHeight="1" x14ac:dyDescent="0.25">
      <c r="B36" s="15"/>
      <c r="C36" s="14"/>
      <c r="D36" s="14"/>
      <c r="E36" s="14"/>
      <c r="F36" s="14"/>
      <c r="G36" s="16"/>
      <c r="H36" s="14"/>
      <c r="I36" s="14"/>
    </row>
    <row r="37" spans="2:9" ht="20" customHeight="1" x14ac:dyDescent="0.25">
      <c r="B37" s="15"/>
      <c r="C37" s="14"/>
      <c r="D37" s="14"/>
      <c r="E37" s="14"/>
      <c r="F37" s="14"/>
      <c r="G37" s="16"/>
      <c r="H37" s="14"/>
      <c r="I37" s="14"/>
    </row>
    <row r="38" spans="2:9" ht="20" customHeight="1" x14ac:dyDescent="0.25">
      <c r="B38" s="15"/>
      <c r="C38" s="14"/>
      <c r="D38" s="14"/>
      <c r="E38" s="14"/>
      <c r="F38" s="14"/>
      <c r="G38" s="16"/>
      <c r="H38" s="14"/>
      <c r="I38" s="14"/>
    </row>
    <row r="39" spans="2:9" ht="20" customHeight="1" x14ac:dyDescent="0.25">
      <c r="B39" s="15"/>
      <c r="C39" s="14"/>
      <c r="D39" s="14"/>
      <c r="E39" s="14"/>
      <c r="F39" s="14"/>
      <c r="G39" s="16"/>
      <c r="H39" s="14"/>
      <c r="I39" s="14"/>
    </row>
  </sheetData>
  <dataValidations count="18">
    <dataValidation allowBlank="1" showInputMessage="1" showErrorMessage="1" prompt="Hours Worked are automatically calculated in this column under this heading" sqref="I7" xr:uid="{E8E5479A-10D1-204A-9FBA-4716CE48F8B5}"/>
    <dataValidation allowBlank="1" showInputMessage="1" showErrorMessage="1" prompt="Enter Lunch End time in this column under this heading" sqref="F7" xr:uid="{16644C84-32B7-1D4C-9FA3-669A1A7A5562}"/>
    <dataValidation allowBlank="1" showInputMessage="1" showErrorMessage="1" prompt="Enter Date in this column under this heading. Use heading filters to find specific entries" sqref="B7" xr:uid="{035EB0C8-7C5F-4442-8BF6-E9499C1789BB}"/>
    <dataValidation allowBlank="1" showInputMessage="1" showErrorMessage="1" prompt="Overtime Hours are automatically calculated in this cell" sqref="F6" xr:uid="{1DBA11D4-FCE0-6C4F-90FE-0885C60A802C}"/>
    <dataValidation allowBlank="1" showInputMessage="1" showErrorMessage="1" prompt="Enter Total Work Week Hours in this cell" sqref="B6" xr:uid="{BB3F582D-C867-F24A-8E09-8AB375010E29}"/>
    <dataValidation allowBlank="1" showInputMessage="1" showErrorMessage="1" prompt="Overtime Hours are automatically calculated in cell below" sqref="F5" xr:uid="{AD22AF64-6F8C-2942-9B20-8A075D9907A4}"/>
    <dataValidation allowBlank="1" showInputMessage="1" showErrorMessage="1" prompt="Enter Total Work Week Hours in cell below" sqref="B5" xr:uid="{FBC6ED78-5311-684B-8195-1649B867CB67}"/>
    <dataValidation allowBlank="1" showInputMessage="1" showErrorMessage="1" prompt="Enter Period Start Date in this cell" sqref="B4" xr:uid="{DCAAB8EC-6EED-ED46-94ED-AE032AAF8E4E}"/>
    <dataValidation allowBlank="1" showInputMessage="1" showErrorMessage="1" prompt="Enter Manager Name in this cell" sqref="C3" xr:uid="{7B5DED0A-4347-1643-8E71-253C6D6FDA19}"/>
    <dataValidation allowBlank="1" showInputMessage="1" showErrorMessage="1" prompt="Enter Manager Name in cells at right" sqref="B3" xr:uid="{B7E596BB-D3B5-3A4D-A39D-06E0821DB840}"/>
    <dataValidation allowBlank="1" showInputMessage="1" showErrorMessage="1" prompt="Enter Employee Phone in this cell" sqref="E2" xr:uid="{D11E7D6B-A00F-3F45-9BF8-E20F127284A4}"/>
    <dataValidation allowBlank="1" showInputMessage="1" showErrorMessage="1" prompt="Enter Employee Email in this cell" sqref="D2" xr:uid="{72BC8871-D519-9249-8553-14F33C006D7D}"/>
    <dataValidation allowBlank="1" showInputMessage="1" showErrorMessage="1" prompt="Enter Employee Name in this cell" sqref="C2" xr:uid="{4E37B679-5ED9-9645-8CDA-343D6BDE7256}"/>
    <dataValidation allowBlank="1" showInputMessage="1" showErrorMessage="1" prompt="Enter Employee Name, Email and Phone in cells at right" sqref="B2" xr:uid="{9E632CF4-1127-6049-A9B6-EA01564E369B}"/>
    <dataValidation allowBlank="1" showInputMessage="1" showErrorMessage="1" prompt="Title of this worksheet is in this cell.  Enter Employee and Manager details in cells below" sqref="B1" xr:uid="{AF690723-C6DE-C04A-A9F4-D12635B6AB2F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6962765B-2998-AA4B-BA13-588132A09DF3}"/>
    <dataValidation allowBlank="1" showErrorMessage="1" sqref="C1:E1 A2:A1048576 C13:C1048576 B8:B10 B12:B1048576 G3:G11 F3:F4 F8:F11 D3:D10 D12:F14 D16:XFD1048576 D15:G15 J15:XFD15 G13:G14 F1:XFD2 I13:I15 I3:XFD14" xr:uid="{AC136D1E-EA8F-804D-8218-C720F599F0FB}"/>
    <dataValidation allowBlank="1" showInputMessage="1" showErrorMessage="1" prompt="Enter Period End Date in this cell" sqref="C12 C4:C10" xr:uid="{08376845-0CCD-3B4B-8941-587E3A0EF458}"/>
  </dataValidations>
  <printOptions horizontalCentered="1"/>
  <pageMargins left="0.4" right="0.4" top="0.4" bottom="0.4" header="0.3" footer="0.3"/>
  <pageSetup scale="64" fitToHeight="0" orientation="landscape" r:id="rId1"/>
  <headerFooter differentFirst="1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B341-4F60-2A49-8F48-7E16550A188D}">
  <sheetPr>
    <tabColor theme="4"/>
    <pageSetUpPr fitToPage="1"/>
  </sheetPr>
  <dimension ref="B1:J39"/>
  <sheetViews>
    <sheetView showGridLines="0" zoomScaleNormal="100" workbookViewId="0">
      <selection activeCell="H15" sqref="H15"/>
    </sheetView>
  </sheetViews>
  <sheetFormatPr baseColWidth="10" defaultColWidth="8.83203125" defaultRowHeight="20" customHeight="1" x14ac:dyDescent="0.25"/>
  <cols>
    <col min="1" max="1" width="2.6640625" style="3" customWidth="1"/>
    <col min="2" max="2" width="22.6640625" style="3" customWidth="1"/>
    <col min="3" max="3" width="23.1640625" style="3" bestFit="1" customWidth="1"/>
    <col min="4" max="4" width="24.33203125" style="3" bestFit="1" customWidth="1"/>
    <col min="5" max="5" width="20.1640625" style="3" customWidth="1"/>
    <col min="6" max="6" width="22.83203125" style="3" customWidth="1"/>
    <col min="7" max="7" width="18.6640625" style="3" customWidth="1"/>
    <col min="8" max="8" width="17" style="3" bestFit="1" customWidth="1"/>
    <col min="9" max="9" width="21.6640625" style="3" customWidth="1"/>
    <col min="10" max="10" width="18" style="3" customWidth="1"/>
    <col min="11" max="16384" width="8.83203125" style="3"/>
  </cols>
  <sheetData>
    <row r="1" spans="2:10" ht="35" customHeight="1" thickTop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2:10" ht="30" customHeight="1" x14ac:dyDescent="0.25">
      <c r="B2" s="3" t="s">
        <v>12</v>
      </c>
      <c r="C2" s="3" t="s">
        <v>13</v>
      </c>
      <c r="D2" s="4"/>
      <c r="E2" s="5"/>
    </row>
    <row r="3" spans="2:10" s="18" customFormat="1" ht="57" x14ac:dyDescent="0.25">
      <c r="B3" s="18" t="s">
        <v>1</v>
      </c>
      <c r="C3" s="18" t="s">
        <v>2</v>
      </c>
      <c r="D3" s="18" t="s">
        <v>3</v>
      </c>
      <c r="E3" s="19" t="s">
        <v>5</v>
      </c>
      <c r="F3" s="19" t="s">
        <v>6</v>
      </c>
      <c r="G3" s="20" t="s">
        <v>8</v>
      </c>
      <c r="H3" s="19" t="s">
        <v>10</v>
      </c>
      <c r="I3" s="19" t="s">
        <v>9</v>
      </c>
      <c r="J3" s="19" t="s">
        <v>11</v>
      </c>
    </row>
    <row r="4" spans="2:10" ht="19" x14ac:dyDescent="0.25">
      <c r="B4" s="6">
        <f>1</f>
        <v>1</v>
      </c>
      <c r="C4" s="7">
        <f t="shared" ref="C4:C11" si="0">1000-$D4</f>
        <v>0</v>
      </c>
      <c r="D4" s="3">
        <f t="shared" ref="D4:D11" si="1">1000*$B4</f>
        <v>1000</v>
      </c>
      <c r="E4" s="3">
        <v>2.617</v>
      </c>
      <c r="F4" s="3" t="s">
        <v>4</v>
      </c>
    </row>
    <row r="5" spans="2:10" ht="19" x14ac:dyDescent="0.25">
      <c r="B5" s="8">
        <f>1/2</f>
        <v>0.5</v>
      </c>
      <c r="C5" s="7">
        <f t="shared" si="0"/>
        <v>500</v>
      </c>
      <c r="D5" s="3">
        <f t="shared" si="1"/>
        <v>500</v>
      </c>
      <c r="E5" s="3">
        <v>1.4790000000000001</v>
      </c>
      <c r="F5" s="8">
        <v>1.84</v>
      </c>
    </row>
    <row r="6" spans="2:10" ht="19" x14ac:dyDescent="0.25">
      <c r="B6" s="9">
        <f>1/4</f>
        <v>0.25</v>
      </c>
      <c r="C6" s="7">
        <f t="shared" si="0"/>
        <v>750</v>
      </c>
      <c r="D6" s="3">
        <f t="shared" si="1"/>
        <v>250</v>
      </c>
      <c r="E6" s="3">
        <v>0.92</v>
      </c>
      <c r="F6" s="9">
        <v>1.165</v>
      </c>
    </row>
    <row r="7" spans="2:10" ht="19" x14ac:dyDescent="0.25">
      <c r="B7" s="10">
        <f>1/8</f>
        <v>0.125</v>
      </c>
      <c r="C7" s="7">
        <f t="shared" si="0"/>
        <v>875</v>
      </c>
      <c r="D7" s="3">
        <f t="shared" si="1"/>
        <v>125</v>
      </c>
      <c r="E7" s="3">
        <v>0.71499999999999997</v>
      </c>
      <c r="F7" s="10">
        <v>0.872</v>
      </c>
      <c r="I7" s="10"/>
    </row>
    <row r="8" spans="2:10" ht="20" customHeight="1" x14ac:dyDescent="0.25">
      <c r="B8" s="11">
        <f>1/16</f>
        <v>6.25E-2</v>
      </c>
      <c r="C8" s="7">
        <f t="shared" si="0"/>
        <v>937.5</v>
      </c>
      <c r="D8" s="3">
        <f t="shared" si="1"/>
        <v>62.5</v>
      </c>
      <c r="E8" s="3">
        <v>0.503</v>
      </c>
      <c r="F8" s="12">
        <v>0.61299999999999999</v>
      </c>
      <c r="I8" s="13"/>
    </row>
    <row r="9" spans="2:10" ht="20" customHeight="1" x14ac:dyDescent="0.25">
      <c r="B9" s="11">
        <f>1/50</f>
        <v>0.02</v>
      </c>
      <c r="C9" s="7">
        <f t="shared" si="0"/>
        <v>980</v>
      </c>
      <c r="D9" s="3">
        <f t="shared" si="1"/>
        <v>20</v>
      </c>
      <c r="E9" s="3">
        <v>0.24399999999999999</v>
      </c>
      <c r="F9" s="12">
        <v>0.28899999999999998</v>
      </c>
      <c r="I9" s="13"/>
    </row>
    <row r="10" spans="2:10" ht="20" customHeight="1" x14ac:dyDescent="0.25">
      <c r="B10" s="11">
        <f>1/100</f>
        <v>0.01</v>
      </c>
      <c r="C10" s="7">
        <f t="shared" si="0"/>
        <v>990</v>
      </c>
      <c r="D10" s="3">
        <f t="shared" si="1"/>
        <v>10</v>
      </c>
      <c r="E10" s="3">
        <v>0.157</v>
      </c>
      <c r="F10" s="12">
        <v>0.183</v>
      </c>
      <c r="I10" s="13"/>
    </row>
    <row r="11" spans="2:10" ht="20" customHeight="1" x14ac:dyDescent="0.25">
      <c r="B11" s="3">
        <f>1/1000</f>
        <v>1E-3</v>
      </c>
      <c r="C11" s="3">
        <f t="shared" si="0"/>
        <v>999</v>
      </c>
      <c r="D11" s="3">
        <f t="shared" si="1"/>
        <v>1</v>
      </c>
      <c r="E11" s="3">
        <v>1.4999999999999999E-2</v>
      </c>
      <c r="F11" s="12">
        <v>1.0999999999999999E-2</v>
      </c>
      <c r="I11" s="13"/>
    </row>
    <row r="12" spans="2:10" ht="20" customHeight="1" x14ac:dyDescent="0.25">
      <c r="B12" s="11"/>
      <c r="C12" s="7"/>
      <c r="E12" s="12"/>
    </row>
    <row r="13" spans="2:10" ht="20" customHeight="1" x14ac:dyDescent="0.25">
      <c r="B13" s="11"/>
      <c r="C13" s="12"/>
      <c r="D13" s="12"/>
      <c r="E13" s="12"/>
      <c r="F13" s="12"/>
      <c r="G13" s="13" t="s">
        <v>7</v>
      </c>
      <c r="I13" s="14" t="s">
        <v>7</v>
      </c>
    </row>
    <row r="14" spans="2:10" ht="20" customHeight="1" x14ac:dyDescent="0.25">
      <c r="B14" s="15"/>
      <c r="C14" s="14"/>
      <c r="D14" s="12"/>
      <c r="E14" s="12"/>
      <c r="F14" s="14"/>
      <c r="G14" s="22"/>
      <c r="I14" s="21"/>
    </row>
    <row r="15" spans="2:10" ht="20" customHeight="1" x14ac:dyDescent="0.25">
      <c r="B15" s="15"/>
      <c r="C15" s="14"/>
      <c r="D15" s="14"/>
      <c r="E15" s="14"/>
      <c r="F15" s="14"/>
      <c r="G15" s="16"/>
      <c r="I15" s="17"/>
    </row>
    <row r="16" spans="2:10" ht="20" customHeight="1" x14ac:dyDescent="0.25">
      <c r="B16" s="15"/>
      <c r="C16" s="14"/>
      <c r="D16" s="14"/>
      <c r="E16" s="14"/>
      <c r="F16" s="14"/>
      <c r="G16" s="16"/>
      <c r="H16" s="17"/>
      <c r="I16" s="14"/>
    </row>
    <row r="17" spans="2:9" ht="20" customHeight="1" x14ac:dyDescent="0.25">
      <c r="B17" s="15"/>
      <c r="C17" s="14"/>
      <c r="D17" s="14"/>
      <c r="E17" s="14"/>
      <c r="F17" s="14"/>
      <c r="G17" s="16"/>
      <c r="H17" s="14"/>
      <c r="I17" s="14"/>
    </row>
    <row r="18" spans="2:9" ht="20" customHeight="1" x14ac:dyDescent="0.25">
      <c r="B18" s="15"/>
      <c r="C18" s="14"/>
      <c r="D18" s="14"/>
      <c r="E18" s="14"/>
      <c r="F18" s="14"/>
      <c r="G18" s="16"/>
      <c r="H18" s="14"/>
      <c r="I18" s="14"/>
    </row>
    <row r="19" spans="2:9" ht="20" customHeight="1" x14ac:dyDescent="0.25">
      <c r="B19" s="15"/>
      <c r="C19" s="14"/>
      <c r="D19" s="14"/>
      <c r="E19" s="14"/>
      <c r="F19" s="14"/>
      <c r="G19" s="16"/>
      <c r="H19" s="14"/>
      <c r="I19" s="14"/>
    </row>
    <row r="20" spans="2:9" ht="20" customHeight="1" x14ac:dyDescent="0.25">
      <c r="B20" s="15"/>
      <c r="C20" s="14"/>
      <c r="D20" s="14"/>
      <c r="E20" s="14"/>
      <c r="F20" s="14"/>
      <c r="G20" s="16"/>
      <c r="H20" s="14"/>
      <c r="I20" s="14"/>
    </row>
    <row r="21" spans="2:9" ht="20" customHeight="1" x14ac:dyDescent="0.25">
      <c r="B21" s="15"/>
      <c r="C21" s="14"/>
      <c r="D21" s="14"/>
      <c r="E21" s="14"/>
      <c r="F21" s="14"/>
      <c r="G21" s="16"/>
      <c r="H21" s="14"/>
      <c r="I21" s="14"/>
    </row>
    <row r="22" spans="2:9" ht="20" customHeight="1" x14ac:dyDescent="0.25">
      <c r="B22" s="15"/>
      <c r="C22" s="14"/>
      <c r="D22" s="14"/>
      <c r="E22" s="14"/>
      <c r="F22" s="14"/>
      <c r="G22" s="16"/>
      <c r="H22" s="14"/>
      <c r="I22" s="14"/>
    </row>
    <row r="23" spans="2:9" ht="20" customHeight="1" x14ac:dyDescent="0.25">
      <c r="B23" s="15"/>
      <c r="C23" s="14"/>
      <c r="D23" s="14"/>
      <c r="E23" s="14"/>
      <c r="F23" s="14"/>
      <c r="G23" s="16"/>
      <c r="H23" s="14"/>
      <c r="I23" s="14"/>
    </row>
    <row r="24" spans="2:9" ht="20" customHeight="1" x14ac:dyDescent="0.25">
      <c r="B24" s="15"/>
      <c r="C24" s="14"/>
      <c r="D24" s="14"/>
      <c r="E24" s="14"/>
      <c r="F24" s="14"/>
      <c r="G24" s="16"/>
      <c r="H24" s="14"/>
      <c r="I24" s="14"/>
    </row>
    <row r="25" spans="2:9" ht="20" customHeight="1" x14ac:dyDescent="0.25">
      <c r="B25" s="15"/>
      <c r="C25" s="14"/>
      <c r="D25" s="14"/>
      <c r="E25" s="14"/>
      <c r="F25" s="14"/>
      <c r="G25" s="16"/>
      <c r="H25" s="14"/>
      <c r="I25" s="14"/>
    </row>
    <row r="26" spans="2:9" ht="20" customHeight="1" x14ac:dyDescent="0.25">
      <c r="B26" s="15"/>
      <c r="C26" s="14"/>
      <c r="D26" s="14"/>
      <c r="E26" s="14"/>
      <c r="F26" s="14"/>
      <c r="G26" s="16"/>
      <c r="H26" s="14"/>
      <c r="I26" s="14"/>
    </row>
    <row r="27" spans="2:9" ht="20" customHeight="1" x14ac:dyDescent="0.25">
      <c r="B27" s="15"/>
      <c r="C27" s="14"/>
      <c r="D27" s="14"/>
      <c r="E27" s="14"/>
      <c r="F27" s="14"/>
      <c r="G27" s="16"/>
      <c r="H27" s="14"/>
      <c r="I27" s="14"/>
    </row>
    <row r="28" spans="2:9" ht="20" customHeight="1" x14ac:dyDescent="0.25">
      <c r="B28" s="15"/>
      <c r="C28" s="14"/>
      <c r="D28" s="14"/>
      <c r="E28" s="14"/>
      <c r="F28" s="14"/>
      <c r="G28" s="16"/>
      <c r="H28" s="14"/>
      <c r="I28" s="14"/>
    </row>
    <row r="29" spans="2:9" ht="20" customHeight="1" x14ac:dyDescent="0.25">
      <c r="B29" s="15"/>
      <c r="C29" s="14"/>
      <c r="D29" s="14"/>
      <c r="E29" s="14"/>
      <c r="F29" s="14"/>
      <c r="G29" s="16"/>
      <c r="H29" s="14"/>
      <c r="I29" s="14"/>
    </row>
    <row r="30" spans="2:9" ht="20" customHeight="1" x14ac:dyDescent="0.25">
      <c r="B30" s="15"/>
      <c r="C30" s="14"/>
      <c r="D30" s="14"/>
      <c r="E30" s="14"/>
      <c r="F30" s="14"/>
      <c r="G30" s="16"/>
      <c r="H30" s="14"/>
      <c r="I30" s="14"/>
    </row>
    <row r="31" spans="2:9" ht="20" customHeight="1" x14ac:dyDescent="0.25">
      <c r="B31" s="15"/>
      <c r="C31" s="14"/>
      <c r="D31" s="14"/>
      <c r="E31" s="14"/>
      <c r="F31" s="14"/>
      <c r="G31" s="16"/>
      <c r="H31" s="14"/>
      <c r="I31" s="14"/>
    </row>
    <row r="32" spans="2:9" ht="20" customHeight="1" x14ac:dyDescent="0.25">
      <c r="B32" s="15"/>
      <c r="C32" s="14"/>
      <c r="D32" s="14"/>
      <c r="E32" s="14"/>
      <c r="F32" s="14"/>
      <c r="G32" s="16"/>
      <c r="H32" s="14"/>
      <c r="I32" s="14"/>
    </row>
    <row r="33" spans="2:9" ht="20" customHeight="1" x14ac:dyDescent="0.25">
      <c r="B33" s="15"/>
      <c r="C33" s="14"/>
      <c r="D33" s="14"/>
      <c r="E33" s="14"/>
      <c r="F33" s="14"/>
      <c r="G33" s="16"/>
      <c r="H33" s="14"/>
      <c r="I33" s="14"/>
    </row>
    <row r="34" spans="2:9" ht="20" customHeight="1" x14ac:dyDescent="0.25">
      <c r="B34" s="15"/>
      <c r="C34" s="14"/>
      <c r="D34" s="14"/>
      <c r="E34" s="14"/>
      <c r="F34" s="14"/>
      <c r="G34" s="16"/>
      <c r="H34" s="14"/>
      <c r="I34" s="14"/>
    </row>
    <row r="35" spans="2:9" ht="20" customHeight="1" x14ac:dyDescent="0.25">
      <c r="B35" s="15"/>
      <c r="C35" s="14"/>
      <c r="D35" s="14"/>
      <c r="E35" s="14"/>
      <c r="F35" s="14"/>
      <c r="G35" s="16"/>
      <c r="H35" s="14"/>
      <c r="I35" s="14"/>
    </row>
    <row r="36" spans="2:9" ht="20" customHeight="1" x14ac:dyDescent="0.25">
      <c r="B36" s="15"/>
      <c r="C36" s="14"/>
      <c r="D36" s="14"/>
      <c r="E36" s="14"/>
      <c r="F36" s="14"/>
      <c r="G36" s="16"/>
      <c r="H36" s="14"/>
      <c r="I36" s="14"/>
    </row>
    <row r="37" spans="2:9" ht="20" customHeight="1" x14ac:dyDescent="0.25">
      <c r="B37" s="15"/>
      <c r="C37" s="14"/>
      <c r="D37" s="14"/>
      <c r="E37" s="14"/>
      <c r="F37" s="14"/>
      <c r="G37" s="16"/>
      <c r="H37" s="14"/>
      <c r="I37" s="14"/>
    </row>
    <row r="38" spans="2:9" ht="20" customHeight="1" x14ac:dyDescent="0.25">
      <c r="B38" s="15"/>
      <c r="C38" s="14"/>
      <c r="D38" s="14"/>
      <c r="E38" s="14"/>
      <c r="F38" s="14"/>
      <c r="G38" s="16"/>
      <c r="H38" s="14"/>
      <c r="I38" s="14"/>
    </row>
    <row r="39" spans="2:9" ht="20" customHeight="1" x14ac:dyDescent="0.25">
      <c r="B39" s="15"/>
      <c r="C39" s="14"/>
      <c r="D39" s="14"/>
      <c r="E39" s="14"/>
      <c r="F39" s="14"/>
      <c r="G39" s="16"/>
      <c r="H39" s="14"/>
      <c r="I39" s="14"/>
    </row>
  </sheetData>
  <dataValidations count="18">
    <dataValidation allowBlank="1" showInputMessage="1" showErrorMessage="1" prompt="Enter Period End Date in this cell" sqref="C12 C4:C10" xr:uid="{8F63921A-E14B-A048-8FB2-C1944620549A}"/>
    <dataValidation allowBlank="1" showErrorMessage="1" sqref="C1:E1 A2:A1048576 C13:C1048576 B8:B10 B12:B1048576 G3:G11 F3:F4 F8:F11 D3:D10 D12:F14 D16:XFD1048576 D15:G15 J15:XFD15 G13:G14 F1:XFD2 I13:I15 I3:XFD14" xr:uid="{23766154-403D-C14D-9BB5-9AE356D586E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D5282E72-34D2-D544-863C-CF2387373453}"/>
    <dataValidation allowBlank="1" showInputMessage="1" showErrorMessage="1" prompt="Title of this worksheet is in this cell.  Enter Employee and Manager details in cells below" sqref="B1" xr:uid="{8BC636B0-FCC2-E449-9A6B-3369A631EFFC}"/>
    <dataValidation allowBlank="1" showInputMessage="1" showErrorMessage="1" prompt="Enter Employee Name, Email and Phone in cells at right" sqref="B2" xr:uid="{B423CAC4-2D3F-3944-AD6E-A227F0959ADB}"/>
    <dataValidation allowBlank="1" showInputMessage="1" showErrorMessage="1" prompt="Enter Employee Name in this cell" sqref="C2" xr:uid="{7A245EE2-62E0-A14F-B610-A719E168D09A}"/>
    <dataValidation allowBlank="1" showInputMessage="1" showErrorMessage="1" prompt="Enter Employee Email in this cell" sqref="D2" xr:uid="{CD049200-454C-4540-AF0A-147560641833}"/>
    <dataValidation allowBlank="1" showInputMessage="1" showErrorMessage="1" prompt="Enter Employee Phone in this cell" sqref="E2" xr:uid="{E7F17CA6-9F4E-BC48-8D27-232AE60183C5}"/>
    <dataValidation allowBlank="1" showInputMessage="1" showErrorMessage="1" prompt="Enter Manager Name in cells at right" sqref="B3" xr:uid="{1D276D18-92DE-3D4C-86F6-83F706D9A8D9}"/>
    <dataValidation allowBlank="1" showInputMessage="1" showErrorMessage="1" prompt="Enter Manager Name in this cell" sqref="C3" xr:uid="{566E3107-8360-734F-A4A5-CC66B778C637}"/>
    <dataValidation allowBlank="1" showInputMessage="1" showErrorMessage="1" prompt="Enter Period Start Date in this cell" sqref="B4" xr:uid="{6CF5C907-C4D5-284D-83BA-235934E6DCDD}"/>
    <dataValidation allowBlank="1" showInputMessage="1" showErrorMessage="1" prompt="Enter Total Work Week Hours in cell below" sqref="B5" xr:uid="{7DAAA40B-B255-4B4B-A766-A8AB810CBE33}"/>
    <dataValidation allowBlank="1" showInputMessage="1" showErrorMessage="1" prompt="Overtime Hours are automatically calculated in cell below" sqref="F5" xr:uid="{90DAC180-F2E2-4E46-AF8D-8DB10651CFF6}"/>
    <dataValidation allowBlank="1" showInputMessage="1" showErrorMessage="1" prompt="Enter Total Work Week Hours in this cell" sqref="B6" xr:uid="{3B9BFE1B-C529-2C47-B446-3D38A0755ADC}"/>
    <dataValidation allowBlank="1" showInputMessage="1" showErrorMessage="1" prompt="Overtime Hours are automatically calculated in this cell" sqref="F6" xr:uid="{E13EA09B-6BDE-544D-8DA1-433A12DB20A8}"/>
    <dataValidation allowBlank="1" showInputMessage="1" showErrorMessage="1" prompt="Enter Date in this column under this heading. Use heading filters to find specific entries" sqref="B7" xr:uid="{09F84A0D-7002-0C40-AA95-85DF1EC4DE6B}"/>
    <dataValidation allowBlank="1" showInputMessage="1" showErrorMessage="1" prompt="Enter Lunch End time in this column under this heading" sqref="F7" xr:uid="{B98DADF7-8AA7-4F49-A603-151E1829EB7F}"/>
    <dataValidation allowBlank="1" showInputMessage="1" showErrorMessage="1" prompt="Hours Worked are automatically calculated in this column under this heading" sqref="I7" xr:uid="{ADD27811-E4D2-844C-817F-C6520AA492CF}"/>
  </dataValidations>
  <printOptions horizontalCentered="1"/>
  <pageMargins left="0.4" right="0.4" top="0.4" bottom="0.4" header="0.3" footer="0.3"/>
  <pageSetup scale="64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OD_Spectrophometer_1</vt:lpstr>
      <vt:lpstr>OD_Spectrophometer_2</vt:lpstr>
      <vt:lpstr>OD_Spectrophometer_3</vt:lpstr>
      <vt:lpstr>OD_Spectrophometer_4</vt:lpstr>
      <vt:lpstr>OD_Spectrophometer_1!ColumnTitleRegion1..E6.1</vt:lpstr>
      <vt:lpstr>OD_Spectrophometer_2!ColumnTitleRegion1..E6.1</vt:lpstr>
      <vt:lpstr>OD_Spectrophometer_3!ColumnTitleRegion1..E6.1</vt:lpstr>
      <vt:lpstr>OD_Spectrophometer_4!ColumnTitleRegion1..E6.1</vt:lpstr>
      <vt:lpstr>OD_Spectrophometer_1!Print_Titles</vt:lpstr>
      <vt:lpstr>OD_Spectrophometer_2!Print_Titles</vt:lpstr>
      <vt:lpstr>OD_Spectrophometer_3!Print_Titles</vt:lpstr>
      <vt:lpstr>OD_Spectrophometer_4!Print_Titles</vt:lpstr>
      <vt:lpstr>OD_Spectrophometer_1!WorkweekHours</vt:lpstr>
      <vt:lpstr>OD_Spectrophometer_2!WorkweekHours</vt:lpstr>
      <vt:lpstr>OD_Spectrophometer_3!WorkweekHours</vt:lpstr>
      <vt:lpstr>OD_Spectrophometer_4!WorkweekHours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Thielke</dc:creator>
  <cp:lastModifiedBy>Microsoft Office User</cp:lastModifiedBy>
  <dcterms:created xsi:type="dcterms:W3CDTF">2017-02-03T07:22:08Z</dcterms:created>
  <dcterms:modified xsi:type="dcterms:W3CDTF">2018-06-22T09:58:57Z</dcterms:modified>
</cp:coreProperties>
</file>