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mc:AlternateContent xmlns:mc="http://schemas.openxmlformats.org/markup-compatibility/2006">
    <mc:Choice Requires="x15">
      <x15ac:absPath xmlns:x15ac="http://schemas.microsoft.com/office/spreadsheetml/2010/11/ac" url="/Users/andrew/Downloads/"/>
    </mc:Choice>
  </mc:AlternateContent>
  <bookViews>
    <workbookView xWindow="0" yWindow="460" windowWidth="27320" windowHeight="13100"/>
  </bookViews>
  <sheets>
    <sheet name="Data" sheetId="6" r:id="rId1"/>
    <sheet name="Disclaimer" sheetId="7" r:id="rId2"/>
  </sheets>
  <definedNames>
    <definedName name="CreatedFor">Data!#REF!</definedName>
    <definedName name="CreatedForTitle">Data!#REF!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8" i="7" l="1"/>
  <c r="B6" i="7"/>
  <c r="A4" i="7"/>
  <c r="DZ8" i="6"/>
  <c r="DZ7" i="6"/>
  <c r="DZ6" i="6"/>
  <c r="DZ5" i="6"/>
  <c r="DZ4" i="6"/>
  <c r="DZ3" i="6"/>
  <c r="DZ2" i="6"/>
</calcChain>
</file>

<file path=xl/sharedStrings.xml><?xml version="1.0" encoding="utf-8"?>
<sst xmlns="http://schemas.openxmlformats.org/spreadsheetml/2006/main" count="993" uniqueCount="396">
  <si>
    <t>Company ID</t>
  </si>
  <si>
    <t>Company Name</t>
  </si>
  <si>
    <t>Company Former Name</t>
  </si>
  <si>
    <t>Company Also Known As</t>
  </si>
  <si>
    <t>PBId</t>
  </si>
  <si>
    <t>Description</t>
  </si>
  <si>
    <t>Primary Industry Sector</t>
  </si>
  <si>
    <t>Primary Industry Group</t>
  </si>
  <si>
    <t>Primary Industry Code</t>
  </si>
  <si>
    <t>All Industries</t>
  </si>
  <si>
    <t>Industry Vertical</t>
  </si>
  <si>
    <t>Company Financing Status</t>
  </si>
  <si>
    <t>Total Raised</t>
  </si>
  <si>
    <t>Business Status</t>
  </si>
  <si>
    <t>Ownership Status</t>
  </si>
  <si>
    <t>Universe</t>
  </si>
  <si>
    <t>Website</t>
  </si>
  <si>
    <t>Employees</t>
  </si>
  <si>
    <t>Exchange</t>
  </si>
  <si>
    <t>Ticker</t>
  </si>
  <si>
    <t>Year Founded</t>
  </si>
  <si>
    <t>Parent Company</t>
  </si>
  <si>
    <t>Daily Updates</t>
  </si>
  <si>
    <t>Weekly Updates</t>
  </si>
  <si>
    <t>Revenue</t>
  </si>
  <si>
    <t>Gross Profit</t>
  </si>
  <si>
    <t>Net Income</t>
  </si>
  <si>
    <t>Enterprise Value</t>
  </si>
  <si>
    <t>EBITDA</t>
  </si>
  <si>
    <t>Fiscal Period</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</si>
  <si>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</si>
  <si>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</si>
  <si>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</si>
  <si>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</si>
  <si>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</si>
  <si>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</si>
  <si>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</si>
  <si>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</si>
  <si>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</si>
  <si>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</si>
  <si>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</si>
  <si>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
  </si>
  <si>
    <t>HQ Phone</t>
  </si>
  <si>
    <t>HQ Fax</t>
  </si>
  <si>
    <t>HQ Email</t>
  </si>
  <si>
    <t>HQ Global Region</t>
  </si>
  <si>
    <t>HQ Global Sub Region</t>
  </si>
  <si>
    <t>Financing Status Note</t>
  </si>
  <si>
    <t>Active Investors</t>
  </si>
  <si>
    <t># Active Investors</t>
  </si>
  <si>
    <t>Acquirers</t>
  </si>
  <si>
    <t>Former Investors</t>
  </si>
  <si>
    <t>Other Investors</t>
  </si>
  <si>
    <t>Active Investors Websites</t>
  </si>
  <si>
    <t>Former Investors Websites</t>
  </si>
  <si>
    <t>Other Investors Websites</t>
  </si>
  <si>
    <t>General Services</t>
  </si>
  <si>
    <t>Services on a Deal</t>
  </si>
  <si>
    <t>First Financing Date</t>
  </si>
  <si>
    <t>First Financing Size</t>
  </si>
  <si>
    <t>First Financing Size Status</t>
  </si>
  <si>
    <t>First Financing Valuation</t>
  </si>
  <si>
    <t>First Financing Valuation Status</t>
  </si>
  <si>
    <t>First Financing Deal Type</t>
  </si>
  <si>
    <t>First Financing Deal Type 2</t>
  </si>
  <si>
    <t>First Financing Deal Type 3</t>
  </si>
  <si>
    <t>First Financing Deal Class</t>
  </si>
  <si>
    <t>First Financing Debt Type</t>
  </si>
  <si>
    <t>First Financing Debt Type 2</t>
  </si>
  <si>
    <t>First Financing Debt Type 3</t>
  </si>
  <si>
    <t>First Financing Status</t>
  </si>
  <si>
    <t>Last Financing Date</t>
  </si>
  <si>
    <t>Last Financing Size</t>
  </si>
  <si>
    <t>Last Financing Size Status</t>
  </si>
  <si>
    <t>Last Financing Valuation</t>
  </si>
  <si>
    <t>Last Financing Valuation Status</t>
  </si>
  <si>
    <t>Last Financing Deal Type</t>
  </si>
  <si>
    <t xml:space="preserve">Last Financing Deal Type 2 </t>
  </si>
  <si>
    <t>Last Financing Deal Type 3</t>
  </si>
  <si>
    <t>Last Financing Deal Class</t>
  </si>
  <si>
    <t>Last Financing Debt Type</t>
  </si>
  <si>
    <t>Last Financing Debt Type 2</t>
  </si>
  <si>
    <t>Last Financing Debt Type 3</t>
  </si>
  <si>
    <t>Last Financing Status</t>
  </si>
  <si>
    <t>Growth Rate</t>
  </si>
  <si>
    <t>Growth Rate Percentile</t>
  </si>
  <si>
    <t>Growth Rate Change</t>
  </si>
  <si>
    <t>Growth Rate % Change</t>
  </si>
  <si>
    <t>Web Growth Rate</t>
  </si>
  <si>
    <t>Web Growth Rate Percentile</t>
  </si>
  <si>
    <t>Social Growth Rate</t>
  </si>
  <si>
    <t>Social Growth Rate Percentile</t>
  </si>
  <si>
    <t>SimilarWeb Growth Rate</t>
  </si>
  <si>
    <t>SimilarWeb Growth Rate Percentile</t>
  </si>
  <si>
    <t>Majestic Growth Rate</t>
  </si>
  <si>
    <t>Majestic Growth Rate Percentile</t>
  </si>
  <si>
    <t>Facebook Growth Rate</t>
  </si>
  <si>
    <t>Facebook Growth Rate Percentile</t>
  </si>
  <si>
    <t>Twitter Growth Rate</t>
  </si>
  <si>
    <t>Twitter Growth Rate Percentile</t>
  </si>
  <si>
    <t>Size Multiple</t>
  </si>
  <si>
    <t>Size Multiple Percentile</t>
  </si>
  <si>
    <t>Size Multiple Change</t>
  </si>
  <si>
    <t>Size Multiple % Change</t>
  </si>
  <si>
    <t>Web Size Multiple</t>
  </si>
  <si>
    <t>Web Size Multiple Percentile</t>
  </si>
  <si>
    <t>Social Size Multiple</t>
  </si>
  <si>
    <t>Social Size Multiple Percentile</t>
  </si>
  <si>
    <t>SimilarWeb Size Multiple</t>
  </si>
  <si>
    <t>SimilarWeb Size Multiple Percentile</t>
  </si>
  <si>
    <t>Majestic Size Multiple</t>
  </si>
  <si>
    <t>Majestic Size Multiple Percentile</t>
  </si>
  <si>
    <t>Facebook Size Multiple</t>
  </si>
  <si>
    <t>Facebook Size Multiple Percentile</t>
  </si>
  <si>
    <t>Twitter Size Multiple</t>
  </si>
  <si>
    <t>Twitter Size Multiple Percentile</t>
  </si>
  <si>
    <t>SimilarWeb Unique Visitors</t>
  </si>
  <si>
    <t>SimilarWeb Unique Visitors Change</t>
  </si>
  <si>
    <t>SimilarWeb Unique Visitors % Change</t>
  </si>
  <si>
    <t>Facebook Likes</t>
  </si>
  <si>
    <t>Facebook Likes Change</t>
  </si>
  <si>
    <t>Facebook Likes % Change</t>
  </si>
  <si>
    <t>Majestic Referring Domains</t>
  </si>
  <si>
    <t>Majestic Referring Domains Change</t>
  </si>
  <si>
    <t>Majestic Referring Domains % Change</t>
  </si>
  <si>
    <t>Twitter Followers</t>
  </si>
  <si>
    <t>Twitter Followers Change</t>
  </si>
  <si>
    <t>Twitter Followers % Change</t>
  </si>
  <si>
    <t>Profile Data Source</t>
  </si>
  <si>
    <t>PitchBook Link</t>
  </si>
  <si>
    <t>All data copyright PitchBook Data, Inc.</t>
  </si>
  <si>
    <t>For customized data reports and analyses, contact us at:</t>
  </si>
  <si>
    <t xml:space="preserve">In accordance with the </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</si>
  <si>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</si>
  <si>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</si>
  <si>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 PitchBook Data, Inc. 2018</t>
  </si>
  <si>
    <t>223736-77</t>
  </si>
  <si>
    <t>IoT Defense</t>
  </si>
  <si>
    <t/>
  </si>
  <si>
    <t>Developer of a consumer IoT security device designed to facilitate cybersecurity at homes and offices. The company's device is a combination of hardware and security management software that secures all other connected devices, both wired and wireless, on a home network, automatically updates itself as new threats emerge, sends real time notification about blocked attacks in real time ensuring that home user is always protected against the latest threats, enabling home owners to stay updated about their security systems and eliminate unwanted intrusions through real-time monitoring of Internet connected home devices.</t>
  </si>
  <si>
    <t>Information Technology</t>
  </si>
  <si>
    <t>Computer Hardware</t>
  </si>
  <si>
    <t>Electronic Components</t>
  </si>
  <si>
    <t>Electronic Components*; Application Software; Network Management Software</t>
  </si>
  <si>
    <t>Cybersecurity, Internet of Things, Mobile</t>
  </si>
  <si>
    <t>Accelerator/Incubator Backed</t>
  </si>
  <si>
    <t>Generating Revenue</t>
  </si>
  <si>
    <t>Privately Held (backing)</t>
  </si>
  <si>
    <t>Pre-venture</t>
  </si>
  <si>
    <t>www.iotdef.com</t>
  </si>
  <si>
    <r>
      <rPr>
        <b/>
        <sz val="8"/>
        <color rgb="FF26854D"/>
        <rFont val="Arial"/>
      </rPr>
      <t>New Company</t>
    </r>
  </si>
  <si>
    <t>177174-19P</t>
  </si>
  <si>
    <t>Tilakraj Roychoudhury</t>
  </si>
  <si>
    <t>Co-Founder, Chief Executive Officer &amp; Board Member</t>
  </si>
  <si>
    <t>+1 (833) 728-8727</t>
  </si>
  <si>
    <t>Falls Church, VA</t>
  </si>
  <si>
    <t>2088 Hutchison Grove Court</t>
  </si>
  <si>
    <t>Falls Church</t>
  </si>
  <si>
    <t>Virginia</t>
  </si>
  <si>
    <t>22043</t>
  </si>
  <si>
    <t>United States</t>
  </si>
  <si>
    <t>info@iotdef.com</t>
  </si>
  <si>
    <t>Americas</t>
  </si>
  <si>
    <t>North America</t>
  </si>
  <si>
    <t>The company raised $1 million of angel funding in a deal led by Joseph Segel on January 2, 2018. Other undisclosed investors also participated in the round. Previously, the company joined Mid-Atlantic Venture Association as a part of its TechBUZZ 2017 Spring Cohort on March 13, 2017.</t>
  </si>
  <si>
    <t>Joseph Segel, Mid-Atlantic Venture Association</t>
  </si>
  <si>
    <t>Mid-Atlantic Venture Association (www.mava.org)</t>
  </si>
  <si>
    <t>Accelerator/Incubator</t>
  </si>
  <si>
    <t>Other</t>
  </si>
  <si>
    <t>Completed</t>
  </si>
  <si>
    <t>Actual</t>
  </si>
  <si>
    <t>Angel (individual)</t>
  </si>
  <si>
    <t>Angel</t>
  </si>
  <si>
    <t>Individual</t>
  </si>
  <si>
    <t>PitchBook Research</t>
  </si>
  <si>
    <t>112550-14</t>
  </si>
  <si>
    <t>GoSun Grill</t>
  </si>
  <si>
    <t>Developer of a portable grilling stove designed to cook food on solar energy. The company's portable grilling stove helps in cooking entirely on solar power while storing the solar charge and letting the grill to be used at any time, even at night, enabling customers to create fewer emissions and less pollution while cooking.</t>
  </si>
  <si>
    <t>Consumer Products and Services (B2C)</t>
  </si>
  <si>
    <t>Consumer Durables</t>
  </si>
  <si>
    <t>Household Appliances</t>
  </si>
  <si>
    <t>Household Appliances*; Energy Exploration</t>
  </si>
  <si>
    <t>CleanTech, LOHAS &amp; Wellness</t>
  </si>
  <si>
    <t>Angel-Backed</t>
  </si>
  <si>
    <t>Startup</t>
  </si>
  <si>
    <t>www.gosunstove.com</t>
  </si>
  <si>
    <r>
      <rPr>
        <b/>
        <sz val="8"/>
        <color rgb="FF26854D"/>
        <rFont val="Arial"/>
      </rPr>
      <t>Filing</t>
    </r>
    <r>
      <rPr>
        <sz val="7"/>
        <color rgb="FF707070"/>
        <rFont val="Arial"/>
      </rPr>
      <t xml:space="preserve"> NEW  </t>
    </r>
  </si>
  <si>
    <t>99656-11P</t>
  </si>
  <si>
    <t>Patrick Sherwin</t>
  </si>
  <si>
    <t>Founder, President, Chief Executive Officer &amp; Director</t>
  </si>
  <si>
    <t>patricks@gosunstove.com</t>
  </si>
  <si>
    <t>+1 (888) 868-6154</t>
  </si>
  <si>
    <t>Cincinnati, OH</t>
  </si>
  <si>
    <t>1217 Ellis Street</t>
  </si>
  <si>
    <t>Cincinnati</t>
  </si>
  <si>
    <t>Ohio</t>
  </si>
  <si>
    <t>45223</t>
  </si>
  <si>
    <t>The company raised $475,000 of angel funding from an undisclosed investor on January 2, 2018.</t>
  </si>
  <si>
    <t>SeedInvest (Lead Manager or Arranger), Kickstarter (Lead Manager or Arranger), SI Securities (Advisor: General)</t>
  </si>
  <si>
    <t>Product Crowdfunding</t>
  </si>
  <si>
    <t>-0.19%</t>
  </si>
  <si>
    <t>15</t>
  </si>
  <si>
    <t>-0.02%</t>
  </si>
  <si>
    <t>-10.07%</t>
  </si>
  <si>
    <t>-0.53%</t>
  </si>
  <si>
    <t>0.15%</t>
  </si>
  <si>
    <t>67</t>
  </si>
  <si>
    <t>-0.51%</t>
  </si>
  <si>
    <t>21</t>
  </si>
  <si>
    <t>-0.56%</t>
  </si>
  <si>
    <t>12</t>
  </si>
  <si>
    <t>0.05%</t>
  </si>
  <si>
    <t>49</t>
  </si>
  <si>
    <t>0.24%</t>
  </si>
  <si>
    <t>81</t>
  </si>
  <si>
    <t>40.56x</t>
  </si>
  <si>
    <t>96</t>
  </si>
  <si>
    <t>0.39x</t>
  </si>
  <si>
    <t>0.96%</t>
  </si>
  <si>
    <t>21.02x</t>
  </si>
  <si>
    <t>94</t>
  </si>
  <si>
    <t>60.11x</t>
  </si>
  <si>
    <t>95</t>
  </si>
  <si>
    <t>17.71x</t>
  </si>
  <si>
    <t>92</t>
  </si>
  <si>
    <t>24.32x</t>
  </si>
  <si>
    <t>115.76x</t>
  </si>
  <si>
    <t>4.46x</t>
  </si>
  <si>
    <t>77</t>
  </si>
  <si>
    <t>7,015</t>
  </si>
  <si>
    <t>-213</t>
  </si>
  <si>
    <t>-2.95%</t>
  </si>
  <si>
    <t>92,606</t>
  </si>
  <si>
    <t>-14</t>
  </si>
  <si>
    <t>826</t>
  </si>
  <si>
    <t>-1</t>
  </si>
  <si>
    <t>-0.12%</t>
  </si>
  <si>
    <t>1,660</t>
  </si>
  <si>
    <t>0</t>
  </si>
  <si>
    <t>0.00%</t>
  </si>
  <si>
    <t>126969-04</t>
  </si>
  <si>
    <t>Armor Dental</t>
  </si>
  <si>
    <t>Manufacturer of a dental product intended to heal post surgical wounds and chronic mouth sores. The company's product, MouthMate protects oral surgical wounds, chronic mouth sores such as Lichen Planus, Aphthous Ulcers and even painful sores from cancer treatments, enabling patients to heal faster at home by brushing their teeth better without pain while not disrupting the surgical site.</t>
  </si>
  <si>
    <t>Healthcare</t>
  </si>
  <si>
    <t>Healthcare Devices and Supplies</t>
  </si>
  <si>
    <t>Other Devices and Supplies</t>
  </si>
  <si>
    <t>Other Devices and Supplies*; Other Healthcare Services</t>
  </si>
  <si>
    <t>Life Sciences, LOHAS &amp; Wellness</t>
  </si>
  <si>
    <t>Pre-venture, Debt Financed</t>
  </si>
  <si>
    <t>www.armor-dental.com</t>
  </si>
  <si>
    <r>
      <rPr>
        <b/>
        <sz val="8"/>
        <color rgb="FF26854D"/>
        <rFont val="Arial"/>
      </rPr>
      <t>Deal</t>
    </r>
    <r>
      <rPr>
        <sz val="7"/>
        <color rgb="FF707070"/>
        <rFont val="Arial"/>
      </rPr>
      <t xml:space="preserve"> NEW  </t>
    </r>
    <r>
      <rPr>
        <sz val="8"/>
        <color rgb="FF000000"/>
        <rFont val="Arial"/>
      </rPr>
      <t>Angel (individual), 2018</t>
    </r>
    <r>
      <rPr>
        <sz val="7"/>
        <color rgb="FF707070"/>
        <rFont val="Arial"/>
      </rPr>
      <t xml:space="preserve"> Announced/In Progress</t>
    </r>
    <r>
      <rPr>
        <sz val="8"/>
        <color rgb="FF000000"/>
        <rFont val="Arial"/>
      </rPr>
      <t xml:space="preserve">
</t>
    </r>
    <r>
      <rPr>
        <b/>
        <sz val="8"/>
        <color rgb="FF26854D"/>
        <rFont val="Arial"/>
      </rPr>
      <t>People</t>
    </r>
    <r>
      <rPr>
        <sz val="7"/>
        <color rgb="FF707070"/>
        <rFont val="Arial"/>
      </rPr>
      <t xml:space="preserve"> NEW  </t>
    </r>
    <r>
      <rPr>
        <sz val="8"/>
        <color rgb="FF000000"/>
        <rFont val="Arial"/>
      </rPr>
      <t>Katherine Haltom, Co-Founder &amp; Chief Clinical Officer</t>
    </r>
    <r>
      <rPr>
        <sz val="8"/>
        <color rgb="FF000000"/>
        <rFont val="Arial"/>
      </rPr>
      <t xml:space="preserve">
</t>
    </r>
    <r>
      <rPr>
        <b/>
        <sz val="8"/>
        <color rgb="FF26854D"/>
        <rFont val="Arial"/>
      </rPr>
      <t>Promotion</t>
    </r>
    <r>
      <rPr>
        <sz val="7"/>
        <color rgb="FF707070"/>
        <rFont val="Arial"/>
      </rPr>
      <t xml:space="preserve"> NEW  </t>
    </r>
    <r>
      <rPr>
        <sz val="8"/>
        <color rgb="FF000000"/>
        <rFont val="Arial"/>
      </rPr>
      <t>Cherie Le Penske, Co-Founder, Chief Executive Officer &amp; Board Member</t>
    </r>
    <r>
      <rPr>
        <sz val="8"/>
        <color rgb="FF000000"/>
        <rFont val="Arial"/>
      </rPr>
      <t xml:space="preserve">
</t>
    </r>
    <r>
      <rPr>
        <b/>
        <sz val="8"/>
        <color rgb="FF26854D"/>
        <rFont val="Arial"/>
      </rPr>
      <t>Filing</t>
    </r>
    <r>
      <rPr>
        <sz val="7"/>
        <color rgb="FF707070"/>
        <rFont val="Arial"/>
      </rPr>
      <t xml:space="preserve"> NEW  </t>
    </r>
  </si>
  <si>
    <t>118641-16P</t>
  </si>
  <si>
    <t>Cherie Le Penske</t>
  </si>
  <si>
    <t>cherie@armor-dental.com</t>
  </si>
  <si>
    <t>+1 (206) 852-8427</t>
  </si>
  <si>
    <t>Hingham, MA</t>
  </si>
  <si>
    <t>20 Camelot Drive</t>
  </si>
  <si>
    <t>Hingham</t>
  </si>
  <si>
    <t>Massachusetts</t>
  </si>
  <si>
    <t>02043</t>
  </si>
  <si>
    <t>info@armor-dental.com</t>
  </si>
  <si>
    <t>The company closed on $325,000 of convertible debt financing from undisclosed investors on January 2, 2018. Previously, the company received $225,000 of convertible debt financing from undisclosed investors on October 30, 2015. The company is being actively tracked by PitchBook.</t>
  </si>
  <si>
    <t>Bank of America (General Business Banking), Goodwin (Legal Advisor)</t>
  </si>
  <si>
    <t>Convertible Debt</t>
  </si>
  <si>
    <t>Debt</t>
  </si>
  <si>
    <t>Announced/In Progress</t>
  </si>
  <si>
    <t>26</t>
  </si>
  <si>
    <t>22</t>
  </si>
  <si>
    <t>18</t>
  </si>
  <si>
    <t>0.12x</t>
  </si>
  <si>
    <t>10</t>
  </si>
  <si>
    <t>0.00x</t>
  </si>
  <si>
    <t>11</t>
  </si>
  <si>
    <t>4</t>
  </si>
  <si>
    <t>111421-63</t>
  </si>
  <si>
    <t>Vinci (Smart Headphones)</t>
  </si>
  <si>
    <t>Developer of a voice-controlled headphone designed to understands who the user is, what kinds of music the user enjoys and how the user wants to control his or her device. The company's wireless headphone has a smart voice assistant, optical heart-rate sensors, GPS, proximity sensors, smart noise cancelling and immersive 3D sound enabling users to listen to songs without searching them as it can automatically play relevant and preferred songs.</t>
  </si>
  <si>
    <t>Electronics (B2C)</t>
  </si>
  <si>
    <t>Electronics (B2C)*; Wireless Communications Equipment</t>
  </si>
  <si>
    <t>AudioTech, Wearables &amp; Quantified Self</t>
  </si>
  <si>
    <t>Venture Capital-Backed</t>
  </si>
  <si>
    <t>Venture Capital</t>
  </si>
  <si>
    <t>www.vinci.im</t>
  </si>
  <si>
    <r>
      <rPr>
        <b/>
        <sz val="8"/>
        <color rgb="FF26854D"/>
        <rFont val="Arial"/>
      </rPr>
      <t>Deal</t>
    </r>
    <r>
      <rPr>
        <sz val="7"/>
        <color rgb="FF707070"/>
        <rFont val="Arial"/>
      </rPr>
      <t xml:space="preserve"> NEW  </t>
    </r>
    <r>
      <rPr>
        <sz val="8"/>
        <color rgb="FF000000"/>
        <rFont val="Arial"/>
      </rPr>
      <t>Product Crowdfunding, 2017</t>
    </r>
    <r>
      <rPr>
        <sz val="7"/>
        <color rgb="FF707070"/>
        <rFont val="Arial"/>
      </rPr>
      <t xml:space="preserve"> Announced/In Progress</t>
    </r>
  </si>
  <si>
    <t>92159-83P</t>
  </si>
  <si>
    <t>David Zhu</t>
  </si>
  <si>
    <t>Co-Founder &amp; Chief Executive Officer</t>
  </si>
  <si>
    <t>david@vinci.im</t>
  </si>
  <si>
    <t>Beijing, China</t>
  </si>
  <si>
    <t>Beijing Juer alley on the 7th</t>
  </si>
  <si>
    <t>Dongcheng District</t>
  </si>
  <si>
    <t>Beijing</t>
  </si>
  <si>
    <t>Dongcheng</t>
  </si>
  <si>
    <t>100009</t>
  </si>
  <si>
    <t>China</t>
  </si>
  <si>
    <t>hi@inspero.im</t>
  </si>
  <si>
    <t>Asia</t>
  </si>
  <si>
    <t>East Asia</t>
  </si>
  <si>
    <t>The company is in the process of raising $688,096 of product crowdfunding via Kickstarter as on December 29, 2017. Earlier, the company raised an undisclosed amount of Series A venture funding from SkyChee Ventures, Ferry Venture Capital and Weixing Chen on May 5, 2017. The company is being actively tracked by PitchBook.</t>
  </si>
  <si>
    <t>Cherubic Ventures, Ferry Venture Capital, Skychee ventures, Weixing Chen</t>
  </si>
  <si>
    <t>Cherubic Ventures (www.cherubicvc.com), Skychee ventures (www.skychee.com)</t>
  </si>
  <si>
    <t>Kickstarter (Lead Manager or Arranger)</t>
  </si>
  <si>
    <t>Seed Round</t>
  </si>
  <si>
    <t>Seed</t>
  </si>
  <si>
    <t>0.55%</t>
  </si>
  <si>
    <t>90</t>
  </si>
  <si>
    <t>-48.32%</t>
  </si>
  <si>
    <t>-0.70%</t>
  </si>
  <si>
    <t>13</t>
  </si>
  <si>
    <t>1.80%</t>
  </si>
  <si>
    <t>98</t>
  </si>
  <si>
    <t>-1.41%</t>
  </si>
  <si>
    <t>17</t>
  </si>
  <si>
    <t>3.30%</t>
  </si>
  <si>
    <t>99</t>
  </si>
  <si>
    <t>0.30%</t>
  </si>
  <si>
    <t>85</t>
  </si>
  <si>
    <t>17.12x</t>
  </si>
  <si>
    <t>0.29x</t>
  </si>
  <si>
    <t>1.73%</t>
  </si>
  <si>
    <t>1.50x</t>
  </si>
  <si>
    <t>60</t>
  </si>
  <si>
    <t>32.74x</t>
  </si>
  <si>
    <t>58</t>
  </si>
  <si>
    <t>57.97x</t>
  </si>
  <si>
    <t>93</t>
  </si>
  <si>
    <t>7.52x</t>
  </si>
  <si>
    <t>84</t>
  </si>
  <si>
    <t>614</t>
  </si>
  <si>
    <t>-80</t>
  </si>
  <si>
    <t>-11.53%</t>
  </si>
  <si>
    <t>46,263</t>
  </si>
  <si>
    <t>350</t>
  </si>
  <si>
    <t>0.76%</t>
  </si>
  <si>
    <t>51</t>
  </si>
  <si>
    <t>2,799</t>
  </si>
  <si>
    <t>0.39%</t>
  </si>
  <si>
    <t>223726-42</t>
  </si>
  <si>
    <t>InReality (Smart Vision)</t>
  </si>
  <si>
    <t>Developer of a software platform intended to help brands and retailers drive consumer conversion across stores, categories, product displays or merchandise. The company's platform utilizes IoT to capture real-time metrics on each consumer's interest and real-time personalization engine to maximize each consumer engagement, enabling customers to improve their experience, optimize ROI or even select the best service without constant insight or some way to measure performance.</t>
  </si>
  <si>
    <t>Software</t>
  </si>
  <si>
    <t>Social/Platform Software</t>
  </si>
  <si>
    <t>Social/Platform Software*; Media and Information Services (B2B); Business/Productivity Software</t>
  </si>
  <si>
    <t>Internet of Things</t>
  </si>
  <si>
    <t>Pending Transaction (Angel)</t>
  </si>
  <si>
    <t>Privately Held (no backing)</t>
  </si>
  <si>
    <t>Other Private Companies</t>
  </si>
  <si>
    <t>www.inreality.com</t>
  </si>
  <si>
    <t>177155-11P</t>
  </si>
  <si>
    <t>Geoffrey Flagg</t>
  </si>
  <si>
    <t>Chief Financial Officer</t>
  </si>
  <si>
    <t>geoffrey.flagg@inreality.com</t>
  </si>
  <si>
    <t>+1 (770) 953-1500</t>
  </si>
  <si>
    <t>403 Vine Street</t>
  </si>
  <si>
    <t>45202</t>
  </si>
  <si>
    <t>info@inreality.com</t>
  </si>
  <si>
    <t>The company closed on $700,000 of convertible debt financing from undisclosed investors on December 29, 2017. The company is actively tracked by PitchBook.</t>
  </si>
  <si>
    <t>223724-62</t>
  </si>
  <si>
    <t>Genlith</t>
  </si>
  <si>
    <t>Developer of lithium assets intended to participate in the economic potential, technological advancement and sustainability benefits of the industry. The company's services provide rechargeable-battery technologies and extracts and processes lithium and cobalt resources, enabling clients to provide a superior economic opportunity and also participate in virtually all other green technologies.</t>
  </si>
  <si>
    <t>Energy</t>
  </si>
  <si>
    <t>Energy Equipment</t>
  </si>
  <si>
    <t>Alternative Energy Equipment</t>
  </si>
  <si>
    <t>Alternative Energy Equipment*; Other Commercial Products; Other Energy</t>
  </si>
  <si>
    <t>CleanTech</t>
  </si>
  <si>
    <t>www.genlith.com</t>
  </si>
  <si>
    <t>177146-56P</t>
  </si>
  <si>
    <t>Jeremy McCann</t>
  </si>
  <si>
    <t>Chief Compliance Officer &amp; Chief Operating Officer</t>
  </si>
  <si>
    <t>jmccann@genlith.com</t>
  </si>
  <si>
    <t>+1 (484) 580-8086</t>
  </si>
  <si>
    <t>Wayne, PA</t>
  </si>
  <si>
    <t>676 East Swedesford Road</t>
  </si>
  <si>
    <t>Suite 130</t>
  </si>
  <si>
    <t>Wayne</t>
  </si>
  <si>
    <t>Pennsylvania</t>
  </si>
  <si>
    <t>19087</t>
  </si>
  <si>
    <t>The company raised $885,000 of angel funding from undisclosed investors on December 29, 2017.</t>
  </si>
  <si>
    <t>223742-80</t>
  </si>
  <si>
    <t>Flourish Farm</t>
  </si>
  <si>
    <t>The company is currently operating in Stealth mode.</t>
  </si>
  <si>
    <t>Business Products and Services (B2B)</t>
  </si>
  <si>
    <t>Other Business Products and Services</t>
  </si>
  <si>
    <t>Other Business Products and Services*; Other Consumer Products and Services</t>
  </si>
  <si>
    <t>Stealth</t>
  </si>
  <si>
    <t>177206-32P</t>
  </si>
  <si>
    <t>Steve Hood</t>
  </si>
  <si>
    <t>President</t>
  </si>
  <si>
    <t>+1 (802) 999-8194</t>
  </si>
  <si>
    <t>Williston, VT</t>
  </si>
  <si>
    <t>Whitcomb Park, 340 Avenue D</t>
  </si>
  <si>
    <t>Suite 50</t>
  </si>
  <si>
    <t>Williston</t>
  </si>
  <si>
    <t>Vermont</t>
  </si>
  <si>
    <t>05495</t>
  </si>
  <si>
    <t>The company raised $450,000 of angel funding from undisclosed investors on December 29,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</si>
</sst>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Red]\(#,##0.00\)"/>
    <numFmt numFmtId="165" formatCode="#,##0;[Red]\(#,##0\)"/>
    <numFmt numFmtId="166" formatCode="0000"/>
    <numFmt numFmtId="167" formatCode="dd\-mmm\-yyyy"/>
    <numFmt numFmtId="168" formatCode="#,##0.00&quot;%&quot;;[Red]\-#,##0.00&quot;%&quot;"/>
    <numFmt numFmtId="169" formatCode="#,###"/>
    <numFmt numFmtId="170" formatCode="#,##0.00\x;[Red]\-#,##0.00\x"/>
  </numFmts>
  <fonts count="277" x14ac:knownFonts="1">
    <font>
      <sz val="11"/>
      <color theme="1"/>
      <name val="Calibri"/>
      <family val="2"/>
      <scheme val="minor"/>
    </font>
    <font>
      <sz val="10"/>
      <name val="Arial"/>
      <family val="2"/>
      <charset val="204"/>
    </font>
    <font>
      <b/>
      <sz val="8"/>
      <color indexed="9"/>
      <name val="Arial"/>
    </font>
    <font>
      <b/>
      <sz val="8"/>
      <color indexed="9"/>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color rgb="FF0000FF"/>
      <name val="Calibri"/>
    </font>
    <font>
      <sz val="8"/>
      <color rgb="FF0000FF"/>
      <name val="Calibri"/>
    </font>
    <font>
      <sz val="8"/>
      <name val="Arial"/>
    </font>
    <font>
      <b/>
      <sz val="14"/>
      <color indexed="8"/>
      <name val="Arial"/>
      <family val="2"/>
    </font>
    <font>
      <i/>
      <sz val="10"/>
      <color indexed="8"/>
      <name val="Arial"/>
      <family val="2"/>
      <charset val="204"/>
    </font>
    <font>
      <i/>
      <sz val="10"/>
      <name val="Arial"/>
      <family val="2"/>
      <charset val="204"/>
    </font>
    <font>
      <i/>
      <sz val="10"/>
      <name val="Arial"/>
      <family val="2"/>
      <charset val="204"/>
    </font>
    <font>
      <i/>
      <sz val="10"/>
      <name val="Arial"/>
      <family val="2"/>
      <charset val="204"/>
    </font>
    <font>
      <i/>
      <sz val="10"/>
      <color theme="3" tint="0.39997558519241921"/>
      <name val="Arial"/>
      <family val="2"/>
      <charset val="204"/>
    </font>
    <font>
      <i/>
      <u/>
      <sz val="10"/>
      <color indexed="12"/>
      <name val="Arial"/>
      <family val="2"/>
      <charset val="204"/>
    </font>
    <font>
      <i/>
      <sz val="10"/>
      <color theme="3" tint="0.39997558519241921"/>
      <name val="Arial"/>
      <family val="2"/>
      <charset val="204"/>
    </font>
    <font>
      <sz val="8"/>
      <name val="Arial"/>
    </font>
    <font>
      <b/>
      <sz val="8"/>
      <color rgb="FF26854D"/>
      <name val="Arial"/>
    </font>
    <font>
      <sz val="7"/>
      <color rgb="FF707070"/>
      <name val="Arial"/>
    </font>
    <font>
      <sz val="8"/>
      <color rgb="FF000000"/>
      <name val="Arial"/>
    </font>
  </fonts>
  <fills count="6">
    <fill>
      <patternFill patternType="none"/>
    </fill>
    <fill>
      <patternFill patternType="gray125"/>
    </fill>
    <fill>
      <patternFill patternType="solid">
        <fgColor rgb="FF4F81BD"/>
      </patternFill>
    </fill>
    <fill>
      <patternFill patternType="solid">
        <fgColor rgb="FFEEF3F8"/>
      </patternFill>
    </fill>
    <fill>
      <patternFill patternType="solid">
        <fgColor rgb="FFFFFFFF"/>
      </patternFill>
    </fill>
    <fill>
      <patternFill patternType="solid">
        <fgColor rgb="FFFFFFFF"/>
        <bgColor indexed="64"/>
      </patternFill>
    </fill>
  </fills>
  <borders count="4">
    <border>
      <left/>
      <right/>
      <top/>
      <bottom/>
      <diagonal/>
    </border>
    <border>
      <left/>
      <right/>
      <top style="thin">
        <color indexed="8"/>
      </top>
      <bottom/>
      <diagonal/>
    </border>
    <border>
      <left/>
      <right style="thin">
        <color indexed="8"/>
      </right>
      <top style="thin">
        <color indexed="8"/>
      </top>
      <bottom/>
      <diagonal/>
    </border>
    <border>
      <left/>
      <right style="dotted">
        <color rgb="FF969696"/>
      </right>
      <top/>
      <bottom/>
      <diagonal/>
    </border>
  </borders>
  <cellStyleXfs count="2">
    <xf numFmtId="0" fontId="0" fillId="0" borderId="0"/>
    <xf numFmtId="0" fontId="1" fillId="0" borderId="0"/>
  </cellStyleXfs>
  <cellXfs count="273">
    <xf numFmtId="0" fontId="0" fillId="0" borderId="0" xfId="0"/>
    <xf numFmtId="0" fontId="2"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3" borderId="3" xfId="0" applyFont="1" applyFill="1" applyBorder="1" applyAlignment="1">
      <alignment vertical="top" indent="1"/>
    </xf>
    <xf numFmtId="0" fontId="5" fillId="3" borderId="3" xfId="0" applyFont="1" applyFill="1" applyBorder="1" applyAlignment="1">
      <alignment horizontal="left" vertical="top" indent="1"/>
    </xf>
    <xf numFmtId="0" fontId="6" fillId="3" borderId="3" xfId="0" applyFont="1" applyFill="1" applyBorder="1" applyAlignment="1">
      <alignment horizontal="left" vertical="top" indent="1"/>
    </xf>
    <xf numFmtId="0" fontId="7" fillId="3" borderId="3" xfId="0" applyFont="1" applyFill="1" applyBorder="1" applyAlignment="1">
      <alignment horizontal="left" vertical="top" indent="1"/>
    </xf>
    <xf numFmtId="0" fontId="8" fillId="3" borderId="3" xfId="0" applyFont="1" applyFill="1" applyBorder="1" applyAlignment="1">
      <alignment horizontal="left" vertical="top" indent="1"/>
    </xf>
    <xf numFmtId="0" fontId="9" fillId="3" borderId="3" xfId="0" applyFont="1" applyFill="1" applyBorder="1" applyAlignment="1">
      <alignment horizontal="left" vertical="top" indent="1"/>
    </xf>
    <xf numFmtId="0" fontId="10" fillId="3" borderId="3" xfId="0" applyFont="1" applyFill="1" applyBorder="1" applyAlignment="1">
      <alignment horizontal="left" vertical="top" indent="1"/>
    </xf>
    <xf numFmtId="0" fontId="11" fillId="3" borderId="3" xfId="0" applyFont="1" applyFill="1" applyBorder="1" applyAlignment="1">
      <alignment horizontal="left" vertical="top" indent="1"/>
    </xf>
    <xf numFmtId="0" fontId="12" fillId="3" borderId="3" xfId="0" applyFont="1" applyFill="1" applyBorder="1" applyAlignment="1">
      <alignment horizontal="left" vertical="top" indent="1"/>
    </xf>
    <xf numFmtId="0" fontId="13" fillId="3" borderId="3" xfId="0" applyFont="1" applyFill="1" applyBorder="1" applyAlignment="1">
      <alignment horizontal="left" vertical="top" indent="1"/>
    </xf>
    <xf numFmtId="0" fontId="14" fillId="3" borderId="3" xfId="0" applyFont="1" applyFill="1" applyBorder="1" applyAlignment="1">
      <alignment horizontal="left" vertical="top" indent="1"/>
    </xf>
    <xf numFmtId="0" fontId="15" fillId="3" borderId="3" xfId="0" applyFont="1" applyFill="1" applyBorder="1" applyAlignment="1">
      <alignment horizontal="left" vertical="top" indent="1"/>
    </xf>
    <xf numFmtId="164" fontId="16" fillId="3" borderId="3" xfId="0" applyNumberFormat="1" applyFont="1" applyFill="1" applyBorder="1" applyAlignment="1">
      <alignment horizontal="right" vertical="top" indent="1"/>
    </xf>
    <xf numFmtId="0" fontId="17" fillId="3" borderId="3" xfId="0" applyFont="1" applyFill="1" applyBorder="1" applyAlignment="1">
      <alignment horizontal="left" vertical="top" indent="1"/>
    </xf>
    <xf numFmtId="0" fontId="18" fillId="3" borderId="3" xfId="0" applyFont="1" applyFill="1" applyBorder="1" applyAlignment="1">
      <alignment horizontal="left" vertical="top" indent="1"/>
    </xf>
    <xf numFmtId="0" fontId="19" fillId="3" borderId="3" xfId="0" applyFont="1" applyFill="1" applyBorder="1" applyAlignment="1">
      <alignment horizontal="left" vertical="top" indent="1"/>
    </xf>
    <xf numFmtId="0" fontId="20" fillId="3" borderId="3" xfId="0" applyFont="1" applyFill="1" applyBorder="1" applyAlignment="1">
      <alignment horizontal="left" vertical="top" indent="1"/>
    </xf>
    <xf numFmtId="165" fontId="21" fillId="3" borderId="3" xfId="0" applyNumberFormat="1" applyFont="1" applyFill="1" applyBorder="1" applyAlignment="1">
      <alignment horizontal="right" vertical="top" indent="1"/>
    </xf>
    <xf numFmtId="0" fontId="22" fillId="3" borderId="3" xfId="0" applyFont="1" applyFill="1" applyBorder="1" applyAlignment="1">
      <alignment horizontal="left" vertical="top" indent="1"/>
    </xf>
    <xf numFmtId="0" fontId="23" fillId="3" borderId="3" xfId="0" applyFont="1" applyFill="1" applyBorder="1" applyAlignment="1">
      <alignment horizontal="left" vertical="top" indent="1"/>
    </xf>
    <xf numFmtId="166" fontId="24" fillId="3" borderId="3" xfId="0" applyNumberFormat="1" applyFont="1" applyFill="1" applyBorder="1" applyAlignment="1">
      <alignment horizontal="right" vertical="top" indent="1"/>
    </xf>
    <xf numFmtId="0" fontId="25" fillId="3" borderId="3" xfId="0" applyFont="1" applyFill="1" applyBorder="1" applyAlignment="1">
      <alignment horizontal="left" vertical="top" indent="1"/>
    </xf>
    <xf numFmtId="0" fontId="26" fillId="3" borderId="3" xfId="0" applyFont="1" applyFill="1" applyBorder="1" applyAlignment="1">
      <alignment horizontal="left" vertical="top" wrapText="1" indent="1"/>
    </xf>
    <xf numFmtId="0" fontId="27" fillId="3" borderId="3" xfId="0" applyFont="1" applyFill="1" applyBorder="1" applyAlignment="1">
      <alignment horizontal="left" vertical="top" wrapText="1" indent="1"/>
    </xf>
    <xf numFmtId="164" fontId="28" fillId="3" borderId="3" xfId="0" applyNumberFormat="1" applyFont="1" applyFill="1" applyBorder="1" applyAlignment="1">
      <alignment horizontal="right" vertical="top" indent="1"/>
    </xf>
    <xf numFmtId="164" fontId="29" fillId="3" borderId="3" xfId="0" applyNumberFormat="1" applyFont="1" applyFill="1" applyBorder="1" applyAlignment="1">
      <alignment horizontal="right" vertical="top" indent="1"/>
    </xf>
    <xf numFmtId="164" fontId="30" fillId="3" borderId="3" xfId="0" applyNumberFormat="1" applyFont="1" applyFill="1" applyBorder="1" applyAlignment="1">
      <alignment horizontal="right" vertical="top" indent="1"/>
    </xf>
    <xf numFmtId="164" fontId="31" fillId="3" borderId="3" xfId="0" applyNumberFormat="1" applyFont="1" applyFill="1" applyBorder="1" applyAlignment="1">
      <alignment horizontal="right" vertical="top" indent="1"/>
    </xf>
    <xf numFmtId="164" fontId="32" fillId="3" borderId="3" xfId="0" applyNumberFormat="1" applyFont="1" applyFill="1" applyBorder="1" applyAlignment="1">
      <alignment horizontal="right" vertical="top" indent="1"/>
    </xf>
    <xf numFmtId="0" fontId="33" fillId="3" borderId="3" xfId="0" applyFont="1" applyFill="1" applyBorder="1" applyAlignment="1">
      <alignment horizontal="right" vertical="top" indent="1"/>
    </xf>
    <xf numFmtId="0" fontId="34" fillId="3" borderId="3" xfId="0" applyFont="1" applyFill="1" applyBorder="1" applyAlignment="1">
      <alignment horizontal="left" vertical="top" indent="1"/>
    </xf>
    <xf numFmtId="0" fontId="35" fillId="3" borderId="3" xfId="0" applyFont="1" applyFill="1" applyBorder="1" applyAlignment="1">
      <alignment horizontal="left" vertical="top" indent="1"/>
    </xf>
    <xf numFmtId="0" fontId="36" fillId="3" borderId="3" xfId="0" applyFont="1" applyFill="1" applyBorder="1" applyAlignment="1">
      <alignment horizontal="left" vertical="top" indent="1"/>
    </xf>
    <xf numFmtId="0" fontId="37" fillId="3" borderId="3" xfId="0" applyFont="1" applyFill="1" applyBorder="1" applyAlignment="1">
      <alignment horizontal="left" vertical="top" indent="1"/>
    </xf>
    <xf numFmtId="0" fontId="38" fillId="3" borderId="3" xfId="0" applyFont="1" applyFill="1" applyBorder="1" applyAlignment="1">
      <alignment horizontal="left" vertical="top" indent="1"/>
    </xf>
    <xf numFmtId="0" fontId="39" fillId="3" borderId="3" xfId="0" applyFont="1" applyFill="1" applyBorder="1" applyAlignment="1">
      <alignment horizontal="left" vertical="top" indent="1"/>
    </xf>
    <xf numFmtId="0" fontId="40" fillId="3" borderId="3" xfId="0" applyFont="1" applyFill="1" applyBorder="1" applyAlignment="1">
      <alignment horizontal="left" vertical="top" indent="1"/>
    </xf>
    <xf numFmtId="0" fontId="41" fillId="3" borderId="3" xfId="0" applyFont="1" applyFill="1" applyBorder="1" applyAlignment="1">
      <alignment horizontal="left" vertical="top" indent="1"/>
    </xf>
    <xf numFmtId="0" fontId="42" fillId="3" borderId="3" xfId="0" applyFont="1" applyFill="1" applyBorder="1" applyAlignment="1">
      <alignment horizontal="left" vertical="top" indent="1"/>
    </xf>
    <xf numFmtId="0" fontId="43" fillId="3" borderId="3" xfId="0" applyFont="1" applyFill="1" applyBorder="1" applyAlignment="1">
      <alignment horizontal="left" vertical="top" indent="1"/>
    </xf>
    <xf numFmtId="0" fontId="44" fillId="3" borderId="3" xfId="0" applyFont="1" applyFill="1" applyBorder="1" applyAlignment="1">
      <alignment horizontal="right" vertical="top" indent="1"/>
    </xf>
    <xf numFmtId="0" fontId="45" fillId="3" borderId="3" xfId="0" applyFont="1" applyFill="1" applyBorder="1" applyAlignment="1">
      <alignment horizontal="left" vertical="top" indent="1"/>
    </xf>
    <xf numFmtId="0" fontId="46" fillId="3" borderId="3" xfId="0" applyFont="1" applyFill="1" applyBorder="1" applyAlignment="1">
      <alignment horizontal="right" vertical="top" indent="1"/>
    </xf>
    <xf numFmtId="0" fontId="47" fillId="3" borderId="3" xfId="0" applyFont="1" applyFill="1" applyBorder="1" applyAlignment="1">
      <alignment horizontal="right" vertical="top" indent="1"/>
    </xf>
    <xf numFmtId="0" fontId="48" fillId="3" borderId="3" xfId="0" applyFont="1" applyFill="1" applyBorder="1" applyAlignment="1">
      <alignment horizontal="left" vertical="top" indent="1"/>
    </xf>
    <xf numFmtId="0" fontId="49" fillId="3" borderId="3" xfId="0" applyFont="1" applyFill="1" applyBorder="1" applyAlignment="1">
      <alignment horizontal="left" vertical="top" indent="1"/>
    </xf>
    <xf numFmtId="0" fontId="50" fillId="3" borderId="3" xfId="0" applyFont="1" applyFill="1" applyBorder="1" applyAlignment="1">
      <alignment horizontal="left" vertical="top" indent="1"/>
    </xf>
    <xf numFmtId="0" fontId="51" fillId="3" borderId="3" xfId="0" applyFont="1" applyFill="1" applyBorder="1" applyAlignment="1">
      <alignment horizontal="left" vertical="top" indent="1"/>
    </xf>
    <xf numFmtId="0" fontId="52" fillId="3" borderId="3" xfId="0" applyFont="1" applyFill="1" applyBorder="1" applyAlignment="1">
      <alignment horizontal="left" vertical="top" indent="1"/>
    </xf>
    <xf numFmtId="0" fontId="53" fillId="3" borderId="3" xfId="0" applyFont="1" applyFill="1" applyBorder="1" applyAlignment="1">
      <alignment horizontal="right" vertical="top" indent="1"/>
    </xf>
    <xf numFmtId="0" fontId="54" fillId="3" borderId="3" xfId="0" applyFont="1" applyFill="1" applyBorder="1" applyAlignment="1">
      <alignment horizontal="left" vertical="top" indent="1"/>
    </xf>
    <xf numFmtId="0" fontId="55" fillId="3" borderId="3" xfId="0" applyFont="1" applyFill="1" applyBorder="1" applyAlignment="1">
      <alignment horizontal="left" vertical="top" indent="1"/>
    </xf>
    <xf numFmtId="0" fontId="56" fillId="3" borderId="3" xfId="0" applyFont="1" applyFill="1" applyBorder="1" applyAlignment="1">
      <alignment horizontal="left" vertical="top" indent="1"/>
    </xf>
    <xf numFmtId="0" fontId="57" fillId="3" borderId="3" xfId="0" applyFont="1" applyFill="1" applyBorder="1" applyAlignment="1">
      <alignment horizontal="left" vertical="top" indent="1"/>
    </xf>
    <xf numFmtId="0" fontId="58" fillId="3" borderId="3" xfId="0" applyFont="1" applyFill="1" applyBorder="1" applyAlignment="1">
      <alignment horizontal="left" vertical="top" indent="1"/>
    </xf>
    <xf numFmtId="0" fontId="59" fillId="3" borderId="3" xfId="0" applyFont="1" applyFill="1" applyBorder="1" applyAlignment="1">
      <alignment horizontal="left" vertical="top" indent="1"/>
    </xf>
    <xf numFmtId="0" fontId="60" fillId="3" borderId="3" xfId="0" applyFont="1" applyFill="1" applyBorder="1" applyAlignment="1">
      <alignment horizontal="left" vertical="top" indent="1"/>
    </xf>
    <xf numFmtId="0" fontId="61" fillId="3" borderId="3" xfId="0" applyFont="1" applyFill="1" applyBorder="1" applyAlignment="1">
      <alignment horizontal="left" vertical="top" indent="1"/>
    </xf>
    <xf numFmtId="167" fontId="62" fillId="3" borderId="3" xfId="0" applyNumberFormat="1" applyFont="1" applyFill="1" applyBorder="1" applyAlignment="1">
      <alignment horizontal="right" vertical="top" indent="1"/>
    </xf>
    <xf numFmtId="164" fontId="63" fillId="3" borderId="3" xfId="0" applyNumberFormat="1" applyFont="1" applyFill="1" applyBorder="1" applyAlignment="1">
      <alignment horizontal="right" vertical="top" indent="1"/>
    </xf>
    <xf numFmtId="0" fontId="64" fillId="3" borderId="3" xfId="0" applyFont="1" applyFill="1" applyBorder="1" applyAlignment="1">
      <alignment horizontal="left" vertical="top" indent="1"/>
    </xf>
    <xf numFmtId="164" fontId="65" fillId="3" borderId="3" xfId="0" applyNumberFormat="1" applyFont="1" applyFill="1" applyBorder="1" applyAlignment="1">
      <alignment horizontal="right" vertical="top" indent="1"/>
    </xf>
    <xf numFmtId="0" fontId="66" fillId="3" borderId="3" xfId="0" applyFont="1" applyFill="1" applyBorder="1" applyAlignment="1">
      <alignment horizontal="left" vertical="top" indent="1"/>
    </xf>
    <xf numFmtId="0" fontId="67" fillId="3" borderId="3" xfId="0" applyFont="1" applyFill="1" applyBorder="1" applyAlignment="1">
      <alignment horizontal="left" vertical="top" indent="1"/>
    </xf>
    <xf numFmtId="0" fontId="68" fillId="3" borderId="3" xfId="0" applyFont="1" applyFill="1" applyBorder="1" applyAlignment="1">
      <alignment horizontal="left" vertical="top" indent="1"/>
    </xf>
    <xf numFmtId="0" fontId="69" fillId="3" borderId="3" xfId="0" applyFont="1" applyFill="1" applyBorder="1" applyAlignment="1">
      <alignment horizontal="left" vertical="top" indent="1"/>
    </xf>
    <xf numFmtId="0" fontId="70" fillId="3" borderId="3" xfId="0" applyFont="1" applyFill="1" applyBorder="1" applyAlignment="1">
      <alignment horizontal="left" vertical="top" indent="1"/>
    </xf>
    <xf numFmtId="0" fontId="71" fillId="3" borderId="3" xfId="0" applyFont="1" applyFill="1" applyBorder="1" applyAlignment="1">
      <alignment horizontal="left" vertical="top" indent="1"/>
    </xf>
    <xf numFmtId="0" fontId="72" fillId="3" borderId="3" xfId="0" applyFont="1" applyFill="1" applyBorder="1" applyAlignment="1">
      <alignment horizontal="left" vertical="top" indent="1"/>
    </xf>
    <xf numFmtId="0" fontId="73" fillId="3" borderId="3" xfId="0" applyFont="1" applyFill="1" applyBorder="1" applyAlignment="1">
      <alignment horizontal="left" vertical="top" indent="1"/>
    </xf>
    <xf numFmtId="0" fontId="74" fillId="3" borderId="3" xfId="0" applyFont="1" applyFill="1" applyBorder="1" applyAlignment="1">
      <alignment horizontal="left" vertical="top" indent="1"/>
    </xf>
    <xf numFmtId="167" fontId="75" fillId="3" borderId="3" xfId="0" applyNumberFormat="1" applyFont="1" applyFill="1" applyBorder="1" applyAlignment="1">
      <alignment horizontal="right" vertical="top" indent="1"/>
    </xf>
    <xf numFmtId="164" fontId="76" fillId="3" borderId="3" xfId="0" applyNumberFormat="1" applyFont="1" applyFill="1" applyBorder="1" applyAlignment="1">
      <alignment horizontal="right" vertical="top" indent="1"/>
    </xf>
    <xf numFmtId="0" fontId="77" fillId="3" borderId="3" xfId="0" applyFont="1" applyFill="1" applyBorder="1" applyAlignment="1">
      <alignment horizontal="left" vertical="top" indent="1"/>
    </xf>
    <xf numFmtId="164" fontId="78" fillId="3" borderId="3" xfId="0" applyNumberFormat="1" applyFont="1" applyFill="1" applyBorder="1" applyAlignment="1">
      <alignment horizontal="right" vertical="top" indent="1"/>
    </xf>
    <xf numFmtId="0" fontId="79" fillId="3" borderId="3" xfId="0" applyFont="1" applyFill="1" applyBorder="1" applyAlignment="1">
      <alignment horizontal="left" vertical="top" indent="1"/>
    </xf>
    <xf numFmtId="0" fontId="80" fillId="3" borderId="3" xfId="0" applyFont="1" applyFill="1" applyBorder="1" applyAlignment="1">
      <alignment horizontal="left" vertical="top" indent="1"/>
    </xf>
    <xf numFmtId="0" fontId="81" fillId="3" borderId="3" xfId="0" applyFont="1" applyFill="1" applyBorder="1" applyAlignment="1">
      <alignment horizontal="left" vertical="top" indent="1"/>
    </xf>
    <xf numFmtId="0" fontId="82" fillId="3" borderId="3" xfId="0" applyFont="1" applyFill="1" applyBorder="1" applyAlignment="1">
      <alignment horizontal="left" vertical="top" indent="1"/>
    </xf>
    <xf numFmtId="0" fontId="83" fillId="3" borderId="3" xfId="0" applyFont="1" applyFill="1" applyBorder="1" applyAlignment="1">
      <alignment horizontal="left" vertical="top" indent="1"/>
    </xf>
    <xf numFmtId="0" fontId="84" fillId="3" borderId="3" xfId="0" applyFont="1" applyFill="1" applyBorder="1" applyAlignment="1">
      <alignment horizontal="left" vertical="top" indent="1"/>
    </xf>
    <xf numFmtId="0" fontId="85" fillId="3" borderId="3" xfId="0" applyFont="1" applyFill="1" applyBorder="1" applyAlignment="1">
      <alignment horizontal="left" vertical="top" indent="1"/>
    </xf>
    <xf numFmtId="0" fontId="86" fillId="3" borderId="3" xfId="0" applyFont="1" applyFill="1" applyBorder="1" applyAlignment="1">
      <alignment horizontal="left" vertical="top" indent="1"/>
    </xf>
    <xf numFmtId="0" fontId="87" fillId="3" borderId="3" xfId="0" applyFont="1" applyFill="1" applyBorder="1" applyAlignment="1">
      <alignment horizontal="left" vertical="top" indent="1"/>
    </xf>
    <xf numFmtId="168" fontId="88" fillId="3" borderId="3" xfId="0" applyNumberFormat="1" applyFont="1" applyFill="1" applyBorder="1" applyAlignment="1">
      <alignment horizontal="right" vertical="top" indent="1"/>
    </xf>
    <xf numFmtId="169" fontId="89" fillId="3" borderId="3" xfId="0" applyNumberFormat="1" applyFont="1" applyFill="1" applyBorder="1" applyAlignment="1">
      <alignment horizontal="right" vertical="top" indent="1"/>
    </xf>
    <xf numFmtId="168" fontId="90" fillId="3" borderId="3" xfId="0" applyNumberFormat="1" applyFont="1" applyFill="1" applyBorder="1" applyAlignment="1">
      <alignment horizontal="right" vertical="top" indent="1"/>
    </xf>
    <xf numFmtId="168" fontId="91" fillId="3" borderId="3" xfId="0" applyNumberFormat="1" applyFont="1" applyFill="1" applyBorder="1" applyAlignment="1">
      <alignment horizontal="right" vertical="top" indent="1"/>
    </xf>
    <xf numFmtId="168" fontId="92" fillId="3" borderId="3" xfId="0" applyNumberFormat="1" applyFont="1" applyFill="1" applyBorder="1" applyAlignment="1">
      <alignment horizontal="right" vertical="top" indent="1"/>
    </xf>
    <xf numFmtId="169" fontId="93" fillId="3" borderId="3" xfId="0" applyNumberFormat="1" applyFont="1" applyFill="1" applyBorder="1" applyAlignment="1">
      <alignment horizontal="right" vertical="top" indent="1"/>
    </xf>
    <xf numFmtId="168" fontId="94" fillId="3" borderId="3" xfId="0" applyNumberFormat="1" applyFont="1" applyFill="1" applyBorder="1" applyAlignment="1">
      <alignment horizontal="right" vertical="top" indent="1"/>
    </xf>
    <xf numFmtId="169" fontId="95" fillId="3" borderId="3" xfId="0" applyNumberFormat="1" applyFont="1" applyFill="1" applyBorder="1" applyAlignment="1">
      <alignment horizontal="right" vertical="top" indent="1"/>
    </xf>
    <xf numFmtId="168" fontId="96" fillId="3" borderId="3" xfId="0" applyNumberFormat="1" applyFont="1" applyFill="1" applyBorder="1" applyAlignment="1">
      <alignment horizontal="right" vertical="top" indent="1"/>
    </xf>
    <xf numFmtId="169" fontId="97" fillId="3" borderId="3" xfId="0" applyNumberFormat="1" applyFont="1" applyFill="1" applyBorder="1" applyAlignment="1">
      <alignment horizontal="right" vertical="top" indent="1"/>
    </xf>
    <xf numFmtId="168" fontId="98" fillId="3" borderId="3" xfId="0" applyNumberFormat="1" applyFont="1" applyFill="1" applyBorder="1" applyAlignment="1">
      <alignment horizontal="right" vertical="top" indent="1"/>
    </xf>
    <xf numFmtId="169" fontId="99" fillId="3" borderId="3" xfId="0" applyNumberFormat="1" applyFont="1" applyFill="1" applyBorder="1" applyAlignment="1">
      <alignment horizontal="right" vertical="top" indent="1"/>
    </xf>
    <xf numFmtId="168" fontId="100" fillId="3" borderId="3" xfId="0" applyNumberFormat="1" applyFont="1" applyFill="1" applyBorder="1" applyAlignment="1">
      <alignment horizontal="right" vertical="top" indent="1"/>
    </xf>
    <xf numFmtId="169" fontId="101" fillId="3" borderId="3" xfId="0" applyNumberFormat="1" applyFont="1" applyFill="1" applyBorder="1" applyAlignment="1">
      <alignment horizontal="right" vertical="top" indent="1"/>
    </xf>
    <xf numFmtId="168" fontId="102" fillId="3" borderId="3" xfId="0" applyNumberFormat="1" applyFont="1" applyFill="1" applyBorder="1" applyAlignment="1">
      <alignment horizontal="right" vertical="top" indent="1"/>
    </xf>
    <xf numFmtId="169" fontId="103" fillId="3" borderId="3" xfId="0" applyNumberFormat="1" applyFont="1" applyFill="1" applyBorder="1" applyAlignment="1">
      <alignment horizontal="right" vertical="top" indent="1"/>
    </xf>
    <xf numFmtId="170" fontId="104" fillId="3" borderId="3" xfId="0" applyNumberFormat="1" applyFont="1" applyFill="1" applyBorder="1" applyAlignment="1">
      <alignment horizontal="right" vertical="top" indent="1"/>
    </xf>
    <xf numFmtId="169" fontId="105" fillId="3" borderId="3" xfId="0" applyNumberFormat="1" applyFont="1" applyFill="1" applyBorder="1" applyAlignment="1">
      <alignment horizontal="right" vertical="top" indent="1"/>
    </xf>
    <xf numFmtId="170" fontId="106" fillId="3" borderId="3" xfId="0" applyNumberFormat="1" applyFont="1" applyFill="1" applyBorder="1" applyAlignment="1">
      <alignment horizontal="right" vertical="top" indent="1"/>
    </xf>
    <xf numFmtId="168" fontId="107" fillId="3" borderId="3" xfId="0" applyNumberFormat="1" applyFont="1" applyFill="1" applyBorder="1" applyAlignment="1">
      <alignment horizontal="right" vertical="top" indent="1"/>
    </xf>
    <xf numFmtId="170" fontId="108" fillId="3" borderId="3" xfId="0" applyNumberFormat="1" applyFont="1" applyFill="1" applyBorder="1" applyAlignment="1">
      <alignment horizontal="right" vertical="top" indent="1"/>
    </xf>
    <xf numFmtId="169" fontId="109" fillId="3" borderId="3" xfId="0" applyNumberFormat="1" applyFont="1" applyFill="1" applyBorder="1" applyAlignment="1">
      <alignment horizontal="right" vertical="top" indent="1"/>
    </xf>
    <xf numFmtId="170" fontId="110" fillId="3" borderId="3" xfId="0" applyNumberFormat="1" applyFont="1" applyFill="1" applyBorder="1" applyAlignment="1">
      <alignment horizontal="right" vertical="top" indent="1"/>
    </xf>
    <xf numFmtId="169" fontId="111" fillId="3" borderId="3" xfId="0" applyNumberFormat="1" applyFont="1" applyFill="1" applyBorder="1" applyAlignment="1">
      <alignment horizontal="right" vertical="top" indent="1"/>
    </xf>
    <xf numFmtId="170" fontId="112" fillId="3" borderId="3" xfId="0" applyNumberFormat="1" applyFont="1" applyFill="1" applyBorder="1" applyAlignment="1">
      <alignment horizontal="right" vertical="top" indent="1"/>
    </xf>
    <xf numFmtId="169" fontId="113" fillId="3" borderId="3" xfId="0" applyNumberFormat="1" applyFont="1" applyFill="1" applyBorder="1" applyAlignment="1">
      <alignment horizontal="right" vertical="top" indent="1"/>
    </xf>
    <xf numFmtId="170" fontId="114" fillId="3" borderId="3" xfId="0" applyNumberFormat="1" applyFont="1" applyFill="1" applyBorder="1" applyAlignment="1">
      <alignment horizontal="right" vertical="top" indent="1"/>
    </xf>
    <xf numFmtId="169" fontId="115" fillId="3" borderId="3" xfId="0" applyNumberFormat="1" applyFont="1" applyFill="1" applyBorder="1" applyAlignment="1">
      <alignment horizontal="right" vertical="top" indent="1"/>
    </xf>
    <xf numFmtId="170" fontId="116" fillId="3" borderId="3" xfId="0" applyNumberFormat="1" applyFont="1" applyFill="1" applyBorder="1" applyAlignment="1">
      <alignment horizontal="right" vertical="top" indent="1"/>
    </xf>
    <xf numFmtId="169" fontId="117" fillId="3" borderId="3" xfId="0" applyNumberFormat="1" applyFont="1" applyFill="1" applyBorder="1" applyAlignment="1">
      <alignment horizontal="right" vertical="top" indent="1"/>
    </xf>
    <xf numFmtId="170" fontId="118" fillId="3" borderId="3" xfId="0" applyNumberFormat="1" applyFont="1" applyFill="1" applyBorder="1" applyAlignment="1">
      <alignment horizontal="right" vertical="top" indent="1"/>
    </xf>
    <xf numFmtId="169" fontId="119" fillId="3" borderId="3" xfId="0" applyNumberFormat="1" applyFont="1" applyFill="1" applyBorder="1" applyAlignment="1">
      <alignment horizontal="right" vertical="top" indent="1"/>
    </xf>
    <xf numFmtId="169" fontId="120" fillId="3" borderId="3" xfId="0" applyNumberFormat="1" applyFont="1" applyFill="1" applyBorder="1" applyAlignment="1">
      <alignment horizontal="right" vertical="top" indent="1"/>
    </xf>
    <xf numFmtId="169" fontId="121" fillId="3" borderId="3" xfId="0" applyNumberFormat="1" applyFont="1" applyFill="1" applyBorder="1" applyAlignment="1">
      <alignment horizontal="right" vertical="top" indent="1"/>
    </xf>
    <xf numFmtId="168" fontId="122" fillId="3" borderId="3" xfId="0" applyNumberFormat="1" applyFont="1" applyFill="1" applyBorder="1" applyAlignment="1">
      <alignment horizontal="right" vertical="top" indent="1"/>
    </xf>
    <xf numFmtId="169" fontId="123" fillId="3" borderId="3" xfId="0" applyNumberFormat="1" applyFont="1" applyFill="1" applyBorder="1" applyAlignment="1">
      <alignment horizontal="right" vertical="top" indent="1"/>
    </xf>
    <xf numFmtId="169" fontId="124" fillId="3" borderId="3" xfId="0" applyNumberFormat="1" applyFont="1" applyFill="1" applyBorder="1" applyAlignment="1">
      <alignment horizontal="right" vertical="top" indent="1"/>
    </xf>
    <xf numFmtId="168" fontId="125" fillId="3" borderId="3" xfId="0" applyNumberFormat="1" applyFont="1" applyFill="1" applyBorder="1" applyAlignment="1">
      <alignment horizontal="right" vertical="top" indent="1"/>
    </xf>
    <xf numFmtId="169" fontId="126" fillId="3" borderId="3" xfId="0" applyNumberFormat="1" applyFont="1" applyFill="1" applyBorder="1" applyAlignment="1">
      <alignment horizontal="right" vertical="top" indent="1"/>
    </xf>
    <xf numFmtId="169" fontId="127" fillId="3" borderId="3" xfId="0" applyNumberFormat="1" applyFont="1" applyFill="1" applyBorder="1" applyAlignment="1">
      <alignment horizontal="right" vertical="top" indent="1"/>
    </xf>
    <xf numFmtId="168" fontId="128" fillId="3" borderId="3" xfId="0" applyNumberFormat="1" applyFont="1" applyFill="1" applyBorder="1" applyAlignment="1">
      <alignment horizontal="right" vertical="top" indent="1"/>
    </xf>
    <xf numFmtId="169" fontId="129" fillId="3" borderId="3" xfId="0" applyNumberFormat="1" applyFont="1" applyFill="1" applyBorder="1" applyAlignment="1">
      <alignment horizontal="right" vertical="top" indent="1"/>
    </xf>
    <xf numFmtId="169" fontId="130" fillId="3" borderId="3" xfId="0" applyNumberFormat="1" applyFont="1" applyFill="1" applyBorder="1" applyAlignment="1">
      <alignment horizontal="right" vertical="top" indent="1"/>
    </xf>
    <xf numFmtId="168" fontId="131" fillId="3" borderId="3" xfId="0" applyNumberFormat="1" applyFont="1" applyFill="1" applyBorder="1" applyAlignment="1">
      <alignment horizontal="right" vertical="top" indent="1"/>
    </xf>
    <xf numFmtId="0" fontId="132" fillId="3" borderId="3" xfId="0" applyFont="1" applyFill="1" applyBorder="1" applyAlignment="1">
      <alignment horizontal="right" vertical="top" indent="1"/>
    </xf>
    <xf numFmtId="0" fontId="133" fillId="4" borderId="3" xfId="0" applyFont="1" applyFill="1" applyBorder="1" applyAlignment="1">
      <alignment vertical="top" indent="1"/>
    </xf>
    <xf numFmtId="0" fontId="134" fillId="4" borderId="3" xfId="0" applyFont="1" applyFill="1" applyBorder="1" applyAlignment="1">
      <alignment horizontal="left" vertical="top" indent="1"/>
    </xf>
    <xf numFmtId="0" fontId="135" fillId="4" borderId="3" xfId="0" applyFont="1" applyFill="1" applyBorder="1" applyAlignment="1">
      <alignment horizontal="left" vertical="top" indent="1"/>
    </xf>
    <xf numFmtId="0" fontId="136" fillId="4" borderId="3" xfId="0" applyFont="1" applyFill="1" applyBorder="1" applyAlignment="1">
      <alignment horizontal="left" vertical="top" indent="1"/>
    </xf>
    <xf numFmtId="0" fontId="137" fillId="4" borderId="3" xfId="0" applyFont="1" applyFill="1" applyBorder="1" applyAlignment="1">
      <alignment horizontal="left" vertical="top" indent="1"/>
    </xf>
    <xf numFmtId="0" fontId="138" fillId="4" borderId="3" xfId="0" applyFont="1" applyFill="1" applyBorder="1" applyAlignment="1">
      <alignment horizontal="left" vertical="top" indent="1"/>
    </xf>
    <xf numFmtId="0" fontId="139" fillId="4" borderId="3" xfId="0" applyFont="1" applyFill="1" applyBorder="1" applyAlignment="1">
      <alignment horizontal="left" vertical="top" indent="1"/>
    </xf>
    <xf numFmtId="0" fontId="140" fillId="4" borderId="3" xfId="0" applyFont="1" applyFill="1" applyBorder="1" applyAlignment="1">
      <alignment horizontal="left" vertical="top" indent="1"/>
    </xf>
    <xf numFmtId="0" fontId="141" fillId="4" borderId="3" xfId="0" applyFont="1" applyFill="1" applyBorder="1" applyAlignment="1">
      <alignment horizontal="left" vertical="top" indent="1"/>
    </xf>
    <xf numFmtId="0" fontId="142" fillId="4" borderId="3" xfId="0" applyFont="1" applyFill="1" applyBorder="1" applyAlignment="1">
      <alignment horizontal="left" vertical="top" indent="1"/>
    </xf>
    <xf numFmtId="0" fontId="143" fillId="4" borderId="3" xfId="0" applyFont="1" applyFill="1" applyBorder="1" applyAlignment="1">
      <alignment horizontal="left" vertical="top" indent="1"/>
    </xf>
    <xf numFmtId="0" fontId="144" fillId="4" borderId="3" xfId="0" applyFont="1" applyFill="1" applyBorder="1" applyAlignment="1">
      <alignment horizontal="left" vertical="top" indent="1"/>
    </xf>
    <xf numFmtId="164" fontId="145" fillId="4" borderId="3" xfId="0" applyNumberFormat="1" applyFont="1" applyFill="1" applyBorder="1" applyAlignment="1">
      <alignment horizontal="right" vertical="top" indent="1"/>
    </xf>
    <xf numFmtId="0" fontId="146" fillId="4" borderId="3" xfId="0" applyFont="1" applyFill="1" applyBorder="1" applyAlignment="1">
      <alignment horizontal="left" vertical="top" indent="1"/>
    </xf>
    <xf numFmtId="0" fontId="147" fillId="4" borderId="3" xfId="0" applyFont="1" applyFill="1" applyBorder="1" applyAlignment="1">
      <alignment horizontal="left" vertical="top" indent="1"/>
    </xf>
    <xf numFmtId="0" fontId="148" fillId="4" borderId="3" xfId="0" applyFont="1" applyFill="1" applyBorder="1" applyAlignment="1">
      <alignment horizontal="left" vertical="top" indent="1"/>
    </xf>
    <xf numFmtId="0" fontId="149" fillId="4" borderId="3" xfId="0" applyFont="1" applyFill="1" applyBorder="1" applyAlignment="1">
      <alignment horizontal="left" vertical="top" indent="1"/>
    </xf>
    <xf numFmtId="165" fontId="150" fillId="4" borderId="3" xfId="0" applyNumberFormat="1" applyFont="1" applyFill="1" applyBorder="1" applyAlignment="1">
      <alignment horizontal="right" vertical="top" indent="1"/>
    </xf>
    <xf numFmtId="0" fontId="151" fillId="4" borderId="3" xfId="0" applyFont="1" applyFill="1" applyBorder="1" applyAlignment="1">
      <alignment horizontal="left" vertical="top" indent="1"/>
    </xf>
    <xf numFmtId="0" fontId="152" fillId="4" borderId="3" xfId="0" applyFont="1" applyFill="1" applyBorder="1" applyAlignment="1">
      <alignment horizontal="left" vertical="top" indent="1"/>
    </xf>
    <xf numFmtId="166" fontId="153" fillId="4" borderId="3" xfId="0" applyNumberFormat="1" applyFont="1" applyFill="1" applyBorder="1" applyAlignment="1">
      <alignment horizontal="right" vertical="top" indent="1"/>
    </xf>
    <xf numFmtId="0" fontId="154" fillId="4" borderId="3" xfId="0" applyFont="1" applyFill="1" applyBorder="1" applyAlignment="1">
      <alignment horizontal="left" vertical="top" indent="1"/>
    </xf>
    <xf numFmtId="0" fontId="155" fillId="4" borderId="3" xfId="0" applyFont="1" applyFill="1" applyBorder="1" applyAlignment="1">
      <alignment horizontal="left" vertical="top" wrapText="1" indent="1"/>
    </xf>
    <xf numFmtId="0" fontId="156" fillId="4" borderId="3" xfId="0" applyFont="1" applyFill="1" applyBorder="1" applyAlignment="1">
      <alignment horizontal="left" vertical="top" wrapText="1" indent="1"/>
    </xf>
    <xf numFmtId="164" fontId="157" fillId="4" borderId="3" xfId="0" applyNumberFormat="1" applyFont="1" applyFill="1" applyBorder="1" applyAlignment="1">
      <alignment horizontal="right" vertical="top" indent="1"/>
    </xf>
    <xf numFmtId="164" fontId="158" fillId="4" borderId="3" xfId="0" applyNumberFormat="1" applyFont="1" applyFill="1" applyBorder="1" applyAlignment="1">
      <alignment horizontal="right" vertical="top" indent="1"/>
    </xf>
    <xf numFmtId="164" fontId="159" fillId="4" borderId="3" xfId="0" applyNumberFormat="1" applyFont="1" applyFill="1" applyBorder="1" applyAlignment="1">
      <alignment horizontal="right" vertical="top" indent="1"/>
    </xf>
    <xf numFmtId="164" fontId="160" fillId="4" borderId="3" xfId="0" applyNumberFormat="1" applyFont="1" applyFill="1" applyBorder="1" applyAlignment="1">
      <alignment horizontal="right" vertical="top" indent="1"/>
    </xf>
    <xf numFmtId="164" fontId="161" fillId="4" borderId="3" xfId="0" applyNumberFormat="1" applyFont="1" applyFill="1" applyBorder="1" applyAlignment="1">
      <alignment horizontal="right" vertical="top" indent="1"/>
    </xf>
    <xf numFmtId="0" fontId="162" fillId="4" borderId="3" xfId="0" applyFont="1" applyFill="1" applyBorder="1" applyAlignment="1">
      <alignment horizontal="right" vertical="top" indent="1"/>
    </xf>
    <xf numFmtId="0" fontId="163" fillId="4" borderId="3" xfId="0" applyFont="1" applyFill="1" applyBorder="1" applyAlignment="1">
      <alignment horizontal="left" vertical="top" indent="1"/>
    </xf>
    <xf numFmtId="0" fontId="164" fillId="4" borderId="3" xfId="0" applyFont="1" applyFill="1" applyBorder="1" applyAlignment="1">
      <alignment horizontal="left" vertical="top" indent="1"/>
    </xf>
    <xf numFmtId="0" fontId="165" fillId="4" borderId="3" xfId="0" applyFont="1" applyFill="1" applyBorder="1" applyAlignment="1">
      <alignment horizontal="left" vertical="top" indent="1"/>
    </xf>
    <xf numFmtId="0" fontId="166" fillId="4" borderId="3" xfId="0" applyFont="1" applyFill="1" applyBorder="1" applyAlignment="1">
      <alignment horizontal="left" vertical="top" indent="1"/>
    </xf>
    <xf numFmtId="0" fontId="167" fillId="4" borderId="3" xfId="0" applyFont="1" applyFill="1" applyBorder="1" applyAlignment="1">
      <alignment horizontal="left" vertical="top" indent="1"/>
    </xf>
    <xf numFmtId="0" fontId="168" fillId="4" borderId="3" xfId="0" applyFont="1" applyFill="1" applyBorder="1" applyAlignment="1">
      <alignment horizontal="left" vertical="top" indent="1"/>
    </xf>
    <xf numFmtId="0" fontId="169" fillId="4" borderId="3" xfId="0" applyFont="1" applyFill="1" applyBorder="1" applyAlignment="1">
      <alignment horizontal="left" vertical="top" indent="1"/>
    </xf>
    <xf numFmtId="0" fontId="170" fillId="4" borderId="3" xfId="0" applyFont="1" applyFill="1" applyBorder="1" applyAlignment="1">
      <alignment horizontal="left" vertical="top" indent="1"/>
    </xf>
    <xf numFmtId="0" fontId="171" fillId="4" borderId="3" xfId="0" applyFont="1" applyFill="1" applyBorder="1" applyAlignment="1">
      <alignment horizontal="left" vertical="top" indent="1"/>
    </xf>
    <xf numFmtId="0" fontId="172" fillId="4" borderId="3" xfId="0" applyFont="1" applyFill="1" applyBorder="1" applyAlignment="1">
      <alignment horizontal="left" vertical="top" indent="1"/>
    </xf>
    <xf numFmtId="0" fontId="173" fillId="4" borderId="3" xfId="0" applyFont="1" applyFill="1" applyBorder="1" applyAlignment="1">
      <alignment horizontal="right" vertical="top" indent="1"/>
    </xf>
    <xf numFmtId="0" fontId="174" fillId="4" borderId="3" xfId="0" applyFont="1" applyFill="1" applyBorder="1" applyAlignment="1">
      <alignment horizontal="left" vertical="top" indent="1"/>
    </xf>
    <xf numFmtId="0" fontId="175" fillId="4" borderId="3" xfId="0" applyFont="1" applyFill="1" applyBorder="1" applyAlignment="1">
      <alignment horizontal="right" vertical="top" indent="1"/>
    </xf>
    <xf numFmtId="0" fontId="176" fillId="4" borderId="3" xfId="0" applyFont="1" applyFill="1" applyBorder="1" applyAlignment="1">
      <alignment horizontal="right" vertical="top" indent="1"/>
    </xf>
    <xf numFmtId="0" fontId="177" fillId="4" borderId="3" xfId="0" applyFont="1" applyFill="1" applyBorder="1" applyAlignment="1">
      <alignment horizontal="left" vertical="top" indent="1"/>
    </xf>
    <xf numFmtId="0" fontId="178" fillId="4" borderId="3" xfId="0" applyFont="1" applyFill="1" applyBorder="1" applyAlignment="1">
      <alignment horizontal="left" vertical="top" indent="1"/>
    </xf>
    <xf numFmtId="0" fontId="179" fillId="4" borderId="3" xfId="0" applyFont="1" applyFill="1" applyBorder="1" applyAlignment="1">
      <alignment horizontal="left" vertical="top" indent="1"/>
    </xf>
    <xf numFmtId="0" fontId="180" fillId="4" borderId="3" xfId="0" applyFont="1" applyFill="1" applyBorder="1" applyAlignment="1">
      <alignment horizontal="left" vertical="top" indent="1"/>
    </xf>
    <xf numFmtId="0" fontId="181" fillId="4" borderId="3" xfId="0" applyFont="1" applyFill="1" applyBorder="1" applyAlignment="1">
      <alignment horizontal="left" vertical="top" indent="1"/>
    </xf>
    <xf numFmtId="0" fontId="182" fillId="4" borderId="3" xfId="0" applyFont="1" applyFill="1" applyBorder="1" applyAlignment="1">
      <alignment horizontal="right" vertical="top" indent="1"/>
    </xf>
    <xf numFmtId="0" fontId="183" fillId="4" borderId="3" xfId="0" applyFont="1" applyFill="1" applyBorder="1" applyAlignment="1">
      <alignment horizontal="left" vertical="top" indent="1"/>
    </xf>
    <xf numFmtId="0" fontId="184" fillId="4" borderId="3" xfId="0" applyFont="1" applyFill="1" applyBorder="1" applyAlignment="1">
      <alignment horizontal="left" vertical="top" indent="1"/>
    </xf>
    <xf numFmtId="0" fontId="185" fillId="4" borderId="3" xfId="0" applyFont="1" applyFill="1" applyBorder="1" applyAlignment="1">
      <alignment horizontal="left" vertical="top" indent="1"/>
    </xf>
    <xf numFmtId="0" fontId="186" fillId="4" borderId="3" xfId="0" applyFont="1" applyFill="1" applyBorder="1" applyAlignment="1">
      <alignment horizontal="left" vertical="top" indent="1"/>
    </xf>
    <xf numFmtId="0" fontId="187" fillId="4" borderId="3" xfId="0" applyFont="1" applyFill="1" applyBorder="1" applyAlignment="1">
      <alignment horizontal="left" vertical="top" indent="1"/>
    </xf>
    <xf numFmtId="0" fontId="188" fillId="4" borderId="3" xfId="0" applyFont="1" applyFill="1" applyBorder="1" applyAlignment="1">
      <alignment horizontal="left" vertical="top" indent="1"/>
    </xf>
    <xf numFmtId="0" fontId="189" fillId="4" borderId="3" xfId="0" applyFont="1" applyFill="1" applyBorder="1" applyAlignment="1">
      <alignment horizontal="left" vertical="top" indent="1"/>
    </xf>
    <xf numFmtId="0" fontId="190" fillId="4" borderId="3" xfId="0" applyFont="1" applyFill="1" applyBorder="1" applyAlignment="1">
      <alignment horizontal="left" vertical="top" indent="1"/>
    </xf>
    <xf numFmtId="167" fontId="191" fillId="4" borderId="3" xfId="0" applyNumberFormat="1" applyFont="1" applyFill="1" applyBorder="1" applyAlignment="1">
      <alignment horizontal="right" vertical="top" indent="1"/>
    </xf>
    <xf numFmtId="164" fontId="192" fillId="4" borderId="3" xfId="0" applyNumberFormat="1" applyFont="1" applyFill="1" applyBorder="1" applyAlignment="1">
      <alignment horizontal="right" vertical="top" indent="1"/>
    </xf>
    <xf numFmtId="0" fontId="193" fillId="4" borderId="3" xfId="0" applyFont="1" applyFill="1" applyBorder="1" applyAlignment="1">
      <alignment horizontal="left" vertical="top" indent="1"/>
    </xf>
    <xf numFmtId="164" fontId="194" fillId="4" borderId="3" xfId="0" applyNumberFormat="1" applyFont="1" applyFill="1" applyBorder="1" applyAlignment="1">
      <alignment horizontal="right" vertical="top" indent="1"/>
    </xf>
    <xf numFmtId="0" fontId="195" fillId="4" borderId="3" xfId="0" applyFont="1" applyFill="1" applyBorder="1" applyAlignment="1">
      <alignment horizontal="left" vertical="top" indent="1"/>
    </xf>
    <xf numFmtId="0" fontId="196" fillId="4" borderId="3" xfId="0" applyFont="1" applyFill="1" applyBorder="1" applyAlignment="1">
      <alignment horizontal="left" vertical="top" indent="1"/>
    </xf>
    <xf numFmtId="0" fontId="197" fillId="4" borderId="3" xfId="0" applyFont="1" applyFill="1" applyBorder="1" applyAlignment="1">
      <alignment horizontal="left" vertical="top" indent="1"/>
    </xf>
    <xf numFmtId="0" fontId="198" fillId="4" borderId="3" xfId="0" applyFont="1" applyFill="1" applyBorder="1" applyAlignment="1">
      <alignment horizontal="left" vertical="top" indent="1"/>
    </xf>
    <xf numFmtId="0" fontId="199" fillId="4" borderId="3" xfId="0" applyFont="1" applyFill="1" applyBorder="1" applyAlignment="1">
      <alignment horizontal="left" vertical="top" indent="1"/>
    </xf>
    <xf numFmtId="0" fontId="200" fillId="4" borderId="3" xfId="0" applyFont="1" applyFill="1" applyBorder="1" applyAlignment="1">
      <alignment horizontal="left" vertical="top" indent="1"/>
    </xf>
    <xf numFmtId="0" fontId="201" fillId="4" borderId="3" xfId="0" applyFont="1" applyFill="1" applyBorder="1" applyAlignment="1">
      <alignment horizontal="left" vertical="top" indent="1"/>
    </xf>
    <xf numFmtId="0" fontId="202" fillId="4" borderId="3" xfId="0" applyFont="1" applyFill="1" applyBorder="1" applyAlignment="1">
      <alignment horizontal="left" vertical="top" indent="1"/>
    </xf>
    <xf numFmtId="0" fontId="203" fillId="4" borderId="3" xfId="0" applyFont="1" applyFill="1" applyBorder="1" applyAlignment="1">
      <alignment horizontal="left" vertical="top" indent="1"/>
    </xf>
    <xf numFmtId="167" fontId="204" fillId="4" borderId="3" xfId="0" applyNumberFormat="1" applyFont="1" applyFill="1" applyBorder="1" applyAlignment="1">
      <alignment horizontal="right" vertical="top" indent="1"/>
    </xf>
    <xf numFmtId="164" fontId="205" fillId="4" borderId="3" xfId="0" applyNumberFormat="1" applyFont="1" applyFill="1" applyBorder="1" applyAlignment="1">
      <alignment horizontal="right" vertical="top" indent="1"/>
    </xf>
    <xf numFmtId="0" fontId="206" fillId="4" borderId="3" xfId="0" applyFont="1" applyFill="1" applyBorder="1" applyAlignment="1">
      <alignment horizontal="left" vertical="top" indent="1"/>
    </xf>
    <xf numFmtId="164" fontId="207" fillId="4" borderId="3" xfId="0" applyNumberFormat="1" applyFont="1" applyFill="1" applyBorder="1" applyAlignment="1">
      <alignment horizontal="right" vertical="top" indent="1"/>
    </xf>
    <xf numFmtId="0" fontId="208" fillId="4" borderId="3" xfId="0" applyFont="1" applyFill="1" applyBorder="1" applyAlignment="1">
      <alignment horizontal="left" vertical="top" indent="1"/>
    </xf>
    <xf numFmtId="0" fontId="209" fillId="4" borderId="3" xfId="0" applyFont="1" applyFill="1" applyBorder="1" applyAlignment="1">
      <alignment horizontal="left" vertical="top" indent="1"/>
    </xf>
    <xf numFmtId="0" fontId="210" fillId="4" borderId="3" xfId="0" applyFont="1" applyFill="1" applyBorder="1" applyAlignment="1">
      <alignment horizontal="left" vertical="top" indent="1"/>
    </xf>
    <xf numFmtId="0" fontId="211" fillId="4" borderId="3" xfId="0" applyFont="1" applyFill="1" applyBorder="1" applyAlignment="1">
      <alignment horizontal="left" vertical="top" indent="1"/>
    </xf>
    <xf numFmtId="0" fontId="212" fillId="4" borderId="3" xfId="0" applyFont="1" applyFill="1" applyBorder="1" applyAlignment="1">
      <alignment horizontal="left" vertical="top" indent="1"/>
    </xf>
    <xf numFmtId="0" fontId="213" fillId="4" borderId="3" xfId="0" applyFont="1" applyFill="1" applyBorder="1" applyAlignment="1">
      <alignment horizontal="left" vertical="top" indent="1"/>
    </xf>
    <xf numFmtId="0" fontId="214" fillId="4" borderId="3" xfId="0" applyFont="1" applyFill="1" applyBorder="1" applyAlignment="1">
      <alignment horizontal="left" vertical="top" indent="1"/>
    </xf>
    <xf numFmtId="0" fontId="215" fillId="4" borderId="3" xfId="0" applyFont="1" applyFill="1" applyBorder="1" applyAlignment="1">
      <alignment horizontal="left" vertical="top" indent="1"/>
    </xf>
    <xf numFmtId="0" fontId="216" fillId="4" borderId="3" xfId="0" applyFont="1" applyFill="1" applyBorder="1" applyAlignment="1">
      <alignment horizontal="left" vertical="top" indent="1"/>
    </xf>
    <xf numFmtId="168" fontId="217" fillId="4" borderId="3" xfId="0" applyNumberFormat="1" applyFont="1" applyFill="1" applyBorder="1" applyAlignment="1">
      <alignment horizontal="right" vertical="top" indent="1"/>
    </xf>
    <xf numFmtId="169" fontId="218" fillId="4" borderId="3" xfId="0" applyNumberFormat="1" applyFont="1" applyFill="1" applyBorder="1" applyAlignment="1">
      <alignment horizontal="right" vertical="top" indent="1"/>
    </xf>
    <xf numFmtId="168" fontId="219" fillId="4" borderId="3" xfId="0" applyNumberFormat="1" applyFont="1" applyFill="1" applyBorder="1" applyAlignment="1">
      <alignment horizontal="right" vertical="top" indent="1"/>
    </xf>
    <xf numFmtId="168" fontId="220" fillId="4" borderId="3" xfId="0" applyNumberFormat="1" applyFont="1" applyFill="1" applyBorder="1" applyAlignment="1">
      <alignment horizontal="right" vertical="top" indent="1"/>
    </xf>
    <xf numFmtId="168" fontId="221" fillId="4" borderId="3" xfId="0" applyNumberFormat="1" applyFont="1" applyFill="1" applyBorder="1" applyAlignment="1">
      <alignment horizontal="right" vertical="top" indent="1"/>
    </xf>
    <xf numFmtId="169" fontId="222" fillId="4" borderId="3" xfId="0" applyNumberFormat="1" applyFont="1" applyFill="1" applyBorder="1" applyAlignment="1">
      <alignment horizontal="right" vertical="top" indent="1"/>
    </xf>
    <xf numFmtId="168" fontId="223" fillId="4" borderId="3" xfId="0" applyNumberFormat="1" applyFont="1" applyFill="1" applyBorder="1" applyAlignment="1">
      <alignment horizontal="right" vertical="top" indent="1"/>
    </xf>
    <xf numFmtId="169" fontId="224" fillId="4" borderId="3" xfId="0" applyNumberFormat="1" applyFont="1" applyFill="1" applyBorder="1" applyAlignment="1">
      <alignment horizontal="right" vertical="top" indent="1"/>
    </xf>
    <xf numFmtId="168" fontId="225" fillId="4" borderId="3" xfId="0" applyNumberFormat="1" applyFont="1" applyFill="1" applyBorder="1" applyAlignment="1">
      <alignment horizontal="right" vertical="top" indent="1"/>
    </xf>
    <xf numFmtId="169" fontId="226" fillId="4" borderId="3" xfId="0" applyNumberFormat="1" applyFont="1" applyFill="1" applyBorder="1" applyAlignment="1">
      <alignment horizontal="right" vertical="top" indent="1"/>
    </xf>
    <xf numFmtId="168" fontId="227" fillId="4" borderId="3" xfId="0" applyNumberFormat="1" applyFont="1" applyFill="1" applyBorder="1" applyAlignment="1">
      <alignment horizontal="right" vertical="top" indent="1"/>
    </xf>
    <xf numFmtId="169" fontId="228" fillId="4" borderId="3" xfId="0" applyNumberFormat="1" applyFont="1" applyFill="1" applyBorder="1" applyAlignment="1">
      <alignment horizontal="right" vertical="top" indent="1"/>
    </xf>
    <xf numFmtId="168" fontId="229" fillId="4" borderId="3" xfId="0" applyNumberFormat="1" applyFont="1" applyFill="1" applyBorder="1" applyAlignment="1">
      <alignment horizontal="right" vertical="top" indent="1"/>
    </xf>
    <xf numFmtId="169" fontId="230" fillId="4" borderId="3" xfId="0" applyNumberFormat="1" applyFont="1" applyFill="1" applyBorder="1" applyAlignment="1">
      <alignment horizontal="right" vertical="top" indent="1"/>
    </xf>
    <xf numFmtId="168" fontId="231" fillId="4" borderId="3" xfId="0" applyNumberFormat="1" applyFont="1" applyFill="1" applyBorder="1" applyAlignment="1">
      <alignment horizontal="right" vertical="top" indent="1"/>
    </xf>
    <xf numFmtId="169" fontId="232" fillId="4" borderId="3" xfId="0" applyNumberFormat="1" applyFont="1" applyFill="1" applyBorder="1" applyAlignment="1">
      <alignment horizontal="right" vertical="top" indent="1"/>
    </xf>
    <xf numFmtId="170" fontId="233" fillId="4" borderId="3" xfId="0" applyNumberFormat="1" applyFont="1" applyFill="1" applyBorder="1" applyAlignment="1">
      <alignment horizontal="right" vertical="top" indent="1"/>
    </xf>
    <xf numFmtId="169" fontId="234" fillId="4" borderId="3" xfId="0" applyNumberFormat="1" applyFont="1" applyFill="1" applyBorder="1" applyAlignment="1">
      <alignment horizontal="right" vertical="top" indent="1"/>
    </xf>
    <xf numFmtId="170" fontId="235" fillId="4" borderId="3" xfId="0" applyNumberFormat="1" applyFont="1" applyFill="1" applyBorder="1" applyAlignment="1">
      <alignment horizontal="right" vertical="top" indent="1"/>
    </xf>
    <xf numFmtId="168" fontId="236" fillId="4" borderId="3" xfId="0" applyNumberFormat="1" applyFont="1" applyFill="1" applyBorder="1" applyAlignment="1">
      <alignment horizontal="right" vertical="top" indent="1"/>
    </xf>
    <xf numFmtId="170" fontId="237" fillId="4" borderId="3" xfId="0" applyNumberFormat="1" applyFont="1" applyFill="1" applyBorder="1" applyAlignment="1">
      <alignment horizontal="right" vertical="top" indent="1"/>
    </xf>
    <xf numFmtId="169" fontId="238" fillId="4" borderId="3" xfId="0" applyNumberFormat="1" applyFont="1" applyFill="1" applyBorder="1" applyAlignment="1">
      <alignment horizontal="right" vertical="top" indent="1"/>
    </xf>
    <xf numFmtId="170" fontId="239" fillId="4" borderId="3" xfId="0" applyNumberFormat="1" applyFont="1" applyFill="1" applyBorder="1" applyAlignment="1">
      <alignment horizontal="right" vertical="top" indent="1"/>
    </xf>
    <xf numFmtId="169" fontId="240" fillId="4" borderId="3" xfId="0" applyNumberFormat="1" applyFont="1" applyFill="1" applyBorder="1" applyAlignment="1">
      <alignment horizontal="right" vertical="top" indent="1"/>
    </xf>
    <xf numFmtId="170" fontId="241" fillId="4" borderId="3" xfId="0" applyNumberFormat="1" applyFont="1" applyFill="1" applyBorder="1" applyAlignment="1">
      <alignment horizontal="right" vertical="top" indent="1"/>
    </xf>
    <xf numFmtId="169" fontId="242" fillId="4" borderId="3" xfId="0" applyNumberFormat="1" applyFont="1" applyFill="1" applyBorder="1" applyAlignment="1">
      <alignment horizontal="right" vertical="top" indent="1"/>
    </xf>
    <xf numFmtId="170" fontId="243" fillId="4" borderId="3" xfId="0" applyNumberFormat="1" applyFont="1" applyFill="1" applyBorder="1" applyAlignment="1">
      <alignment horizontal="right" vertical="top" indent="1"/>
    </xf>
    <xf numFmtId="169" fontId="244" fillId="4" borderId="3" xfId="0" applyNumberFormat="1" applyFont="1" applyFill="1" applyBorder="1" applyAlignment="1">
      <alignment horizontal="right" vertical="top" indent="1"/>
    </xf>
    <xf numFmtId="170" fontId="245" fillId="4" borderId="3" xfId="0" applyNumberFormat="1" applyFont="1" applyFill="1" applyBorder="1" applyAlignment="1">
      <alignment horizontal="right" vertical="top" indent="1"/>
    </xf>
    <xf numFmtId="169" fontId="246" fillId="4" borderId="3" xfId="0" applyNumberFormat="1" applyFont="1" applyFill="1" applyBorder="1" applyAlignment="1">
      <alignment horizontal="right" vertical="top" indent="1"/>
    </xf>
    <xf numFmtId="170" fontId="247" fillId="4" borderId="3" xfId="0" applyNumberFormat="1" applyFont="1" applyFill="1" applyBorder="1" applyAlignment="1">
      <alignment horizontal="right" vertical="top" indent="1"/>
    </xf>
    <xf numFmtId="169" fontId="248" fillId="4" borderId="3" xfId="0" applyNumberFormat="1" applyFont="1" applyFill="1" applyBorder="1" applyAlignment="1">
      <alignment horizontal="right" vertical="top" indent="1"/>
    </xf>
    <xf numFmtId="169" fontId="249" fillId="4" borderId="3" xfId="0" applyNumberFormat="1" applyFont="1" applyFill="1" applyBorder="1" applyAlignment="1">
      <alignment horizontal="right" vertical="top" indent="1"/>
    </xf>
    <xf numFmtId="169" fontId="250" fillId="4" borderId="3" xfId="0" applyNumberFormat="1" applyFont="1" applyFill="1" applyBorder="1" applyAlignment="1">
      <alignment horizontal="right" vertical="top" indent="1"/>
    </xf>
    <xf numFmtId="168" fontId="251" fillId="4" borderId="3" xfId="0" applyNumberFormat="1" applyFont="1" applyFill="1" applyBorder="1" applyAlignment="1">
      <alignment horizontal="right" vertical="top" indent="1"/>
    </xf>
    <xf numFmtId="169" fontId="252" fillId="4" borderId="3" xfId="0" applyNumberFormat="1" applyFont="1" applyFill="1" applyBorder="1" applyAlignment="1">
      <alignment horizontal="right" vertical="top" indent="1"/>
    </xf>
    <xf numFmtId="169" fontId="253" fillId="4" borderId="3" xfId="0" applyNumberFormat="1" applyFont="1" applyFill="1" applyBorder="1" applyAlignment="1">
      <alignment horizontal="right" vertical="top" indent="1"/>
    </xf>
    <xf numFmtId="168" fontId="254" fillId="4" borderId="3" xfId="0" applyNumberFormat="1" applyFont="1" applyFill="1" applyBorder="1" applyAlignment="1">
      <alignment horizontal="right" vertical="top" indent="1"/>
    </xf>
    <xf numFmtId="169" fontId="255" fillId="4" borderId="3" xfId="0" applyNumberFormat="1" applyFont="1" applyFill="1" applyBorder="1" applyAlignment="1">
      <alignment horizontal="right" vertical="top" indent="1"/>
    </xf>
    <xf numFmtId="169" fontId="256" fillId="4" borderId="3" xfId="0" applyNumberFormat="1" applyFont="1" applyFill="1" applyBorder="1" applyAlignment="1">
      <alignment horizontal="right" vertical="top" indent="1"/>
    </xf>
    <xf numFmtId="168" fontId="257" fillId="4" borderId="3" xfId="0" applyNumberFormat="1" applyFont="1" applyFill="1" applyBorder="1" applyAlignment="1">
      <alignment horizontal="right" vertical="top" indent="1"/>
    </xf>
    <xf numFmtId="169" fontId="258" fillId="4" borderId="3" xfId="0" applyNumberFormat="1" applyFont="1" applyFill="1" applyBorder="1" applyAlignment="1">
      <alignment horizontal="right" vertical="top" indent="1"/>
    </xf>
    <xf numFmtId="169" fontId="259" fillId="4" borderId="3" xfId="0" applyNumberFormat="1" applyFont="1" applyFill="1" applyBorder="1" applyAlignment="1">
      <alignment horizontal="right" vertical="top" indent="1"/>
    </xf>
    <xf numFmtId="168" fontId="260" fillId="4" borderId="3" xfId="0" applyNumberFormat="1" applyFont="1" applyFill="1" applyBorder="1" applyAlignment="1">
      <alignment horizontal="right" vertical="top" indent="1"/>
    </xf>
    <xf numFmtId="0" fontId="261" fillId="4" borderId="3" xfId="0" applyFont="1" applyFill="1" applyBorder="1" applyAlignment="1">
      <alignment horizontal="right" vertical="top" indent="1"/>
    </xf>
    <xf numFmtId="0" fontId="262" fillId="3" borderId="3" xfId="0" applyFont="1" applyFill="1" applyBorder="1" applyAlignment="1">
      <alignment horizontal="left" vertical="top" indent="1"/>
    </xf>
    <xf numFmtId="0" fontId="263" fillId="4" borderId="3" xfId="0" applyFont="1" applyFill="1" applyBorder="1" applyAlignment="1">
      <alignment horizontal="left" vertical="top" indent="1"/>
    </xf>
    <xf numFmtId="0" fontId="264" fillId="0" borderId="0" xfId="0" applyFont="1"/>
    <xf numFmtId="0" fontId="265" fillId="5" borderId="0" xfId="0" applyNumberFormat="1" applyFont="1" applyFill="1"/>
    <xf numFmtId="0" fontId="266" fillId="5" borderId="0" xfId="0" applyNumberFormat="1" applyFont="1" applyFill="1"/>
    <xf numFmtId="0" fontId="267" fillId="5" borderId="0" xfId="0" applyNumberFormat="1" applyFont="1" applyFill="1"/>
    <xf numFmtId="0" fontId="268" fillId="5" borderId="0" xfId="0" applyNumberFormat="1" applyFont="1" applyFill="1"/>
    <xf numFmtId="0" fontId="269" fillId="5" borderId="0" xfId="0" applyNumberFormat="1" applyFont="1" applyFill="1"/>
    <xf numFmtId="0" fontId="270" fillId="5" borderId="0" xfId="0" applyNumberFormat="1" applyFont="1" applyFill="1" applyAlignment="1" applyProtection="1"/>
    <xf numFmtId="0" fontId="271" fillId="5" borderId="0" xfId="1" applyNumberFormat="1" applyFont="1" applyFill="1" applyAlignment="1" applyProtection="1"/>
    <xf numFmtId="0" fontId="272" fillId="5" borderId="0" xfId="0" applyNumberFormat="1" applyFont="1" applyFill="1" applyAlignment="1" applyProtection="1"/>
    <xf numFmtId="0" fontId="273" fillId="0" borderId="0" xfId="0" applyFont="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1"/>
  <sheetViews>
    <sheetView showGridLines="0" tabSelected="1" workbookViewId="0">
      <selection activeCell="B14" sqref="B14"/>
    </sheetView>
  </sheetViews>
  <sheetFormatPr baseColWidth="10" defaultColWidth="8.83203125" defaultRowHeight="15" x14ac:dyDescent="0.2"/>
  <cols>
    <col min="1" max="1" width="10.83203125" customWidth="1" collapsed="1"/>
    <col min="2" max="2" width="35.6640625" customWidth="1" collapsed="1"/>
    <col min="3" max="3" width="30.33203125" customWidth="1" collapsed="1"/>
    <col min="4" max="4" width="22.33203125" customWidth="1" collapsed="1"/>
    <col min="5" max="5" width="8.6640625" customWidth="1"/>
    <col min="6" max="6" width="39" customWidth="1"/>
    <col min="7" max="7" width="30.6640625" customWidth="1" collapsed="1"/>
    <col min="8" max="8" width="30.6640625" customWidth="1"/>
    <col min="9" max="9" width="29.1640625" customWidth="1"/>
    <col min="10" max="10" width="33.1640625" customWidth="1"/>
    <col min="11" max="11" width="28.5" customWidth="1"/>
    <col min="12" max="12" width="21.6640625" customWidth="1"/>
    <col min="13" max="13" width="11.83203125" customWidth="1"/>
    <col min="14" max="14" width="18" customWidth="1"/>
    <col min="15" max="15" width="18.83203125" customWidth="1"/>
    <col min="16" max="16" width="26" customWidth="1"/>
    <col min="17" max="17" width="21.6640625" customWidth="1"/>
    <col min="18" max="18" width="14" customWidth="1"/>
    <col min="19" max="19" width="13" customWidth="1"/>
    <col min="20" max="20" width="10.1640625" customWidth="1"/>
    <col min="21" max="21" width="12.6640625" customWidth="1"/>
    <col min="22" max="22" width="19.5" customWidth="1"/>
    <col min="23" max="24" width="57.83203125" customWidth="1"/>
    <col min="25" max="25" width="12.5" customWidth="1"/>
    <col min="26" max="26" width="10" customWidth="1"/>
    <col min="27" max="27" width="11" customWidth="1"/>
    <col min="28" max="28" width="14.5" customWidth="1"/>
    <col min="29" max="29" width="11.5" customWidth="1"/>
    <col min="30" max="30" width="10.6640625" customWidth="1"/>
    <col min="31" max="31" width="18.83203125" customWidth="1"/>
    <col min="32" max="32" width="19.6640625" customWidth="1"/>
    <col min="33" max="34" width="26.83203125" customWidth="1"/>
    <col min="35" max="35" width="18.1640625" customWidth="1"/>
    <col min="36" max="38" width="23.1640625" customWidth="1"/>
    <col min="39" max="39" width="15.83203125" customWidth="1"/>
    <col min="40" max="40" width="18" customWidth="1"/>
    <col min="41" max="43" width="13.6640625" customWidth="1"/>
    <col min="44" max="44" width="12.33203125" customWidth="1"/>
    <col min="45" max="45" width="24" customWidth="1"/>
    <col min="46" max="47" width="15.83203125" customWidth="1"/>
    <col min="48" max="48" width="37.5" customWidth="1"/>
    <col min="49" max="49" width="28.83203125" customWidth="1"/>
    <col min="50" max="50" width="12.33203125" customWidth="1"/>
    <col min="51" max="53" width="28.83203125" customWidth="1"/>
    <col min="54" max="56" width="34.1640625" customWidth="1"/>
    <col min="57" max="58" width="28.83203125" customWidth="1"/>
    <col min="59" max="60" width="16.6640625" customWidth="1"/>
    <col min="61" max="61" width="17.33203125" customWidth="1"/>
    <col min="62" max="62" width="16.6640625" customWidth="1"/>
    <col min="63" max="63" width="19.33203125" customWidth="1"/>
    <col min="64" max="71" width="18" customWidth="1"/>
    <col min="72" max="72" width="16.83203125" customWidth="1"/>
    <col min="73" max="74" width="17.6640625" customWidth="1"/>
    <col min="75" max="75" width="18" customWidth="1"/>
    <col min="76" max="76" width="19" customWidth="1"/>
    <col min="77" max="84" width="17.6640625" customWidth="1"/>
    <col min="85" max="85" width="12.33203125" customWidth="1"/>
    <col min="86" max="89" width="15.83203125" customWidth="1"/>
    <col min="90" max="90" width="18.83203125" customWidth="1"/>
    <col min="91" max="91" width="16.6640625" customWidth="1"/>
    <col min="92" max="92" width="18.83203125" customWidth="1"/>
    <col min="93" max="94" width="22" customWidth="1"/>
    <col min="95" max="100" width="18.83203125" customWidth="1"/>
    <col min="101" max="101" width="10.6640625" customWidth="1"/>
    <col min="102" max="104" width="15.83203125" customWidth="1"/>
    <col min="105" max="105" width="13.6640625" customWidth="1"/>
    <col min="106" max="106" width="21.6640625" customWidth="1"/>
    <col min="107" max="107" width="13.6640625" customWidth="1"/>
    <col min="108" max="108" width="21.6640625" customWidth="1"/>
    <col min="109" max="109" width="19" customWidth="1"/>
    <col min="110" max="110" width="22" customWidth="1"/>
    <col min="111" max="111" width="15.83203125" customWidth="1"/>
    <col min="112" max="112" width="21.6640625" customWidth="1"/>
    <col min="113" max="113" width="17.33203125" customWidth="1"/>
    <col min="114" max="114" width="21.6640625" customWidth="1"/>
    <col min="115" max="115" width="15.83203125" customWidth="1"/>
    <col min="116" max="116" width="21.6640625" customWidth="1"/>
    <col min="117" max="119" width="22" customWidth="1"/>
    <col min="120" max="120" width="13.6640625" customWidth="1"/>
    <col min="121" max="122" width="17.6640625" customWidth="1"/>
    <col min="123" max="124" width="20.1640625" customWidth="1"/>
    <col min="125" max="125" width="20.5" customWidth="1"/>
    <col min="126" max="126" width="13" customWidth="1"/>
    <col min="127" max="128" width="19.5" customWidth="1"/>
    <col min="129" max="129" width="18" customWidth="1"/>
    <col min="130" max="130" width="19.83203125" customWidth="1"/>
  </cols>
  <sheetData>
    <row r="1" spans="1:130" ht="3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2" t="s">
        <v>129</v>
      </c>
    </row>
    <row r="2" spans="1:130" x14ac:dyDescent="0.2">
      <c r="A2" s="3" t="s">
        <v>136</v>
      </c>
      <c r="B2" s="4" t="s">
        <v>137</v>
      </c>
      <c r="C2" s="5" t="s">
        <v>138</v>
      </c>
      <c r="D2" s="6" t="s">
        <v>138</v>
      </c>
      <c r="E2" s="7" t="s">
        <v>136</v>
      </c>
      <c r="F2" s="8" t="s">
        <v>139</v>
      </c>
      <c r="G2" s="9" t="s">
        <v>140</v>
      </c>
      <c r="H2" s="10" t="s">
        <v>141</v>
      </c>
      <c r="I2" s="11" t="s">
        <v>142</v>
      </c>
      <c r="J2" s="12" t="s">
        <v>143</v>
      </c>
      <c r="K2" s="13" t="s">
        <v>144</v>
      </c>
      <c r="L2" s="14" t="s">
        <v>145</v>
      </c>
      <c r="M2" s="15">
        <v>1</v>
      </c>
      <c r="N2" s="16" t="s">
        <v>146</v>
      </c>
      <c r="O2" s="17" t="s">
        <v>147</v>
      </c>
      <c r="P2" s="18" t="s">
        <v>148</v>
      </c>
      <c r="Q2" s="19" t="s">
        <v>149</v>
      </c>
      <c r="R2" s="20" t="s">
        <v>138</v>
      </c>
      <c r="S2" s="21" t="s">
        <v>138</v>
      </c>
      <c r="T2" s="22" t="s">
        <v>138</v>
      </c>
      <c r="U2" s="23">
        <v>2015</v>
      </c>
      <c r="V2" s="24" t="s">
        <v>138</v>
      </c>
      <c r="W2" s="25" t="s">
        <v>138</v>
      </c>
      <c r="X2" s="26" t="s">
        <v>150</v>
      </c>
      <c r="Y2" s="27" t="s">
        <v>138</v>
      </c>
      <c r="Z2" s="28" t="s">
        <v>138</v>
      </c>
      <c r="AA2" s="29" t="s">
        <v>138</v>
      </c>
      <c r="AB2" s="30" t="s">
        <v>138</v>
      </c>
      <c r="AC2" s="31" t="s">
        <v>138</v>
      </c>
      <c r="AD2" s="32" t="s">
        <v>138</v>
      </c>
      <c r="AE2" s="33" t="s">
        <v>151</v>
      </c>
      <c r="AF2" s="34" t="s">
        <v>152</v>
      </c>
      <c r="AG2" s="35" t="s">
        <v>153</v>
      </c>
      <c r="AH2" s="36" t="s">
        <v>138</v>
      </c>
      <c r="AI2" s="37" t="s">
        <v>154</v>
      </c>
      <c r="AJ2" s="38" t="s">
        <v>155</v>
      </c>
      <c r="AK2" s="39" t="s">
        <v>156</v>
      </c>
      <c r="AL2" s="40" t="s">
        <v>138</v>
      </c>
      <c r="AM2" s="41" t="s">
        <v>157</v>
      </c>
      <c r="AN2" s="42" t="s">
        <v>158</v>
      </c>
      <c r="AO2" s="43" t="s">
        <v>159</v>
      </c>
      <c r="AP2" s="44" t="s">
        <v>160</v>
      </c>
      <c r="AQ2" s="45" t="s">
        <v>154</v>
      </c>
      <c r="AR2" s="46" t="s">
        <v>138</v>
      </c>
      <c r="AS2" s="47" t="s">
        <v>161</v>
      </c>
      <c r="AT2" s="48" t="s">
        <v>162</v>
      </c>
      <c r="AU2" s="49" t="s">
        <v>163</v>
      </c>
      <c r="AV2" s="50" t="s">
        <v>164</v>
      </c>
      <c r="AW2" s="51" t="s">
        <v>165</v>
      </c>
      <c r="AX2" s="52">
        <v>2</v>
      </c>
      <c r="AY2" s="53" t="s">
        <v>138</v>
      </c>
      <c r="AZ2" s="54" t="s">
        <v>138</v>
      </c>
      <c r="BA2" s="55" t="s">
        <v>138</v>
      </c>
      <c r="BB2" s="56" t="s">
        <v>166</v>
      </c>
      <c r="BC2" s="57" t="s">
        <v>138</v>
      </c>
      <c r="BD2" s="58" t="s">
        <v>138</v>
      </c>
      <c r="BE2" s="59" t="s">
        <v>138</v>
      </c>
      <c r="BF2" s="60" t="s">
        <v>138</v>
      </c>
      <c r="BG2" s="61">
        <v>42807</v>
      </c>
      <c r="BH2" s="62" t="s">
        <v>138</v>
      </c>
      <c r="BI2" s="63" t="s">
        <v>138</v>
      </c>
      <c r="BJ2" s="64" t="s">
        <v>138</v>
      </c>
      <c r="BK2" s="65" t="s">
        <v>138</v>
      </c>
      <c r="BL2" s="66" t="s">
        <v>167</v>
      </c>
      <c r="BM2" s="67" t="s">
        <v>138</v>
      </c>
      <c r="BN2" s="68" t="s">
        <v>138</v>
      </c>
      <c r="BO2" s="69" t="s">
        <v>168</v>
      </c>
      <c r="BP2" s="70" t="s">
        <v>138</v>
      </c>
      <c r="BQ2" s="71" t="s">
        <v>138</v>
      </c>
      <c r="BR2" s="72" t="s">
        <v>138</v>
      </c>
      <c r="BS2" s="73" t="s">
        <v>169</v>
      </c>
      <c r="BT2" s="74">
        <v>43102</v>
      </c>
      <c r="BU2" s="75">
        <v>1</v>
      </c>
      <c r="BV2" s="76" t="s">
        <v>170</v>
      </c>
      <c r="BW2" s="77" t="s">
        <v>138</v>
      </c>
      <c r="BX2" s="78" t="s">
        <v>138</v>
      </c>
      <c r="BY2" s="79" t="s">
        <v>171</v>
      </c>
      <c r="BZ2" s="80" t="s">
        <v>172</v>
      </c>
      <c r="CA2" s="81" t="s">
        <v>138</v>
      </c>
      <c r="CB2" s="82" t="s">
        <v>173</v>
      </c>
      <c r="CC2" s="83" t="s">
        <v>138</v>
      </c>
      <c r="CD2" s="84" t="s">
        <v>138</v>
      </c>
      <c r="CE2" s="85" t="s">
        <v>138</v>
      </c>
      <c r="CF2" s="86" t="s">
        <v>169</v>
      </c>
      <c r="CG2" s="87" t="s">
        <v>138</v>
      </c>
      <c r="CH2" s="88" t="s">
        <v>138</v>
      </c>
      <c r="CI2" s="89" t="s">
        <v>138</v>
      </c>
      <c r="CJ2" s="90" t="s">
        <v>138</v>
      </c>
      <c r="CK2" s="91" t="s">
        <v>138</v>
      </c>
      <c r="CL2" s="92" t="s">
        <v>138</v>
      </c>
      <c r="CM2" s="93" t="s">
        <v>138</v>
      </c>
      <c r="CN2" s="94" t="s">
        <v>138</v>
      </c>
      <c r="CO2" s="95" t="s">
        <v>138</v>
      </c>
      <c r="CP2" s="96" t="s">
        <v>138</v>
      </c>
      <c r="CQ2" s="97" t="s">
        <v>138</v>
      </c>
      <c r="CR2" s="98" t="s">
        <v>138</v>
      </c>
      <c r="CS2" s="99" t="s">
        <v>138</v>
      </c>
      <c r="CT2" s="100" t="s">
        <v>138</v>
      </c>
      <c r="CU2" s="101" t="s">
        <v>138</v>
      </c>
      <c r="CV2" s="102" t="s">
        <v>138</v>
      </c>
      <c r="CW2" s="103" t="s">
        <v>138</v>
      </c>
      <c r="CX2" s="104" t="s">
        <v>138</v>
      </c>
      <c r="CY2" s="105" t="s">
        <v>138</v>
      </c>
      <c r="CZ2" s="106" t="s">
        <v>138</v>
      </c>
      <c r="DA2" s="107" t="s">
        <v>138</v>
      </c>
      <c r="DB2" s="108" t="s">
        <v>138</v>
      </c>
      <c r="DC2" s="109" t="s">
        <v>138</v>
      </c>
      <c r="DD2" s="110" t="s">
        <v>138</v>
      </c>
      <c r="DE2" s="111" t="s">
        <v>138</v>
      </c>
      <c r="DF2" s="112" t="s">
        <v>138</v>
      </c>
      <c r="DG2" s="113" t="s">
        <v>138</v>
      </c>
      <c r="DH2" s="114" t="s">
        <v>138</v>
      </c>
      <c r="DI2" s="115" t="s">
        <v>138</v>
      </c>
      <c r="DJ2" s="116" t="s">
        <v>138</v>
      </c>
      <c r="DK2" s="117" t="s">
        <v>138</v>
      </c>
      <c r="DL2" s="118" t="s">
        <v>138</v>
      </c>
      <c r="DM2" s="119" t="s">
        <v>138</v>
      </c>
      <c r="DN2" s="120" t="s">
        <v>138</v>
      </c>
      <c r="DO2" s="121" t="s">
        <v>138</v>
      </c>
      <c r="DP2" s="122" t="s">
        <v>138</v>
      </c>
      <c r="DQ2" s="123" t="s">
        <v>138</v>
      </c>
      <c r="DR2" s="124" t="s">
        <v>138</v>
      </c>
      <c r="DS2" s="125" t="s">
        <v>138</v>
      </c>
      <c r="DT2" s="126" t="s">
        <v>138</v>
      </c>
      <c r="DU2" s="127" t="s">
        <v>138</v>
      </c>
      <c r="DV2" s="128" t="s">
        <v>138</v>
      </c>
      <c r="DW2" s="129" t="s">
        <v>138</v>
      </c>
      <c r="DX2" s="130" t="s">
        <v>138</v>
      </c>
      <c r="DY2" s="131" t="s">
        <v>174</v>
      </c>
      <c r="DZ2" s="261" t="str">
        <f>HYPERLINK("https://my.pitchbook.com?c=223736-77", "View company online")</f>
        <v>View company online</v>
      </c>
    </row>
    <row r="3" spans="1:130" x14ac:dyDescent="0.2">
      <c r="A3" s="132" t="s">
        <v>175</v>
      </c>
      <c r="B3" s="133" t="s">
        <v>176</v>
      </c>
      <c r="C3" s="134" t="s">
        <v>138</v>
      </c>
      <c r="D3" s="135" t="s">
        <v>138</v>
      </c>
      <c r="E3" s="136" t="s">
        <v>175</v>
      </c>
      <c r="F3" s="137" t="s">
        <v>177</v>
      </c>
      <c r="G3" s="138" t="s">
        <v>178</v>
      </c>
      <c r="H3" s="139" t="s">
        <v>179</v>
      </c>
      <c r="I3" s="140" t="s">
        <v>180</v>
      </c>
      <c r="J3" s="141" t="s">
        <v>181</v>
      </c>
      <c r="K3" s="142" t="s">
        <v>182</v>
      </c>
      <c r="L3" s="143" t="s">
        <v>183</v>
      </c>
      <c r="M3" s="144">
        <v>0.47499999999999998</v>
      </c>
      <c r="N3" s="145" t="s">
        <v>184</v>
      </c>
      <c r="O3" s="146" t="s">
        <v>147</v>
      </c>
      <c r="P3" s="147" t="s">
        <v>148</v>
      </c>
      <c r="Q3" s="148" t="s">
        <v>185</v>
      </c>
      <c r="R3" s="149" t="s">
        <v>138</v>
      </c>
      <c r="S3" s="150" t="s">
        <v>138</v>
      </c>
      <c r="T3" s="151" t="s">
        <v>138</v>
      </c>
      <c r="U3" s="152">
        <v>2013</v>
      </c>
      <c r="V3" s="153" t="s">
        <v>138</v>
      </c>
      <c r="W3" s="154" t="s">
        <v>138</v>
      </c>
      <c r="X3" s="155" t="s">
        <v>186</v>
      </c>
      <c r="Y3" s="156" t="s">
        <v>138</v>
      </c>
      <c r="Z3" s="157" t="s">
        <v>138</v>
      </c>
      <c r="AA3" s="158" t="s">
        <v>138</v>
      </c>
      <c r="AB3" s="159" t="s">
        <v>138</v>
      </c>
      <c r="AC3" s="160" t="s">
        <v>138</v>
      </c>
      <c r="AD3" s="161" t="s">
        <v>138</v>
      </c>
      <c r="AE3" s="162" t="s">
        <v>187</v>
      </c>
      <c r="AF3" s="163" t="s">
        <v>188</v>
      </c>
      <c r="AG3" s="164" t="s">
        <v>189</v>
      </c>
      <c r="AH3" s="165" t="s">
        <v>190</v>
      </c>
      <c r="AI3" s="166" t="s">
        <v>191</v>
      </c>
      <c r="AJ3" s="167" t="s">
        <v>192</v>
      </c>
      <c r="AK3" s="168" t="s">
        <v>193</v>
      </c>
      <c r="AL3" s="169" t="s">
        <v>138</v>
      </c>
      <c r="AM3" s="170" t="s">
        <v>194</v>
      </c>
      <c r="AN3" s="171" t="s">
        <v>195</v>
      </c>
      <c r="AO3" s="172" t="s">
        <v>196</v>
      </c>
      <c r="AP3" s="173" t="s">
        <v>160</v>
      </c>
      <c r="AQ3" s="174" t="s">
        <v>191</v>
      </c>
      <c r="AR3" s="175" t="s">
        <v>138</v>
      </c>
      <c r="AS3" s="176" t="s">
        <v>138</v>
      </c>
      <c r="AT3" s="177" t="s">
        <v>162</v>
      </c>
      <c r="AU3" s="178" t="s">
        <v>163</v>
      </c>
      <c r="AV3" s="179" t="s">
        <v>197</v>
      </c>
      <c r="AW3" s="180" t="s">
        <v>138</v>
      </c>
      <c r="AX3" s="181" t="s">
        <v>138</v>
      </c>
      <c r="AY3" s="182" t="s">
        <v>138</v>
      </c>
      <c r="AZ3" s="183" t="s">
        <v>138</v>
      </c>
      <c r="BA3" s="184" t="s">
        <v>138</v>
      </c>
      <c r="BB3" s="185" t="s">
        <v>138</v>
      </c>
      <c r="BC3" s="186" t="s">
        <v>138</v>
      </c>
      <c r="BD3" s="187" t="s">
        <v>138</v>
      </c>
      <c r="BE3" s="188" t="s">
        <v>138</v>
      </c>
      <c r="BF3" s="189" t="s">
        <v>198</v>
      </c>
      <c r="BG3" s="190">
        <v>42164</v>
      </c>
      <c r="BH3" s="191">
        <v>0.56000000000000005</v>
      </c>
      <c r="BI3" s="192" t="s">
        <v>170</v>
      </c>
      <c r="BJ3" s="193" t="s">
        <v>138</v>
      </c>
      <c r="BK3" s="194" t="s">
        <v>138</v>
      </c>
      <c r="BL3" s="195" t="s">
        <v>199</v>
      </c>
      <c r="BM3" s="196" t="s">
        <v>138</v>
      </c>
      <c r="BN3" s="197" t="s">
        <v>138</v>
      </c>
      <c r="BO3" s="198" t="s">
        <v>173</v>
      </c>
      <c r="BP3" s="199" t="s">
        <v>138</v>
      </c>
      <c r="BQ3" s="200" t="s">
        <v>138</v>
      </c>
      <c r="BR3" s="201" t="s">
        <v>138</v>
      </c>
      <c r="BS3" s="202" t="s">
        <v>169</v>
      </c>
      <c r="BT3" s="203">
        <v>43102</v>
      </c>
      <c r="BU3" s="204">
        <v>0.48</v>
      </c>
      <c r="BV3" s="205" t="s">
        <v>170</v>
      </c>
      <c r="BW3" s="206" t="s">
        <v>138</v>
      </c>
      <c r="BX3" s="207" t="s">
        <v>138</v>
      </c>
      <c r="BY3" s="208" t="s">
        <v>171</v>
      </c>
      <c r="BZ3" s="209" t="s">
        <v>172</v>
      </c>
      <c r="CA3" s="210" t="s">
        <v>138</v>
      </c>
      <c r="CB3" s="211" t="s">
        <v>173</v>
      </c>
      <c r="CC3" s="212" t="s">
        <v>138</v>
      </c>
      <c r="CD3" s="213" t="s">
        <v>138</v>
      </c>
      <c r="CE3" s="214" t="s">
        <v>138</v>
      </c>
      <c r="CF3" s="215" t="s">
        <v>169</v>
      </c>
      <c r="CG3" s="216" t="s">
        <v>200</v>
      </c>
      <c r="CH3" s="217" t="s">
        <v>201</v>
      </c>
      <c r="CI3" s="218" t="s">
        <v>202</v>
      </c>
      <c r="CJ3" s="219" t="s">
        <v>203</v>
      </c>
      <c r="CK3" s="220" t="s">
        <v>204</v>
      </c>
      <c r="CL3" s="221" t="s">
        <v>201</v>
      </c>
      <c r="CM3" s="222" t="s">
        <v>205</v>
      </c>
      <c r="CN3" s="223" t="s">
        <v>206</v>
      </c>
      <c r="CO3" s="224" t="s">
        <v>207</v>
      </c>
      <c r="CP3" s="225" t="s">
        <v>208</v>
      </c>
      <c r="CQ3" s="226" t="s">
        <v>209</v>
      </c>
      <c r="CR3" s="227" t="s">
        <v>210</v>
      </c>
      <c r="CS3" s="228" t="s">
        <v>211</v>
      </c>
      <c r="CT3" s="229" t="s">
        <v>212</v>
      </c>
      <c r="CU3" s="230" t="s">
        <v>213</v>
      </c>
      <c r="CV3" s="231" t="s">
        <v>214</v>
      </c>
      <c r="CW3" s="232" t="s">
        <v>215</v>
      </c>
      <c r="CX3" s="233" t="s">
        <v>216</v>
      </c>
      <c r="CY3" s="234" t="s">
        <v>217</v>
      </c>
      <c r="CZ3" s="235" t="s">
        <v>218</v>
      </c>
      <c r="DA3" s="236" t="s">
        <v>219</v>
      </c>
      <c r="DB3" s="237" t="s">
        <v>220</v>
      </c>
      <c r="DC3" s="238" t="s">
        <v>221</v>
      </c>
      <c r="DD3" s="239" t="s">
        <v>222</v>
      </c>
      <c r="DE3" s="240" t="s">
        <v>223</v>
      </c>
      <c r="DF3" s="241" t="s">
        <v>224</v>
      </c>
      <c r="DG3" s="242" t="s">
        <v>225</v>
      </c>
      <c r="DH3" s="243" t="s">
        <v>220</v>
      </c>
      <c r="DI3" s="244" t="s">
        <v>226</v>
      </c>
      <c r="DJ3" s="245" t="s">
        <v>222</v>
      </c>
      <c r="DK3" s="246" t="s">
        <v>227</v>
      </c>
      <c r="DL3" s="247" t="s">
        <v>228</v>
      </c>
      <c r="DM3" s="248" t="s">
        <v>229</v>
      </c>
      <c r="DN3" s="249" t="s">
        <v>230</v>
      </c>
      <c r="DO3" s="250" t="s">
        <v>231</v>
      </c>
      <c r="DP3" s="251" t="s">
        <v>232</v>
      </c>
      <c r="DQ3" s="252" t="s">
        <v>233</v>
      </c>
      <c r="DR3" s="253" t="s">
        <v>202</v>
      </c>
      <c r="DS3" s="254" t="s">
        <v>234</v>
      </c>
      <c r="DT3" s="255" t="s">
        <v>235</v>
      </c>
      <c r="DU3" s="256" t="s">
        <v>236</v>
      </c>
      <c r="DV3" s="257" t="s">
        <v>237</v>
      </c>
      <c r="DW3" s="258" t="s">
        <v>238</v>
      </c>
      <c r="DX3" s="259" t="s">
        <v>239</v>
      </c>
      <c r="DY3" s="260" t="s">
        <v>174</v>
      </c>
      <c r="DZ3" s="262" t="str">
        <f>HYPERLINK("https://my.pitchbook.com?c=112550-14", "View company online")</f>
        <v>View company online</v>
      </c>
    </row>
    <row r="4" spans="1:130" ht="33" x14ac:dyDescent="0.2">
      <c r="A4" s="3" t="s">
        <v>240</v>
      </c>
      <c r="B4" s="4" t="s">
        <v>241</v>
      </c>
      <c r="C4" s="5" t="s">
        <v>138</v>
      </c>
      <c r="D4" s="6" t="s">
        <v>138</v>
      </c>
      <c r="E4" s="7" t="s">
        <v>240</v>
      </c>
      <c r="F4" s="8" t="s">
        <v>242</v>
      </c>
      <c r="G4" s="9" t="s">
        <v>243</v>
      </c>
      <c r="H4" s="10" t="s">
        <v>244</v>
      </c>
      <c r="I4" s="11" t="s">
        <v>245</v>
      </c>
      <c r="J4" s="12" t="s">
        <v>246</v>
      </c>
      <c r="K4" s="13" t="s">
        <v>247</v>
      </c>
      <c r="L4" s="14" t="s">
        <v>183</v>
      </c>
      <c r="M4" s="15">
        <v>0.55000000000000004</v>
      </c>
      <c r="N4" s="16" t="s">
        <v>146</v>
      </c>
      <c r="O4" s="17" t="s">
        <v>147</v>
      </c>
      <c r="P4" s="18" t="s">
        <v>248</v>
      </c>
      <c r="Q4" s="19" t="s">
        <v>249</v>
      </c>
      <c r="R4" s="20">
        <v>4</v>
      </c>
      <c r="S4" s="21" t="s">
        <v>138</v>
      </c>
      <c r="T4" s="22" t="s">
        <v>138</v>
      </c>
      <c r="U4" s="23">
        <v>2013</v>
      </c>
      <c r="V4" s="24" t="s">
        <v>138</v>
      </c>
      <c r="W4" s="25" t="s">
        <v>138</v>
      </c>
      <c r="X4" s="26" t="s">
        <v>250</v>
      </c>
      <c r="Y4" s="27" t="s">
        <v>138</v>
      </c>
      <c r="Z4" s="28" t="s">
        <v>138</v>
      </c>
      <c r="AA4" s="29" t="s">
        <v>138</v>
      </c>
      <c r="AB4" s="30" t="s">
        <v>138</v>
      </c>
      <c r="AC4" s="31" t="s">
        <v>138</v>
      </c>
      <c r="AD4" s="32" t="s">
        <v>138</v>
      </c>
      <c r="AE4" s="33" t="s">
        <v>251</v>
      </c>
      <c r="AF4" s="34" t="s">
        <v>252</v>
      </c>
      <c r="AG4" s="35" t="s">
        <v>153</v>
      </c>
      <c r="AH4" s="36" t="s">
        <v>253</v>
      </c>
      <c r="AI4" s="37" t="s">
        <v>254</v>
      </c>
      <c r="AJ4" s="38" t="s">
        <v>255</v>
      </c>
      <c r="AK4" s="39" t="s">
        <v>256</v>
      </c>
      <c r="AL4" s="40" t="s">
        <v>138</v>
      </c>
      <c r="AM4" s="41" t="s">
        <v>257</v>
      </c>
      <c r="AN4" s="42" t="s">
        <v>258</v>
      </c>
      <c r="AO4" s="43" t="s">
        <v>259</v>
      </c>
      <c r="AP4" s="44" t="s">
        <v>160</v>
      </c>
      <c r="AQ4" s="45" t="s">
        <v>254</v>
      </c>
      <c r="AR4" s="46" t="s">
        <v>138</v>
      </c>
      <c r="AS4" s="47" t="s">
        <v>260</v>
      </c>
      <c r="AT4" s="48" t="s">
        <v>162</v>
      </c>
      <c r="AU4" s="49" t="s">
        <v>163</v>
      </c>
      <c r="AV4" s="50" t="s">
        <v>261</v>
      </c>
      <c r="AW4" s="51" t="s">
        <v>138</v>
      </c>
      <c r="AX4" s="52" t="s">
        <v>138</v>
      </c>
      <c r="AY4" s="53" t="s">
        <v>138</v>
      </c>
      <c r="AZ4" s="54" t="s">
        <v>138</v>
      </c>
      <c r="BA4" s="55" t="s">
        <v>138</v>
      </c>
      <c r="BB4" s="56" t="s">
        <v>138</v>
      </c>
      <c r="BC4" s="57" t="s">
        <v>138</v>
      </c>
      <c r="BD4" s="58" t="s">
        <v>138</v>
      </c>
      <c r="BE4" s="59" t="s">
        <v>262</v>
      </c>
      <c r="BF4" s="60" t="s">
        <v>138</v>
      </c>
      <c r="BG4" s="61">
        <v>42307</v>
      </c>
      <c r="BH4" s="62">
        <v>0.23</v>
      </c>
      <c r="BI4" s="63" t="s">
        <v>170</v>
      </c>
      <c r="BJ4" s="64" t="s">
        <v>138</v>
      </c>
      <c r="BK4" s="65" t="s">
        <v>138</v>
      </c>
      <c r="BL4" s="66" t="s">
        <v>263</v>
      </c>
      <c r="BM4" s="67" t="s">
        <v>138</v>
      </c>
      <c r="BN4" s="68" t="s">
        <v>138</v>
      </c>
      <c r="BO4" s="69" t="s">
        <v>264</v>
      </c>
      <c r="BP4" s="70" t="s">
        <v>263</v>
      </c>
      <c r="BQ4" s="71" t="s">
        <v>138</v>
      </c>
      <c r="BR4" s="72" t="s">
        <v>138</v>
      </c>
      <c r="BS4" s="73" t="s">
        <v>169</v>
      </c>
      <c r="BT4" s="74">
        <v>43102</v>
      </c>
      <c r="BU4" s="75">
        <v>0.33</v>
      </c>
      <c r="BV4" s="76" t="s">
        <v>170</v>
      </c>
      <c r="BW4" s="77" t="s">
        <v>138</v>
      </c>
      <c r="BX4" s="78" t="s">
        <v>138</v>
      </c>
      <c r="BY4" s="79" t="s">
        <v>171</v>
      </c>
      <c r="BZ4" s="80" t="s">
        <v>172</v>
      </c>
      <c r="CA4" s="81" t="s">
        <v>138</v>
      </c>
      <c r="CB4" s="82" t="s">
        <v>173</v>
      </c>
      <c r="CC4" s="83" t="s">
        <v>263</v>
      </c>
      <c r="CD4" s="84" t="s">
        <v>138</v>
      </c>
      <c r="CE4" s="85" t="s">
        <v>138</v>
      </c>
      <c r="CF4" s="86" t="s">
        <v>265</v>
      </c>
      <c r="CG4" s="87" t="s">
        <v>239</v>
      </c>
      <c r="CH4" s="88" t="s">
        <v>266</v>
      </c>
      <c r="CI4" s="89" t="s">
        <v>239</v>
      </c>
      <c r="CJ4" s="90" t="s">
        <v>239</v>
      </c>
      <c r="CK4" s="91" t="s">
        <v>239</v>
      </c>
      <c r="CL4" s="92" t="s">
        <v>267</v>
      </c>
      <c r="CM4" s="93" t="s">
        <v>138</v>
      </c>
      <c r="CN4" s="94" t="s">
        <v>138</v>
      </c>
      <c r="CO4" s="95" t="s">
        <v>138</v>
      </c>
      <c r="CP4" s="96" t="s">
        <v>138</v>
      </c>
      <c r="CQ4" s="97" t="s">
        <v>239</v>
      </c>
      <c r="CR4" s="98" t="s">
        <v>268</v>
      </c>
      <c r="CS4" s="99" t="s">
        <v>138</v>
      </c>
      <c r="CT4" s="100" t="s">
        <v>138</v>
      </c>
      <c r="CU4" s="101" t="s">
        <v>138</v>
      </c>
      <c r="CV4" s="102" t="s">
        <v>138</v>
      </c>
      <c r="CW4" s="103" t="s">
        <v>269</v>
      </c>
      <c r="CX4" s="104" t="s">
        <v>270</v>
      </c>
      <c r="CY4" s="105" t="s">
        <v>271</v>
      </c>
      <c r="CZ4" s="106" t="s">
        <v>239</v>
      </c>
      <c r="DA4" s="107" t="s">
        <v>269</v>
      </c>
      <c r="DB4" s="108" t="s">
        <v>272</v>
      </c>
      <c r="DC4" s="109" t="s">
        <v>138</v>
      </c>
      <c r="DD4" s="110" t="s">
        <v>138</v>
      </c>
      <c r="DE4" s="111" t="s">
        <v>138</v>
      </c>
      <c r="DF4" s="112" t="s">
        <v>138</v>
      </c>
      <c r="DG4" s="113" t="s">
        <v>269</v>
      </c>
      <c r="DH4" s="114" t="s">
        <v>210</v>
      </c>
      <c r="DI4" s="115" t="s">
        <v>138</v>
      </c>
      <c r="DJ4" s="116" t="s">
        <v>138</v>
      </c>
      <c r="DK4" s="117" t="s">
        <v>138</v>
      </c>
      <c r="DL4" s="118" t="s">
        <v>138</v>
      </c>
      <c r="DM4" s="119" t="s">
        <v>138</v>
      </c>
      <c r="DN4" s="120" t="s">
        <v>138</v>
      </c>
      <c r="DO4" s="121" t="s">
        <v>138</v>
      </c>
      <c r="DP4" s="122" t="s">
        <v>138</v>
      </c>
      <c r="DQ4" s="123" t="s">
        <v>138</v>
      </c>
      <c r="DR4" s="124" t="s">
        <v>138</v>
      </c>
      <c r="DS4" s="125" t="s">
        <v>273</v>
      </c>
      <c r="DT4" s="126" t="s">
        <v>238</v>
      </c>
      <c r="DU4" s="127" t="s">
        <v>239</v>
      </c>
      <c r="DV4" s="128" t="s">
        <v>138</v>
      </c>
      <c r="DW4" s="129" t="s">
        <v>138</v>
      </c>
      <c r="DX4" s="130" t="s">
        <v>138</v>
      </c>
      <c r="DY4" s="131" t="s">
        <v>174</v>
      </c>
      <c r="DZ4" s="261" t="str">
        <f>HYPERLINK("https://my.pitchbook.com?c=126969-04", "View company online")</f>
        <v>View company online</v>
      </c>
    </row>
    <row r="5" spans="1:130" x14ac:dyDescent="0.2">
      <c r="A5" s="132" t="s">
        <v>274</v>
      </c>
      <c r="B5" s="133" t="s">
        <v>275</v>
      </c>
      <c r="C5" s="134" t="s">
        <v>138</v>
      </c>
      <c r="D5" s="135" t="s">
        <v>138</v>
      </c>
      <c r="E5" s="136" t="s">
        <v>274</v>
      </c>
      <c r="F5" s="137" t="s">
        <v>276</v>
      </c>
      <c r="G5" s="138" t="s">
        <v>178</v>
      </c>
      <c r="H5" s="139" t="s">
        <v>179</v>
      </c>
      <c r="I5" s="140" t="s">
        <v>277</v>
      </c>
      <c r="J5" s="141" t="s">
        <v>278</v>
      </c>
      <c r="K5" s="142" t="s">
        <v>279</v>
      </c>
      <c r="L5" s="143" t="s">
        <v>280</v>
      </c>
      <c r="M5" s="144">
        <v>3.2582841875468378</v>
      </c>
      <c r="N5" s="145" t="s">
        <v>146</v>
      </c>
      <c r="O5" s="146" t="s">
        <v>147</v>
      </c>
      <c r="P5" s="147" t="s">
        <v>281</v>
      </c>
      <c r="Q5" s="148" t="s">
        <v>282</v>
      </c>
      <c r="R5" s="149">
        <v>11</v>
      </c>
      <c r="S5" s="150" t="s">
        <v>138</v>
      </c>
      <c r="T5" s="151" t="s">
        <v>138</v>
      </c>
      <c r="U5" s="152">
        <v>2014</v>
      </c>
      <c r="V5" s="153" t="s">
        <v>138</v>
      </c>
      <c r="W5" s="154" t="s">
        <v>138</v>
      </c>
      <c r="X5" s="155" t="s">
        <v>283</v>
      </c>
      <c r="Y5" s="156" t="s">
        <v>138</v>
      </c>
      <c r="Z5" s="157" t="s">
        <v>138</v>
      </c>
      <c r="AA5" s="158" t="s">
        <v>138</v>
      </c>
      <c r="AB5" s="159" t="s">
        <v>138</v>
      </c>
      <c r="AC5" s="160" t="s">
        <v>138</v>
      </c>
      <c r="AD5" s="161" t="s">
        <v>138</v>
      </c>
      <c r="AE5" s="162" t="s">
        <v>284</v>
      </c>
      <c r="AF5" s="163" t="s">
        <v>285</v>
      </c>
      <c r="AG5" s="164" t="s">
        <v>286</v>
      </c>
      <c r="AH5" s="165" t="s">
        <v>287</v>
      </c>
      <c r="AI5" s="166" t="s">
        <v>138</v>
      </c>
      <c r="AJ5" s="167" t="s">
        <v>288</v>
      </c>
      <c r="AK5" s="168" t="s">
        <v>289</v>
      </c>
      <c r="AL5" s="169" t="s">
        <v>290</v>
      </c>
      <c r="AM5" s="170" t="s">
        <v>291</v>
      </c>
      <c r="AN5" s="171" t="s">
        <v>292</v>
      </c>
      <c r="AO5" s="172" t="s">
        <v>293</v>
      </c>
      <c r="AP5" s="173" t="s">
        <v>294</v>
      </c>
      <c r="AQ5" s="174" t="s">
        <v>138</v>
      </c>
      <c r="AR5" s="175" t="s">
        <v>138</v>
      </c>
      <c r="AS5" s="176" t="s">
        <v>295</v>
      </c>
      <c r="AT5" s="177" t="s">
        <v>296</v>
      </c>
      <c r="AU5" s="178" t="s">
        <v>297</v>
      </c>
      <c r="AV5" s="179" t="s">
        <v>298</v>
      </c>
      <c r="AW5" s="180" t="s">
        <v>299</v>
      </c>
      <c r="AX5" s="181">
        <v>4</v>
      </c>
      <c r="AY5" s="182" t="s">
        <v>138</v>
      </c>
      <c r="AZ5" s="183" t="s">
        <v>138</v>
      </c>
      <c r="BA5" s="184" t="s">
        <v>138</v>
      </c>
      <c r="BB5" s="185" t="s">
        <v>300</v>
      </c>
      <c r="BC5" s="186" t="s">
        <v>138</v>
      </c>
      <c r="BD5" s="187" t="s">
        <v>138</v>
      </c>
      <c r="BE5" s="188" t="s">
        <v>138</v>
      </c>
      <c r="BF5" s="189" t="s">
        <v>301</v>
      </c>
      <c r="BG5" s="190">
        <v>42005</v>
      </c>
      <c r="BH5" s="191">
        <v>3.26</v>
      </c>
      <c r="BI5" s="192" t="s">
        <v>170</v>
      </c>
      <c r="BJ5" s="193" t="s">
        <v>138</v>
      </c>
      <c r="BK5" s="194" t="s">
        <v>138</v>
      </c>
      <c r="BL5" s="195" t="s">
        <v>302</v>
      </c>
      <c r="BM5" s="196" t="s">
        <v>303</v>
      </c>
      <c r="BN5" s="197" t="s">
        <v>138</v>
      </c>
      <c r="BO5" s="198" t="s">
        <v>281</v>
      </c>
      <c r="BP5" s="199" t="s">
        <v>138</v>
      </c>
      <c r="BQ5" s="200" t="s">
        <v>138</v>
      </c>
      <c r="BR5" s="201" t="s">
        <v>138</v>
      </c>
      <c r="BS5" s="202" t="s">
        <v>169</v>
      </c>
      <c r="BT5" s="203">
        <v>43098</v>
      </c>
      <c r="BU5" s="204">
        <v>0.69</v>
      </c>
      <c r="BV5" s="205" t="s">
        <v>170</v>
      </c>
      <c r="BW5" s="206" t="s">
        <v>138</v>
      </c>
      <c r="BX5" s="207" t="s">
        <v>138</v>
      </c>
      <c r="BY5" s="208" t="s">
        <v>199</v>
      </c>
      <c r="BZ5" s="209" t="s">
        <v>138</v>
      </c>
      <c r="CA5" s="210" t="s">
        <v>138</v>
      </c>
      <c r="CB5" s="211" t="s">
        <v>173</v>
      </c>
      <c r="CC5" s="212" t="s">
        <v>138</v>
      </c>
      <c r="CD5" s="213" t="s">
        <v>138</v>
      </c>
      <c r="CE5" s="214" t="s">
        <v>138</v>
      </c>
      <c r="CF5" s="215" t="s">
        <v>265</v>
      </c>
      <c r="CG5" s="216" t="s">
        <v>304</v>
      </c>
      <c r="CH5" s="217" t="s">
        <v>305</v>
      </c>
      <c r="CI5" s="218" t="s">
        <v>207</v>
      </c>
      <c r="CJ5" s="219" t="s">
        <v>306</v>
      </c>
      <c r="CK5" s="220" t="s">
        <v>307</v>
      </c>
      <c r="CL5" s="221" t="s">
        <v>308</v>
      </c>
      <c r="CM5" s="222" t="s">
        <v>309</v>
      </c>
      <c r="CN5" s="223" t="s">
        <v>310</v>
      </c>
      <c r="CO5" s="224" t="s">
        <v>311</v>
      </c>
      <c r="CP5" s="225" t="s">
        <v>312</v>
      </c>
      <c r="CQ5" s="226" t="s">
        <v>239</v>
      </c>
      <c r="CR5" s="227" t="s">
        <v>268</v>
      </c>
      <c r="CS5" s="228" t="s">
        <v>313</v>
      </c>
      <c r="CT5" s="229" t="s">
        <v>314</v>
      </c>
      <c r="CU5" s="230" t="s">
        <v>315</v>
      </c>
      <c r="CV5" s="231" t="s">
        <v>316</v>
      </c>
      <c r="CW5" s="232" t="s">
        <v>317</v>
      </c>
      <c r="CX5" s="233" t="s">
        <v>224</v>
      </c>
      <c r="CY5" s="234" t="s">
        <v>318</v>
      </c>
      <c r="CZ5" s="235" t="s">
        <v>319</v>
      </c>
      <c r="DA5" s="236" t="s">
        <v>320</v>
      </c>
      <c r="DB5" s="237" t="s">
        <v>321</v>
      </c>
      <c r="DC5" s="238" t="s">
        <v>322</v>
      </c>
      <c r="DD5" s="239" t="s">
        <v>224</v>
      </c>
      <c r="DE5" s="240" t="s">
        <v>320</v>
      </c>
      <c r="DF5" s="241" t="s">
        <v>321</v>
      </c>
      <c r="DG5" s="242" t="s">
        <v>320</v>
      </c>
      <c r="DH5" s="243" t="s">
        <v>323</v>
      </c>
      <c r="DI5" s="244" t="s">
        <v>324</v>
      </c>
      <c r="DJ5" s="245" t="s">
        <v>325</v>
      </c>
      <c r="DK5" s="246" t="s">
        <v>326</v>
      </c>
      <c r="DL5" s="247" t="s">
        <v>327</v>
      </c>
      <c r="DM5" s="248" t="s">
        <v>328</v>
      </c>
      <c r="DN5" s="249" t="s">
        <v>329</v>
      </c>
      <c r="DO5" s="250" t="s">
        <v>330</v>
      </c>
      <c r="DP5" s="251" t="s">
        <v>331</v>
      </c>
      <c r="DQ5" s="252" t="s">
        <v>332</v>
      </c>
      <c r="DR5" s="253" t="s">
        <v>333</v>
      </c>
      <c r="DS5" s="254" t="s">
        <v>334</v>
      </c>
      <c r="DT5" s="255" t="s">
        <v>238</v>
      </c>
      <c r="DU5" s="256" t="s">
        <v>239</v>
      </c>
      <c r="DV5" s="257" t="s">
        <v>335</v>
      </c>
      <c r="DW5" s="258" t="s">
        <v>272</v>
      </c>
      <c r="DX5" s="259" t="s">
        <v>336</v>
      </c>
      <c r="DY5" s="260" t="s">
        <v>174</v>
      </c>
      <c r="DZ5" s="262" t="str">
        <f>HYPERLINK("https://my.pitchbook.com?c=111421-63", "View company online")</f>
        <v>View company online</v>
      </c>
    </row>
    <row r="6" spans="1:130" x14ac:dyDescent="0.2">
      <c r="A6" s="3" t="s">
        <v>337</v>
      </c>
      <c r="B6" s="4" t="s">
        <v>338</v>
      </c>
      <c r="C6" s="5" t="s">
        <v>138</v>
      </c>
      <c r="D6" s="6" t="s">
        <v>138</v>
      </c>
      <c r="E6" s="7" t="s">
        <v>337</v>
      </c>
      <c r="F6" s="8" t="s">
        <v>339</v>
      </c>
      <c r="G6" s="9" t="s">
        <v>140</v>
      </c>
      <c r="H6" s="10" t="s">
        <v>340</v>
      </c>
      <c r="I6" s="11" t="s">
        <v>341</v>
      </c>
      <c r="J6" s="12" t="s">
        <v>342</v>
      </c>
      <c r="K6" s="13" t="s">
        <v>343</v>
      </c>
      <c r="L6" s="14" t="s">
        <v>344</v>
      </c>
      <c r="M6" s="15">
        <v>0.7</v>
      </c>
      <c r="N6" s="16" t="s">
        <v>146</v>
      </c>
      <c r="O6" s="17" t="s">
        <v>345</v>
      </c>
      <c r="P6" s="18" t="s">
        <v>346</v>
      </c>
      <c r="Q6" s="19" t="s">
        <v>347</v>
      </c>
      <c r="R6" s="20">
        <v>8</v>
      </c>
      <c r="S6" s="21" t="s">
        <v>138</v>
      </c>
      <c r="T6" s="22" t="s">
        <v>138</v>
      </c>
      <c r="U6" s="23">
        <v>1995</v>
      </c>
      <c r="V6" s="24" t="s">
        <v>138</v>
      </c>
      <c r="W6" s="25" t="s">
        <v>138</v>
      </c>
      <c r="X6" s="26" t="s">
        <v>150</v>
      </c>
      <c r="Y6" s="27" t="s">
        <v>138</v>
      </c>
      <c r="Z6" s="28" t="s">
        <v>138</v>
      </c>
      <c r="AA6" s="29" t="s">
        <v>138</v>
      </c>
      <c r="AB6" s="30" t="s">
        <v>138</v>
      </c>
      <c r="AC6" s="31" t="s">
        <v>138</v>
      </c>
      <c r="AD6" s="32" t="s">
        <v>138</v>
      </c>
      <c r="AE6" s="33" t="s">
        <v>348</v>
      </c>
      <c r="AF6" s="34" t="s">
        <v>349</v>
      </c>
      <c r="AG6" s="35" t="s">
        <v>350</v>
      </c>
      <c r="AH6" s="36" t="s">
        <v>351</v>
      </c>
      <c r="AI6" s="37" t="s">
        <v>352</v>
      </c>
      <c r="AJ6" s="38" t="s">
        <v>192</v>
      </c>
      <c r="AK6" s="39" t="s">
        <v>353</v>
      </c>
      <c r="AL6" s="40" t="s">
        <v>138</v>
      </c>
      <c r="AM6" s="41" t="s">
        <v>194</v>
      </c>
      <c r="AN6" s="42" t="s">
        <v>195</v>
      </c>
      <c r="AO6" s="43" t="s">
        <v>354</v>
      </c>
      <c r="AP6" s="44" t="s">
        <v>160</v>
      </c>
      <c r="AQ6" s="45" t="s">
        <v>352</v>
      </c>
      <c r="AR6" s="46" t="s">
        <v>138</v>
      </c>
      <c r="AS6" s="47" t="s">
        <v>355</v>
      </c>
      <c r="AT6" s="48" t="s">
        <v>162</v>
      </c>
      <c r="AU6" s="49" t="s">
        <v>163</v>
      </c>
      <c r="AV6" s="50" t="s">
        <v>356</v>
      </c>
      <c r="AW6" s="51" t="s">
        <v>138</v>
      </c>
      <c r="AX6" s="52" t="s">
        <v>138</v>
      </c>
      <c r="AY6" s="53" t="s">
        <v>138</v>
      </c>
      <c r="AZ6" s="54" t="s">
        <v>138</v>
      </c>
      <c r="BA6" s="55" t="s">
        <v>138</v>
      </c>
      <c r="BB6" s="56" t="s">
        <v>138</v>
      </c>
      <c r="BC6" s="57" t="s">
        <v>138</v>
      </c>
      <c r="BD6" s="58" t="s">
        <v>138</v>
      </c>
      <c r="BE6" s="59" t="s">
        <v>138</v>
      </c>
      <c r="BF6" s="60" t="s">
        <v>138</v>
      </c>
      <c r="BG6" s="61">
        <v>43098</v>
      </c>
      <c r="BH6" s="62">
        <v>0.7</v>
      </c>
      <c r="BI6" s="63" t="s">
        <v>170</v>
      </c>
      <c r="BJ6" s="64" t="s">
        <v>138</v>
      </c>
      <c r="BK6" s="65" t="s">
        <v>138</v>
      </c>
      <c r="BL6" s="66" t="s">
        <v>171</v>
      </c>
      <c r="BM6" s="67" t="s">
        <v>172</v>
      </c>
      <c r="BN6" s="68" t="s">
        <v>138</v>
      </c>
      <c r="BO6" s="69" t="s">
        <v>173</v>
      </c>
      <c r="BP6" s="70" t="s">
        <v>263</v>
      </c>
      <c r="BQ6" s="71" t="s">
        <v>138</v>
      </c>
      <c r="BR6" s="72" t="s">
        <v>138</v>
      </c>
      <c r="BS6" s="73" t="s">
        <v>265</v>
      </c>
      <c r="BT6" s="74">
        <v>43098</v>
      </c>
      <c r="BU6" s="75">
        <v>0.7</v>
      </c>
      <c r="BV6" s="76" t="s">
        <v>170</v>
      </c>
      <c r="BW6" s="77" t="s">
        <v>138</v>
      </c>
      <c r="BX6" s="78" t="s">
        <v>138</v>
      </c>
      <c r="BY6" s="79" t="s">
        <v>171</v>
      </c>
      <c r="BZ6" s="80" t="s">
        <v>172</v>
      </c>
      <c r="CA6" s="81" t="s">
        <v>138</v>
      </c>
      <c r="CB6" s="82" t="s">
        <v>173</v>
      </c>
      <c r="CC6" s="83" t="s">
        <v>263</v>
      </c>
      <c r="CD6" s="84" t="s">
        <v>138</v>
      </c>
      <c r="CE6" s="85" t="s">
        <v>138</v>
      </c>
      <c r="CF6" s="86" t="s">
        <v>265</v>
      </c>
      <c r="CG6" s="87" t="s">
        <v>138</v>
      </c>
      <c r="CH6" s="88" t="s">
        <v>138</v>
      </c>
      <c r="CI6" s="89" t="s">
        <v>138</v>
      </c>
      <c r="CJ6" s="90" t="s">
        <v>138</v>
      </c>
      <c r="CK6" s="91" t="s">
        <v>138</v>
      </c>
      <c r="CL6" s="92" t="s">
        <v>138</v>
      </c>
      <c r="CM6" s="93" t="s">
        <v>138</v>
      </c>
      <c r="CN6" s="94" t="s">
        <v>138</v>
      </c>
      <c r="CO6" s="95" t="s">
        <v>138</v>
      </c>
      <c r="CP6" s="96" t="s">
        <v>138</v>
      </c>
      <c r="CQ6" s="97" t="s">
        <v>138</v>
      </c>
      <c r="CR6" s="98" t="s">
        <v>138</v>
      </c>
      <c r="CS6" s="99" t="s">
        <v>138</v>
      </c>
      <c r="CT6" s="100" t="s">
        <v>138</v>
      </c>
      <c r="CU6" s="101" t="s">
        <v>138</v>
      </c>
      <c r="CV6" s="102" t="s">
        <v>138</v>
      </c>
      <c r="CW6" s="103" t="s">
        <v>138</v>
      </c>
      <c r="CX6" s="104" t="s">
        <v>138</v>
      </c>
      <c r="CY6" s="105" t="s">
        <v>138</v>
      </c>
      <c r="CZ6" s="106" t="s">
        <v>138</v>
      </c>
      <c r="DA6" s="107" t="s">
        <v>138</v>
      </c>
      <c r="DB6" s="108" t="s">
        <v>138</v>
      </c>
      <c r="DC6" s="109" t="s">
        <v>138</v>
      </c>
      <c r="DD6" s="110" t="s">
        <v>138</v>
      </c>
      <c r="DE6" s="111" t="s">
        <v>138</v>
      </c>
      <c r="DF6" s="112" t="s">
        <v>138</v>
      </c>
      <c r="DG6" s="113" t="s">
        <v>138</v>
      </c>
      <c r="DH6" s="114" t="s">
        <v>138</v>
      </c>
      <c r="DI6" s="115" t="s">
        <v>138</v>
      </c>
      <c r="DJ6" s="116" t="s">
        <v>138</v>
      </c>
      <c r="DK6" s="117" t="s">
        <v>138</v>
      </c>
      <c r="DL6" s="118" t="s">
        <v>138</v>
      </c>
      <c r="DM6" s="119" t="s">
        <v>138</v>
      </c>
      <c r="DN6" s="120" t="s">
        <v>138</v>
      </c>
      <c r="DO6" s="121" t="s">
        <v>138</v>
      </c>
      <c r="DP6" s="122" t="s">
        <v>138</v>
      </c>
      <c r="DQ6" s="123" t="s">
        <v>138</v>
      </c>
      <c r="DR6" s="124" t="s">
        <v>138</v>
      </c>
      <c r="DS6" s="125" t="s">
        <v>138</v>
      </c>
      <c r="DT6" s="126" t="s">
        <v>138</v>
      </c>
      <c r="DU6" s="127" t="s">
        <v>138</v>
      </c>
      <c r="DV6" s="128" t="s">
        <v>138</v>
      </c>
      <c r="DW6" s="129" t="s">
        <v>138</v>
      </c>
      <c r="DX6" s="130" t="s">
        <v>138</v>
      </c>
      <c r="DY6" s="131" t="s">
        <v>174</v>
      </c>
      <c r="DZ6" s="261" t="str">
        <f>HYPERLINK("https://my.pitchbook.com?c=223726-42", "View company online")</f>
        <v>View company online</v>
      </c>
    </row>
    <row r="7" spans="1:130" x14ac:dyDescent="0.2">
      <c r="A7" s="132" t="s">
        <v>357</v>
      </c>
      <c r="B7" s="133" t="s">
        <v>358</v>
      </c>
      <c r="C7" s="134" t="s">
        <v>138</v>
      </c>
      <c r="D7" s="135" t="s">
        <v>138</v>
      </c>
      <c r="E7" s="136" t="s">
        <v>357</v>
      </c>
      <c r="F7" s="137" t="s">
        <v>359</v>
      </c>
      <c r="G7" s="138" t="s">
        <v>360</v>
      </c>
      <c r="H7" s="139" t="s">
        <v>361</v>
      </c>
      <c r="I7" s="140" t="s">
        <v>362</v>
      </c>
      <c r="J7" s="141" t="s">
        <v>363</v>
      </c>
      <c r="K7" s="142" t="s">
        <v>364</v>
      </c>
      <c r="L7" s="143" t="s">
        <v>183</v>
      </c>
      <c r="M7" s="144">
        <v>0.88500000000000001</v>
      </c>
      <c r="N7" s="145" t="s">
        <v>146</v>
      </c>
      <c r="O7" s="146" t="s">
        <v>147</v>
      </c>
      <c r="P7" s="147" t="s">
        <v>148</v>
      </c>
      <c r="Q7" s="148" t="s">
        <v>365</v>
      </c>
      <c r="R7" s="149">
        <v>10</v>
      </c>
      <c r="S7" s="150" t="s">
        <v>138</v>
      </c>
      <c r="T7" s="151" t="s">
        <v>138</v>
      </c>
      <c r="U7" s="152">
        <v>2017</v>
      </c>
      <c r="V7" s="153" t="s">
        <v>138</v>
      </c>
      <c r="W7" s="154" t="s">
        <v>138</v>
      </c>
      <c r="X7" s="155" t="s">
        <v>150</v>
      </c>
      <c r="Y7" s="156" t="s">
        <v>138</v>
      </c>
      <c r="Z7" s="157" t="s">
        <v>138</v>
      </c>
      <c r="AA7" s="158" t="s">
        <v>138</v>
      </c>
      <c r="AB7" s="159" t="s">
        <v>138</v>
      </c>
      <c r="AC7" s="160" t="s">
        <v>138</v>
      </c>
      <c r="AD7" s="161" t="s">
        <v>138</v>
      </c>
      <c r="AE7" s="162" t="s">
        <v>366</v>
      </c>
      <c r="AF7" s="163" t="s">
        <v>367</v>
      </c>
      <c r="AG7" s="164" t="s">
        <v>368</v>
      </c>
      <c r="AH7" s="165" t="s">
        <v>369</v>
      </c>
      <c r="AI7" s="166" t="s">
        <v>370</v>
      </c>
      <c r="AJ7" s="167" t="s">
        <v>371</v>
      </c>
      <c r="AK7" s="168" t="s">
        <v>372</v>
      </c>
      <c r="AL7" s="169" t="s">
        <v>373</v>
      </c>
      <c r="AM7" s="170" t="s">
        <v>374</v>
      </c>
      <c r="AN7" s="171" t="s">
        <v>375</v>
      </c>
      <c r="AO7" s="172" t="s">
        <v>376</v>
      </c>
      <c r="AP7" s="173" t="s">
        <v>160</v>
      </c>
      <c r="AQ7" s="174" t="s">
        <v>370</v>
      </c>
      <c r="AR7" s="175" t="s">
        <v>138</v>
      </c>
      <c r="AS7" s="176" t="s">
        <v>369</v>
      </c>
      <c r="AT7" s="177" t="s">
        <v>162</v>
      </c>
      <c r="AU7" s="178" t="s">
        <v>163</v>
      </c>
      <c r="AV7" s="179" t="s">
        <v>377</v>
      </c>
      <c r="AW7" s="180" t="s">
        <v>138</v>
      </c>
      <c r="AX7" s="181" t="s">
        <v>138</v>
      </c>
      <c r="AY7" s="182" t="s">
        <v>138</v>
      </c>
      <c r="AZ7" s="183" t="s">
        <v>138</v>
      </c>
      <c r="BA7" s="184" t="s">
        <v>138</v>
      </c>
      <c r="BB7" s="185" t="s">
        <v>138</v>
      </c>
      <c r="BC7" s="186" t="s">
        <v>138</v>
      </c>
      <c r="BD7" s="187" t="s">
        <v>138</v>
      </c>
      <c r="BE7" s="188" t="s">
        <v>138</v>
      </c>
      <c r="BF7" s="189" t="s">
        <v>138</v>
      </c>
      <c r="BG7" s="190">
        <v>43098</v>
      </c>
      <c r="BH7" s="191">
        <v>0.89</v>
      </c>
      <c r="BI7" s="192" t="s">
        <v>170</v>
      </c>
      <c r="BJ7" s="193" t="s">
        <v>138</v>
      </c>
      <c r="BK7" s="194" t="s">
        <v>138</v>
      </c>
      <c r="BL7" s="195" t="s">
        <v>171</v>
      </c>
      <c r="BM7" s="196" t="s">
        <v>172</v>
      </c>
      <c r="BN7" s="197" t="s">
        <v>138</v>
      </c>
      <c r="BO7" s="198" t="s">
        <v>173</v>
      </c>
      <c r="BP7" s="199" t="s">
        <v>138</v>
      </c>
      <c r="BQ7" s="200" t="s">
        <v>138</v>
      </c>
      <c r="BR7" s="201" t="s">
        <v>138</v>
      </c>
      <c r="BS7" s="202" t="s">
        <v>169</v>
      </c>
      <c r="BT7" s="203">
        <v>43098</v>
      </c>
      <c r="BU7" s="204">
        <v>0.89</v>
      </c>
      <c r="BV7" s="205" t="s">
        <v>170</v>
      </c>
      <c r="BW7" s="206" t="s">
        <v>138</v>
      </c>
      <c r="BX7" s="207" t="s">
        <v>138</v>
      </c>
      <c r="BY7" s="208" t="s">
        <v>171</v>
      </c>
      <c r="BZ7" s="209" t="s">
        <v>172</v>
      </c>
      <c r="CA7" s="210" t="s">
        <v>138</v>
      </c>
      <c r="CB7" s="211" t="s">
        <v>173</v>
      </c>
      <c r="CC7" s="212" t="s">
        <v>138</v>
      </c>
      <c r="CD7" s="213" t="s">
        <v>138</v>
      </c>
      <c r="CE7" s="214" t="s">
        <v>138</v>
      </c>
      <c r="CF7" s="215" t="s">
        <v>169</v>
      </c>
      <c r="CG7" s="216" t="s">
        <v>138</v>
      </c>
      <c r="CH7" s="217" t="s">
        <v>138</v>
      </c>
      <c r="CI7" s="218" t="s">
        <v>138</v>
      </c>
      <c r="CJ7" s="219" t="s">
        <v>138</v>
      </c>
      <c r="CK7" s="220" t="s">
        <v>138</v>
      </c>
      <c r="CL7" s="221" t="s">
        <v>138</v>
      </c>
      <c r="CM7" s="222" t="s">
        <v>138</v>
      </c>
      <c r="CN7" s="223" t="s">
        <v>138</v>
      </c>
      <c r="CO7" s="224" t="s">
        <v>138</v>
      </c>
      <c r="CP7" s="225" t="s">
        <v>138</v>
      </c>
      <c r="CQ7" s="226" t="s">
        <v>138</v>
      </c>
      <c r="CR7" s="227" t="s">
        <v>138</v>
      </c>
      <c r="CS7" s="228" t="s">
        <v>138</v>
      </c>
      <c r="CT7" s="229" t="s">
        <v>138</v>
      </c>
      <c r="CU7" s="230" t="s">
        <v>138</v>
      </c>
      <c r="CV7" s="231" t="s">
        <v>138</v>
      </c>
      <c r="CW7" s="232" t="s">
        <v>138</v>
      </c>
      <c r="CX7" s="233" t="s">
        <v>138</v>
      </c>
      <c r="CY7" s="234" t="s">
        <v>138</v>
      </c>
      <c r="CZ7" s="235" t="s">
        <v>138</v>
      </c>
      <c r="DA7" s="236" t="s">
        <v>138</v>
      </c>
      <c r="DB7" s="237" t="s">
        <v>138</v>
      </c>
      <c r="DC7" s="238" t="s">
        <v>138</v>
      </c>
      <c r="DD7" s="239" t="s">
        <v>138</v>
      </c>
      <c r="DE7" s="240" t="s">
        <v>138</v>
      </c>
      <c r="DF7" s="241" t="s">
        <v>138</v>
      </c>
      <c r="DG7" s="242" t="s">
        <v>138</v>
      </c>
      <c r="DH7" s="243" t="s">
        <v>138</v>
      </c>
      <c r="DI7" s="244" t="s">
        <v>138</v>
      </c>
      <c r="DJ7" s="245" t="s">
        <v>138</v>
      </c>
      <c r="DK7" s="246" t="s">
        <v>138</v>
      </c>
      <c r="DL7" s="247" t="s">
        <v>138</v>
      </c>
      <c r="DM7" s="248" t="s">
        <v>138</v>
      </c>
      <c r="DN7" s="249" t="s">
        <v>138</v>
      </c>
      <c r="DO7" s="250" t="s">
        <v>138</v>
      </c>
      <c r="DP7" s="251" t="s">
        <v>138</v>
      </c>
      <c r="DQ7" s="252" t="s">
        <v>138</v>
      </c>
      <c r="DR7" s="253" t="s">
        <v>138</v>
      </c>
      <c r="DS7" s="254" t="s">
        <v>138</v>
      </c>
      <c r="DT7" s="255" t="s">
        <v>138</v>
      </c>
      <c r="DU7" s="256" t="s">
        <v>138</v>
      </c>
      <c r="DV7" s="257" t="s">
        <v>138</v>
      </c>
      <c r="DW7" s="258" t="s">
        <v>138</v>
      </c>
      <c r="DX7" s="259" t="s">
        <v>138</v>
      </c>
      <c r="DY7" s="260" t="s">
        <v>174</v>
      </c>
      <c r="DZ7" s="262" t="str">
        <f>HYPERLINK("https://my.pitchbook.com?c=223724-62", "View company online")</f>
        <v>View company online</v>
      </c>
    </row>
    <row r="8" spans="1:130" x14ac:dyDescent="0.2">
      <c r="A8" s="3" t="s">
        <v>378</v>
      </c>
      <c r="B8" s="4" t="s">
        <v>379</v>
      </c>
      <c r="C8" s="5" t="s">
        <v>138</v>
      </c>
      <c r="D8" s="6" t="s">
        <v>138</v>
      </c>
      <c r="E8" s="7" t="s">
        <v>378</v>
      </c>
      <c r="F8" s="8" t="s">
        <v>380</v>
      </c>
      <c r="G8" s="9" t="s">
        <v>381</v>
      </c>
      <c r="H8" s="10" t="s">
        <v>382</v>
      </c>
      <c r="I8" s="11" t="s">
        <v>382</v>
      </c>
      <c r="J8" s="12" t="s">
        <v>383</v>
      </c>
      <c r="K8" s="13" t="s">
        <v>138</v>
      </c>
      <c r="L8" s="14" t="s">
        <v>183</v>
      </c>
      <c r="M8" s="15">
        <v>0.45</v>
      </c>
      <c r="N8" s="16" t="s">
        <v>384</v>
      </c>
      <c r="O8" s="17" t="s">
        <v>147</v>
      </c>
      <c r="P8" s="18" t="s">
        <v>148</v>
      </c>
      <c r="Q8" s="19" t="s">
        <v>138</v>
      </c>
      <c r="R8" s="20" t="s">
        <v>138</v>
      </c>
      <c r="S8" s="21" t="s">
        <v>138</v>
      </c>
      <c r="T8" s="22" t="s">
        <v>138</v>
      </c>
      <c r="U8" s="23">
        <v>2017</v>
      </c>
      <c r="V8" s="24" t="s">
        <v>138</v>
      </c>
      <c r="W8" s="25" t="s">
        <v>150</v>
      </c>
      <c r="X8" s="26" t="s">
        <v>150</v>
      </c>
      <c r="Y8" s="27" t="s">
        <v>138</v>
      </c>
      <c r="Z8" s="28" t="s">
        <v>138</v>
      </c>
      <c r="AA8" s="29" t="s">
        <v>138</v>
      </c>
      <c r="AB8" s="30" t="s">
        <v>138</v>
      </c>
      <c r="AC8" s="31" t="s">
        <v>138</v>
      </c>
      <c r="AD8" s="32" t="s">
        <v>138</v>
      </c>
      <c r="AE8" s="33" t="s">
        <v>385</v>
      </c>
      <c r="AF8" s="34" t="s">
        <v>386</v>
      </c>
      <c r="AG8" s="35" t="s">
        <v>387</v>
      </c>
      <c r="AH8" s="36" t="s">
        <v>138</v>
      </c>
      <c r="AI8" s="37" t="s">
        <v>388</v>
      </c>
      <c r="AJ8" s="38" t="s">
        <v>389</v>
      </c>
      <c r="AK8" s="39" t="s">
        <v>390</v>
      </c>
      <c r="AL8" s="40" t="s">
        <v>391</v>
      </c>
      <c r="AM8" s="41" t="s">
        <v>392</v>
      </c>
      <c r="AN8" s="42" t="s">
        <v>393</v>
      </c>
      <c r="AO8" s="43" t="s">
        <v>394</v>
      </c>
      <c r="AP8" s="44" t="s">
        <v>160</v>
      </c>
      <c r="AQ8" s="45" t="s">
        <v>388</v>
      </c>
      <c r="AR8" s="46" t="s">
        <v>138</v>
      </c>
      <c r="AS8" s="47" t="s">
        <v>138</v>
      </c>
      <c r="AT8" s="48" t="s">
        <v>162</v>
      </c>
      <c r="AU8" s="49" t="s">
        <v>163</v>
      </c>
      <c r="AV8" s="50" t="s">
        <v>395</v>
      </c>
      <c r="AW8" s="51" t="s">
        <v>138</v>
      </c>
      <c r="AX8" s="52" t="s">
        <v>138</v>
      </c>
      <c r="AY8" s="53" t="s">
        <v>138</v>
      </c>
      <c r="AZ8" s="54" t="s">
        <v>138</v>
      </c>
      <c r="BA8" s="55" t="s">
        <v>138</v>
      </c>
      <c r="BB8" s="56" t="s">
        <v>138</v>
      </c>
      <c r="BC8" s="57" t="s">
        <v>138</v>
      </c>
      <c r="BD8" s="58" t="s">
        <v>138</v>
      </c>
      <c r="BE8" s="59" t="s">
        <v>138</v>
      </c>
      <c r="BF8" s="60" t="s">
        <v>138</v>
      </c>
      <c r="BG8" s="61">
        <v>43098</v>
      </c>
      <c r="BH8" s="62">
        <v>0.45</v>
      </c>
      <c r="BI8" s="63" t="s">
        <v>170</v>
      </c>
      <c r="BJ8" s="64" t="s">
        <v>138</v>
      </c>
      <c r="BK8" s="65" t="s">
        <v>138</v>
      </c>
      <c r="BL8" s="66" t="s">
        <v>171</v>
      </c>
      <c r="BM8" s="67" t="s">
        <v>172</v>
      </c>
      <c r="BN8" s="68" t="s">
        <v>138</v>
      </c>
      <c r="BO8" s="69" t="s">
        <v>173</v>
      </c>
      <c r="BP8" s="70" t="s">
        <v>138</v>
      </c>
      <c r="BQ8" s="71" t="s">
        <v>138</v>
      </c>
      <c r="BR8" s="72" t="s">
        <v>138</v>
      </c>
      <c r="BS8" s="73" t="s">
        <v>169</v>
      </c>
      <c r="BT8" s="74">
        <v>43098</v>
      </c>
      <c r="BU8" s="75">
        <v>0.45</v>
      </c>
      <c r="BV8" s="76" t="s">
        <v>170</v>
      </c>
      <c r="BW8" s="77" t="s">
        <v>138</v>
      </c>
      <c r="BX8" s="78" t="s">
        <v>138</v>
      </c>
      <c r="BY8" s="79" t="s">
        <v>171</v>
      </c>
      <c r="BZ8" s="80" t="s">
        <v>172</v>
      </c>
      <c r="CA8" s="81" t="s">
        <v>138</v>
      </c>
      <c r="CB8" s="82" t="s">
        <v>173</v>
      </c>
      <c r="CC8" s="83" t="s">
        <v>138</v>
      </c>
      <c r="CD8" s="84" t="s">
        <v>138</v>
      </c>
      <c r="CE8" s="85" t="s">
        <v>138</v>
      </c>
      <c r="CF8" s="86" t="s">
        <v>169</v>
      </c>
      <c r="CG8" s="87" t="s">
        <v>138</v>
      </c>
      <c r="CH8" s="88" t="s">
        <v>138</v>
      </c>
      <c r="CI8" s="89" t="s">
        <v>138</v>
      </c>
      <c r="CJ8" s="90" t="s">
        <v>138</v>
      </c>
      <c r="CK8" s="91" t="s">
        <v>138</v>
      </c>
      <c r="CL8" s="92" t="s">
        <v>138</v>
      </c>
      <c r="CM8" s="93" t="s">
        <v>138</v>
      </c>
      <c r="CN8" s="94" t="s">
        <v>138</v>
      </c>
      <c r="CO8" s="95" t="s">
        <v>138</v>
      </c>
      <c r="CP8" s="96" t="s">
        <v>138</v>
      </c>
      <c r="CQ8" s="97" t="s">
        <v>138</v>
      </c>
      <c r="CR8" s="98" t="s">
        <v>138</v>
      </c>
      <c r="CS8" s="99" t="s">
        <v>138</v>
      </c>
      <c r="CT8" s="100" t="s">
        <v>138</v>
      </c>
      <c r="CU8" s="101" t="s">
        <v>138</v>
      </c>
      <c r="CV8" s="102" t="s">
        <v>138</v>
      </c>
      <c r="CW8" s="103" t="s">
        <v>138</v>
      </c>
      <c r="CX8" s="104" t="s">
        <v>138</v>
      </c>
      <c r="CY8" s="105" t="s">
        <v>138</v>
      </c>
      <c r="CZ8" s="106" t="s">
        <v>138</v>
      </c>
      <c r="DA8" s="107" t="s">
        <v>138</v>
      </c>
      <c r="DB8" s="108" t="s">
        <v>138</v>
      </c>
      <c r="DC8" s="109" t="s">
        <v>138</v>
      </c>
      <c r="DD8" s="110" t="s">
        <v>138</v>
      </c>
      <c r="DE8" s="111" t="s">
        <v>138</v>
      </c>
      <c r="DF8" s="112" t="s">
        <v>138</v>
      </c>
      <c r="DG8" s="113" t="s">
        <v>138</v>
      </c>
      <c r="DH8" s="114" t="s">
        <v>138</v>
      </c>
      <c r="DI8" s="115" t="s">
        <v>138</v>
      </c>
      <c r="DJ8" s="116" t="s">
        <v>138</v>
      </c>
      <c r="DK8" s="117" t="s">
        <v>138</v>
      </c>
      <c r="DL8" s="118" t="s">
        <v>138</v>
      </c>
      <c r="DM8" s="119" t="s">
        <v>138</v>
      </c>
      <c r="DN8" s="120" t="s">
        <v>138</v>
      </c>
      <c r="DO8" s="121" t="s">
        <v>138</v>
      </c>
      <c r="DP8" s="122" t="s">
        <v>138</v>
      </c>
      <c r="DQ8" s="123" t="s">
        <v>138</v>
      </c>
      <c r="DR8" s="124" t="s">
        <v>138</v>
      </c>
      <c r="DS8" s="125" t="s">
        <v>138</v>
      </c>
      <c r="DT8" s="126" t="s">
        <v>138</v>
      </c>
      <c r="DU8" s="127" t="s">
        <v>138</v>
      </c>
      <c r="DV8" s="128" t="s">
        <v>138</v>
      </c>
      <c r="DW8" s="129" t="s">
        <v>138</v>
      </c>
      <c r="DX8" s="130" t="s">
        <v>138</v>
      </c>
      <c r="DY8" s="131" t="s">
        <v>174</v>
      </c>
      <c r="DZ8" s="261" t="str">
        <f>HYPERLINK("https://my.pitchbook.com?c=223742-80", "View company online")</f>
        <v>View company online</v>
      </c>
    </row>
    <row r="11" spans="1:130" x14ac:dyDescent="0.2">
      <c r="A11" s="263" t="s">
        <v>135</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election activeCell="A100" sqref="A100"/>
    </sheetView>
  </sheetViews>
  <sheetFormatPr baseColWidth="10" defaultColWidth="8.83203125" defaultRowHeight="15" x14ac:dyDescent="0.2"/>
  <cols>
    <col min="1" max="1" width="19.1640625" customWidth="1"/>
    <col min="2" max="2" width="23.1640625" customWidth="1"/>
    <col min="3" max="7" width="9.1640625" customWidth="1"/>
    <col min="8" max="8" width="2.83203125" customWidth="1"/>
    <col min="9" max="9" width="26.5" customWidth="1"/>
  </cols>
  <sheetData>
    <row r="1" spans="1:9" ht="18" x14ac:dyDescent="0.2">
      <c r="A1" s="264" t="s">
        <v>130</v>
      </c>
    </row>
    <row r="3" spans="1:9" x14ac:dyDescent="0.2">
      <c r="A3" s="265" t="s">
        <v>131</v>
      </c>
    </row>
    <row r="4" spans="1:9" x14ac:dyDescent="0.2">
      <c r="A4" s="270" t="str">
        <f>HYPERLINK("mailto:clientservices@pitchbook.com ", "clientservices@pitchbook.com ")</f>
        <v xml:space="preserve">clientservices@pitchbook.com </v>
      </c>
    </row>
    <row r="6" spans="1:9" x14ac:dyDescent="0.2">
      <c r="A6" s="266" t="s">
        <v>132</v>
      </c>
      <c r="B6" s="269" t="str">
        <f>HYPERLINK("http://www.pitchbook.com/agreement", "PitchBook User Agreement")</f>
        <v>PitchBook User Agreement</v>
      </c>
      <c r="C6" s="267" t="s">
        <v>133</v>
      </c>
    </row>
    <row r="8" spans="1:9" x14ac:dyDescent="0.2">
      <c r="A8" s="268" t="s">
        <v>134</v>
      </c>
      <c r="I8" s="271" t="str">
        <f>HYPERLINK("mailto:clientservices@pitchbook.com", "clientservices@pitchbook.com.")</f>
        <v>clientservices@pitchbook.com.</v>
      </c>
    </row>
    <row r="10" spans="1:9" x14ac:dyDescent="0.2">
      <c r="A10" s="272" t="s">
        <v>135</v>
      </c>
    </row>
  </sheetData>
  <sheetProtection password="C9C1"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Disclaimer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PitchBook</dc:creator>
  <cp:lastModifiedBy>Microsoft Office User</cp:lastModifiedBy>
  <dcterms:created xsi:type="dcterms:W3CDTF">2010-12-15T16:54:07Z</dcterms:created>
  <dcterms:modified xsi:type="dcterms:W3CDTF">2018-01-05T17:39:58Z</dcterms:modified>
</cp:coreProperties>
</file>