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Data" sheetId="1" state="visible" r:id="rId2"/>
    <sheet name="Disclaimer" sheetId="2" state="visible" r:id="rId3"/>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BT8" authorId="0">
      <text>
        <r>
          <rPr>
            <sz val="11"/>
            <color rgb="FF000000"/>
            <rFont val="Calibri"/>
            <family val="2"/>
            <charset val="1"/>
          </rPr>
          <t xml:space="preserve">Expected</t>
        </r>
      </text>
    </comment>
  </commentList>
</comments>
</file>

<file path=xl/sharedStrings.xml><?xml version="1.0" encoding="utf-8"?>
<sst xmlns="http://schemas.openxmlformats.org/spreadsheetml/2006/main" count="1043" uniqueCount="631">
  <si>
    <t>113812-57</t>
  </si>
  <si>
    <t>YouStake</t>
  </si>
  <si>
    <t>Provider of a web-based sports event registration portal and a crowdfunding marketplace for skilled games and sports players. The company offers an online sports staking and sponsorship platform allowing users to invest in skilled sports players for entry in live events and a chance to share in the winnings.</t>
  </si>
  <si>
    <t>Information Technology</t>
  </si>
  <si>
    <t>186415-93</t>
  </si>
  <si>
    <t>Ranked</t>
  </si>
  <si>
    <t>113072-77</t>
  </si>
  <si>
    <t>Sports Thread</t>
  </si>
  <si>
    <t>Developer of a sports management application. The company provides student-athletes with the opportunity to tell the real story by merging the culture of college athletics with social media.</t>
  </si>
  <si>
    <t>Consumer Products and Services (B2C)</t>
  </si>
  <si>
    <t>106918-21</t>
  </si>
  <si>
    <t>Spencer Re</t>
  </si>
  <si>
    <t>Provider of a reinsurance products and related services. The company focuses on reinsuring products that are sold by auto dealers, direct marketers and loan providers and in addition also offers reinsure services related to other types of complementary insurance risks enabling its clients with good business practices ensuring security and profitability.</t>
  </si>
  <si>
    <t>Financial Services</t>
  </si>
  <si>
    <t>171982-99</t>
  </si>
  <si>
    <t>Ready Makers</t>
  </si>
  <si>
    <t>Developer of a cross-platform creation software. The company's cross-platform creation environment allows users to program games, arduinos, and other software projects without any previous coding experience, enabling users to program and control robots.</t>
  </si>
  <si>
    <t>162771-49</t>
  </si>
  <si>
    <t>Guide Resource Services</t>
  </si>
  <si>
    <t>The company is currently operating in Stealth mode.</t>
  </si>
  <si>
    <t>Business Products and Services (B2B)</t>
  </si>
  <si>
    <t>154802-89</t>
  </si>
  <si>
    <t>Codable 7</t>
  </si>
  <si>
    <t>Faze</t>
  </si>
  <si>
    <t>Provider of a messaging application intended to offer privacy while having conversation. The company's application store messages until it is being viewed and get automatically deleted after that, enabling users to maintain their privacy by disappearing the messages.</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</si>
  <si>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</si>
  <si>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</si>
  <si>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</si>
  <si>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</si>
  <si>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</si>
  <si>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</si>
  <si>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</si>
  <si>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</si>
  <si>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</si>
  <si>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</si>
  <si>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</si>
  <si>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</si>
  <si>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</si>
  <si>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</si>
  <si>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</si>
  <si>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</si>
  <si>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</si>
  <si>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</si>
  <si>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</si>
  <si>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</si>
  <si>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</si>
  <si>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</si>
  <si>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</si>
  <si>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</si>
  <si>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</si>
  <si>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</si>
  <si>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</si>
  <si>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</si>
  <si>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</si>
  <si>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</si>
  <si>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</si>
  <si>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</si>
  <si>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</si>
  <si>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</si>
  <si>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</si>
  <si>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</si>
  <si>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</si>
  <si>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</si>
  <si>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</si>
  <si>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</si>
  <si>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</si>
  <si>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</si>
  <si>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</si>
  <si>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</si>
  <si>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</si>
  <si>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</si>
  <si>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</si>
  <si>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</si>
  <si>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</si>
  <si>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</si>
  <si>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</si>
  <si>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</si>
  <si>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</si>
  <si>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</si>
  <si>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</si>
  <si>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</si>
  <si>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</si>
  <si>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</si>
  <si>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</si>
  <si>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</si>
  <si>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</si>
  <si>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</si>
  <si>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</si>
  <si>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</si>
  <si>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</si>
  <si>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</si>
  <si>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</si>
  <si>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</si>
  <si>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</si>
  <si>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</si>
  <si>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</si>
  <si>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</si>
  <si>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</si>
  <si>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</si>
  <si>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</si>
  <si>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</si>
  <si>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</si>
  <si>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</si>
  <si>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</si>
  <si>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</si>
  <si>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</si>
  <si>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</si>
  <si>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</si>
  <si>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</si>
  <si>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</si>
  <si>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</si>
  <si>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</si>
  <si>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</si>
  <si>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</si>
  <si>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</si>
  <si>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</si>
  <si>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</si>
  <si>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</si>
  <si>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</si>
  <si>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</si>
  <si>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</si>
  <si>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</si>
  <si>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</si>
  <si>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</si>
  <si>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</si>
  <si>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</si>
  <si>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</si>
  <si>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</si>
  <si>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</si>
  <si>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</si>
  <si>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</si>
  <si>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</si>
  <si>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</si>
  <si>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</si>
  <si>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</si>
  <si>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</si>
  <si>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</si>
  <si>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</si>
  <si>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</si>
  <si>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</si>
  <si>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</si>
  <si>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</si>
  <si>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</si>
  <si>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</si>
  <si>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</si>
  <si>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</si>
  <si>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</si>
  <si>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</si>
  <si>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102920-86</t>
  </si>
  <si>
    <t>Stack Labs</t>
  </si>
  <si>
    <t>Stack, Stack Lighting</t>
  </si>
  <si>
    <t>Manufacturer of light bulbs with sensors created to help home owners save electricity. The company's light bulbs offers real-time motion alert lighting with intuitive controls through smart devices and it mimic home owners' occupancy by turning off and on and will let them know if someone enters their homes, enabling home owners to adjusts color temperature to time of day and sleep soundly.</t>
  </si>
  <si>
    <t>Software</t>
  </si>
  <si>
    <t>Social/Platform Software</t>
  </si>
  <si>
    <t>Social/Platform Software*</t>
  </si>
  <si>
    <t>FinTech</t>
  </si>
  <si>
    <t>Accelerator/Incubator Backed</t>
  </si>
  <si>
    <t>Generating Revenue</t>
  </si>
  <si>
    <t>Privately Held (backing)</t>
  </si>
  <si>
    <t>Venture Capital</t>
  </si>
  <si>
    <t>www.youstake.com</t>
  </si>
  <si>
    <r>
      <t xml:space="preserve">Deal</t>
    </r>
    <r>
      <rPr>
        <sz val="7"/>
        <color rgb="FF707070"/>
        <rFont val="Arial"/>
        <family val="2"/>
        <charset val="1"/>
      </rPr>
      <t xml:space="preserve"> NEW  </t>
    </r>
    <r>
      <rPr>
        <sz val="8"/>
        <color rgb="FF000000"/>
        <rFont val="Arial"/>
        <family val="2"/>
        <charset val="1"/>
      </rPr>
      <t xml:space="preserve">Angel (individual), 2017</t>
    </r>
    <r>
      <rPr>
        <sz val="7"/>
        <color rgb="FF707070"/>
        <rFont val="Arial"/>
        <family val="2"/>
        <charset val="1"/>
      </rPr>
      <t xml:space="preserve"> Announced/In Progress
</t>
    </r>
    <r>
      <rPr>
        <b val="true"/>
        <sz val="8"/>
        <color rgb="FF26854D"/>
        <rFont val="Arial"/>
        <family val="2"/>
        <charset val="1"/>
      </rPr>
      <t xml:space="preserve">People</t>
    </r>
    <r>
      <rPr>
        <sz val="7"/>
        <color rgb="FF707070"/>
        <rFont val="Arial"/>
        <family val="2"/>
        <charset val="1"/>
      </rPr>
      <t xml:space="preserve"> NEW  </t>
    </r>
    <r>
      <rPr>
        <sz val="8"/>
        <color rgb="FF000000"/>
        <rFont val="Arial"/>
        <family val="2"/>
        <charset val="1"/>
      </rPr>
      <t xml:space="preserve">Nicholas DeGeorge, Co-Founder, Chief Compliance Officer &amp; Board Member
</t>
    </r>
    <r>
      <rPr>
        <b val="true"/>
        <sz val="8"/>
        <color rgb="FF26854D"/>
        <rFont val="Arial"/>
        <family val="2"/>
        <charset val="1"/>
      </rPr>
      <t xml:space="preserve">Promotion</t>
    </r>
    <r>
      <rPr>
        <sz val="7"/>
        <color rgb="FF707070"/>
        <rFont val="Arial"/>
        <family val="2"/>
        <charset val="1"/>
      </rPr>
      <t xml:space="preserve"> NEW  </t>
    </r>
    <r>
      <rPr>
        <sz val="8"/>
        <color rgb="FF000000"/>
        <rFont val="Arial"/>
        <family val="2"/>
        <charset val="1"/>
      </rPr>
      <t xml:space="preserve">Scott Hansbury, Co-Founder, Board Member &amp; Chief Operating Officer
</t>
    </r>
    <r>
      <rPr>
        <b val="true"/>
        <sz val="8"/>
        <color rgb="FF26854D"/>
        <rFont val="Arial"/>
        <family val="2"/>
        <charset val="1"/>
      </rPr>
      <t xml:space="preserve">Primary Office</t>
    </r>
    <r>
      <rPr>
        <sz val="7"/>
        <color rgb="FF707070"/>
        <rFont val="Arial"/>
        <family val="2"/>
        <charset val="1"/>
      </rPr>
      <t xml:space="preserve"> UPDATE  </t>
    </r>
    <r>
      <rPr>
        <sz val="8"/>
        <color rgb="FF000000"/>
        <rFont val="Arial"/>
        <family val="2"/>
        <charset val="1"/>
      </rPr>
      <t xml:space="preserve">San Francisco, CA</t>
    </r>
  </si>
  <si>
    <t>FY 2017</t>
  </si>
  <si>
    <t>127649-53P</t>
  </si>
  <si>
    <t>Frank DeGeorge</t>
  </si>
  <si>
    <t>Co-Founder, Chief Executive Officer &amp; Board Member</t>
  </si>
  <si>
    <t>frank@youstake.com</t>
  </si>
  <si>
    <t>+1 (702) 720-6126</t>
  </si>
  <si>
    <t>San Francisco, CA</t>
  </si>
  <si>
    <t>804 Mission Street</t>
  </si>
  <si>
    <t>San Francisco</t>
  </si>
  <si>
    <t>California</t>
  </si>
  <si>
    <t>94103</t>
  </si>
  <si>
    <t>United States</t>
  </si>
  <si>
    <t>+1 (602) 321-0322</t>
  </si>
  <si>
    <t>scott@youstake.com</t>
  </si>
  <si>
    <t>Americas</t>
  </si>
  <si>
    <t>North America</t>
  </si>
  <si>
    <t>The company plans on raising $2.5 million of venture funding from Rosecliff Ventures and Plug &amp; Play Tech Center and opening the round on December 1, 2017. Duncan Niederauer, Jason Robins, and Jon Shipman will also participate in the round. The company plans on closing the round on March 31, 2018. Also, the company closed on $4,100 of a planned $10,000 of angel funding via crowdfunding platform NetCapital Systems as of October 3, 2017. The company plans on closing the round on December 18, 2017. Previously, the company raised $600,000 of venture funding at a valuation of $7 million from Rosecliff Ventures, Sand Hill Angels, and Rubylight Technology on March 31, 2016. Social Starts, Anthony Zinno, Don Welch, James Joyner, Jeff Lewis, Jim Van Epps, and Tanveer Ali also participated in the round. The company is being actively tracked by PitchBook.</t>
  </si>
  <si>
    <t>500 Startups, Anthony Zinno, Don Welch, Duncan Niederauer, James Joyner, Jason Robins, Jeff Lewis, Jim Van Epps, Plug and Play Tech Center, Rosecliff Ventures, Rubylight Technology, Sand Hill Angels, Social Starts, Tanveer Ali</t>
  </si>
  <si>
    <t>500 Startups (www.500.co), Plug and Play Tech Center (www.plugandplaytechcenter.com), Rosecliff Ventures (www.rosecliffvc.com), Rubylight Technology (www.rubylight.com), Sand Hill Angels (www.sandhillangels.com), Social Starts (www.socialstarts.com)</t>
  </si>
  <si>
    <t>Wells Fargo (General Business Banking), The VerStandig Law Firm (Legal Advisor), Paradigm Counsel (Legal Advisor)</t>
  </si>
  <si>
    <t>NetCapital Systems (Lead Manager or Arranger), Paradigm Counsel (Legal Advisor)</t>
  </si>
  <si>
    <t>Actual</t>
  </si>
  <si>
    <t>Accelerator/Incubator</t>
  </si>
  <si>
    <t>Other</t>
  </si>
  <si>
    <t>Completed</t>
  </si>
  <si>
    <t>Early Stage VC</t>
  </si>
  <si>
    <t>Upcoming</t>
  </si>
  <si>
    <t>1.56%</t>
  </si>
  <si>
    <t>92</t>
  </si>
  <si>
    <t>-0.01%</t>
  </si>
  <si>
    <t>-0.69%</t>
  </si>
  <si>
    <t>2.58%</t>
  </si>
  <si>
    <t>0.03%</t>
  </si>
  <si>
    <t>49</t>
  </si>
  <si>
    <t>5.17%</t>
  </si>
  <si>
    <t>96</t>
  </si>
  <si>
    <t>0.00%</t>
  </si>
  <si>
    <t>14</t>
  </si>
  <si>
    <t>0.08%</t>
  </si>
  <si>
    <t>55</t>
  </si>
  <si>
    <t>-0.03%</t>
  </si>
  <si>
    <t>16</t>
  </si>
  <si>
    <t>6.58x</t>
  </si>
  <si>
    <t>82</t>
  </si>
  <si>
    <t>0.23x</t>
  </si>
  <si>
    <t>3.59%</t>
  </si>
  <si>
    <t>2.12x</t>
  </si>
  <si>
    <t>68</t>
  </si>
  <si>
    <t>17.60x</t>
  </si>
  <si>
    <t>89</t>
  </si>
  <si>
    <t>3.00x</t>
  </si>
  <si>
    <t>70</t>
  </si>
  <si>
    <t>1.25x</t>
  </si>
  <si>
    <t>1.89x</t>
  </si>
  <si>
    <t>61</t>
  </si>
  <si>
    <t>33.31x</t>
  </si>
  <si>
    <t>94</t>
  </si>
  <si>
    <t>1,839</t>
  </si>
  <si>
    <t>0.77%</t>
  </si>
  <si>
    <t>1,503</t>
  </si>
  <si>
    <t>-2</t>
  </si>
  <si>
    <t>-0.13%</t>
  </si>
  <si>
    <t>45</t>
  </si>
  <si>
    <t>0</t>
  </si>
  <si>
    <t>11,227</t>
  </si>
  <si>
    <t>-1</t>
  </si>
  <si>
    <t>PitchBook Research</t>
  </si>
  <si>
    <t>187517-17</t>
  </si>
  <si>
    <t>RxActuator</t>
  </si>
  <si>
    <t>55988-74</t>
  </si>
  <si>
    <t>Recombinetics</t>
  </si>
  <si>
    <t>Developer of gene editing technologies designed to improve human health through advanced disease models and regenerative medicine. The company's gene editing technologies manipulates deoxyribonucleic acid (DNA) samples to add and activate genes to solve problems and also offers gene repair and gene editing tools, enabling biomedical research, livestock productivity, animal agriculture and livestock vertical markets to modify animal genomes accurately and efficiently.</t>
  </si>
  <si>
    <t>Healthcare</t>
  </si>
  <si>
    <t>Consumer Durables</t>
  </si>
  <si>
    <t>Recreational Goods</t>
  </si>
  <si>
    <t>Recreational Goods*; Application Software</t>
  </si>
  <si>
    <t>Mobile</t>
  </si>
  <si>
    <t>Angel-Backed</t>
  </si>
  <si>
    <t>Startup</t>
  </si>
  <si>
    <t>Pre-venture</t>
  </si>
  <si>
    <t>www.sportsthread.com</t>
  </si>
  <si>
    <r>
      <t xml:space="preserve">Filing</t>
    </r>
    <r>
      <rPr>
        <sz val="7"/>
        <color rgb="FF707070"/>
        <rFont val="Arial"/>
        <family val="2"/>
        <charset val="1"/>
      </rPr>
      <t xml:space="preserve"> NEW  </t>
    </r>
  </si>
  <si>
    <t>100581-22P</t>
  </si>
  <si>
    <t>Douglas Weiner</t>
  </si>
  <si>
    <t>Chief Executive Officer</t>
  </si>
  <si>
    <t>dougweiner@thesportsthread.com</t>
  </si>
  <si>
    <t>+1 (720) 470-7770</t>
  </si>
  <si>
    <t>Centennial, CO</t>
  </si>
  <si>
    <t>12354 Caley Avenue</t>
  </si>
  <si>
    <t>Suite 202</t>
  </si>
  <si>
    <t>Centennial</t>
  </si>
  <si>
    <t>Colorado</t>
  </si>
  <si>
    <t>80111</t>
  </si>
  <si>
    <t>The company raised $400,000 of angel funding from undisclosed investors on October 3, 2017. Also the company raised $280,000 of angel funding from undisclosed angel investors on October 3, 2017.</t>
  </si>
  <si>
    <t>Angel (individual)</t>
  </si>
  <si>
    <t>Angel</t>
  </si>
  <si>
    <t>Individual</t>
  </si>
  <si>
    <t>0.26%</t>
  </si>
  <si>
    <t>80</t>
  </si>
  <si>
    <t>-9.11%</t>
  </si>
  <si>
    <t>79</t>
  </si>
  <si>
    <t>33.93x</t>
  </si>
  <si>
    <t>1.34x</t>
  </si>
  <si>
    <t>4.10%</t>
  </si>
  <si>
    <t>93</t>
  </si>
  <si>
    <t>921</t>
  </si>
  <si>
    <t>1</t>
  </si>
  <si>
    <t>0.11%</t>
  </si>
  <si>
    <t>11,436</t>
  </si>
  <si>
    <t>28</t>
  </si>
  <si>
    <t>0.25%</t>
  </si>
  <si>
    <t>174478-87</t>
  </si>
  <si>
    <t>NuCheck Investigations</t>
  </si>
  <si>
    <t>Insurance</t>
  </si>
  <si>
    <t>Re-Insurance</t>
  </si>
  <si>
    <t>Re-Insurance*; Automotive Insurance</t>
  </si>
  <si>
    <t>www.spencerre.com</t>
  </si>
  <si>
    <t>105230-08P</t>
  </si>
  <si>
    <t>Tina Youngblood</t>
  </si>
  <si>
    <t>Chairwoman &amp; Chief Executive Officer</t>
  </si>
  <si>
    <t>mallie@spencerre.com</t>
  </si>
  <si>
    <t>+1 (787) 725-4039</t>
  </si>
  <si>
    <t>San Juan, PR</t>
  </si>
  <si>
    <t>802 Avenue Fernandez Juncos</t>
  </si>
  <si>
    <t>San Juan</t>
  </si>
  <si>
    <t>Puerto Rico</t>
  </si>
  <si>
    <t>00907</t>
  </si>
  <si>
    <t>+1 (816) 391-2021</t>
  </si>
  <si>
    <t>info@spencerre.com</t>
  </si>
  <si>
    <t>The company raised $390,000 of Class A, Class B and Class C Series of angel funding from undisclosed investors on October 3, 2017.</t>
  </si>
  <si>
    <t>Series A</t>
  </si>
  <si>
    <t>24</t>
  </si>
  <si>
    <t>19</t>
  </si>
  <si>
    <t>0.42x</t>
  </si>
  <si>
    <t>30</t>
  </si>
  <si>
    <t>0.25x</t>
  </si>
  <si>
    <t>150.00%</t>
  </si>
  <si>
    <t>33</t>
  </si>
  <si>
    <t>11</t>
  </si>
  <si>
    <t>6</t>
  </si>
  <si>
    <t>120.00%</t>
  </si>
  <si>
    <t>187490-89</t>
  </si>
  <si>
    <t>Natural State Medical Group</t>
  </si>
  <si>
    <t>Application Software</t>
  </si>
  <si>
    <t>Application Software*</t>
  </si>
  <si>
    <t>Mobile, Robotics and Drones</t>
  </si>
  <si>
    <t>www.getready.io</t>
  </si>
  <si>
    <r>
      <t xml:space="preserve">Deal</t>
    </r>
    <r>
      <rPr>
        <sz val="7"/>
        <color rgb="FF707070"/>
        <rFont val="Arial"/>
        <family val="2"/>
        <charset val="1"/>
      </rPr>
      <t xml:space="preserve"> NEW  </t>
    </r>
    <r>
      <rPr>
        <sz val="8"/>
        <color rgb="FF000000"/>
        <rFont val="Arial"/>
        <family val="2"/>
        <charset val="1"/>
      </rPr>
      <t xml:space="preserve">Angel (individual), 2017</t>
    </r>
    <r>
      <rPr>
        <sz val="7"/>
        <color rgb="FF707070"/>
        <rFont val="Arial"/>
        <family val="2"/>
        <charset val="1"/>
      </rPr>
      <t xml:space="preserve"> Completed
</t>
    </r>
    <r>
      <rPr>
        <b val="true"/>
        <sz val="8"/>
        <color rgb="FF26854D"/>
        <rFont val="Arial"/>
        <family val="2"/>
        <charset val="1"/>
      </rPr>
      <t xml:space="preserve">People</t>
    </r>
    <r>
      <rPr>
        <sz val="7"/>
        <color rgb="FF707070"/>
        <rFont val="Arial"/>
        <family val="2"/>
        <charset val="1"/>
      </rPr>
      <t xml:space="preserve"> NEW  </t>
    </r>
    <r>
      <rPr>
        <sz val="8"/>
        <color rgb="FF000000"/>
        <rFont val="Arial"/>
        <family val="2"/>
        <charset val="1"/>
      </rPr>
      <t xml:space="preserve">David Bennahum, Co-Founder, Chief Executive Officer &amp; Board Member
</t>
    </r>
    <r>
      <rPr>
        <b val="true"/>
        <sz val="8"/>
        <color rgb="FF26854D"/>
        <rFont val="Arial"/>
        <family val="2"/>
        <charset val="1"/>
      </rPr>
      <t xml:space="preserve">People</t>
    </r>
    <r>
      <rPr>
        <sz val="7"/>
        <color rgb="FF707070"/>
        <rFont val="Arial"/>
        <family val="2"/>
        <charset val="1"/>
      </rPr>
      <t xml:space="preserve"> NEW  </t>
    </r>
    <r>
      <rPr>
        <sz val="8"/>
        <color rgb="FF000000"/>
        <rFont val="Arial"/>
        <family val="2"/>
        <charset val="1"/>
      </rPr>
      <t xml:space="preserve">Jonathan Slimak, Co-Founder &amp; Executive, Product</t>
    </r>
  </si>
  <si>
    <t>65828-17P</t>
  </si>
  <si>
    <t>David Bennahum</t>
  </si>
  <si>
    <t>david@alphavp.com</t>
  </si>
  <si>
    <t>+1 (212) 967-3332</t>
  </si>
  <si>
    <t>New York, NY</t>
  </si>
  <si>
    <t>459 Broadway</t>
  </si>
  <si>
    <t>New York</t>
  </si>
  <si>
    <t>10013</t>
  </si>
  <si>
    <t>jon@getready.io</t>
  </si>
  <si>
    <t>The company raised $3.025 million of angel funding from undisclosed investors on October 3, 2017.</t>
  </si>
  <si>
    <t>-2.37%</t>
  </si>
  <si>
    <t>2</t>
  </si>
  <si>
    <t>-0.35%</t>
  </si>
  <si>
    <t>-4.16%</t>
  </si>
  <si>
    <t>-0.58%</t>
  </si>
  <si>
    <t>-8.33%</t>
  </si>
  <si>
    <t>3</t>
  </si>
  <si>
    <t>0.10%</t>
  </si>
  <si>
    <t>59</t>
  </si>
  <si>
    <t>-1.25%</t>
  </si>
  <si>
    <t>2.61x</t>
  </si>
  <si>
    <t>69</t>
  </si>
  <si>
    <t>0.03x</t>
  </si>
  <si>
    <t>1.00%</t>
  </si>
  <si>
    <t>3.31x</t>
  </si>
  <si>
    <t>75</t>
  </si>
  <si>
    <t>1.92x</t>
  </si>
  <si>
    <t>60</t>
  </si>
  <si>
    <t>5.29x</t>
  </si>
  <si>
    <t>77</t>
  </si>
  <si>
    <t>1.33x</t>
  </si>
  <si>
    <t>56</t>
  </si>
  <si>
    <t>2.20x</t>
  </si>
  <si>
    <t>64</t>
  </si>
  <si>
    <t>1.64x</t>
  </si>
  <si>
    <t>3,240</t>
  </si>
  <si>
    <t>32</t>
  </si>
  <si>
    <t>1,754</t>
  </si>
  <si>
    <t>-0.11%</t>
  </si>
  <si>
    <t>48</t>
  </si>
  <si>
    <t>555</t>
  </si>
  <si>
    <t>-0.36%</t>
  </si>
  <si>
    <t>152119-36</t>
  </si>
  <si>
    <t>Infinite Recovery</t>
  </si>
  <si>
    <t>Provider of addiction treatment services intended to help people recover drug addictions. The company's addiction treatment services offers evidence based clinical strategies for spiritual healing through meditation groups, process groups, trauma resolution and individual therapy and it also offers alcohol and drug assessment, individual and family counseling, intensive outpatient programme, continuing care programme and aftercare programmes, enabling people to recover addictions and leave a healthy life.</t>
  </si>
  <si>
    <t>Other Business Products and Services</t>
  </si>
  <si>
    <t>Other Business Products and Services*; Other Consumer Products and Services</t>
  </si>
  <si>
    <t>Stealth</t>
  </si>
  <si>
    <t>140574-88P</t>
  </si>
  <si>
    <t>Charles Nobles</t>
  </si>
  <si>
    <t>Chief Operating Officer &amp; Board Member</t>
  </si>
  <si>
    <t>+1 (206) 353-6667</t>
  </si>
  <si>
    <t>Seattle, WA</t>
  </si>
  <si>
    <t>1300 Dearborn Street</t>
  </si>
  <si>
    <t>Suite 271</t>
  </si>
  <si>
    <t>Seattle</t>
  </si>
  <si>
    <t>Washington</t>
  </si>
  <si>
    <t>98144</t>
  </si>
  <si>
    <t>The company raised $290,000 of angel funding from undisclosed investors on October 3, 2017.</t>
  </si>
  <si>
    <t>127762-75</t>
  </si>
  <si>
    <t>Curion Research</t>
  </si>
  <si>
    <t>Provider of undisclosed products and services.</t>
  </si>
  <si>
    <t>Application Software*; Communication Software; Social/Platform Software</t>
  </si>
  <si>
    <t>www.fazeme.com</t>
  </si>
  <si>
    <r>
      <t xml:space="preserve">Deal</t>
    </r>
    <r>
      <rPr>
        <sz val="7"/>
        <color rgb="FF707070"/>
        <rFont val="Arial"/>
        <family val="2"/>
        <charset val="1"/>
      </rPr>
      <t xml:space="preserve"> NEW  </t>
    </r>
    <r>
      <rPr>
        <sz val="8"/>
        <color rgb="FF000000"/>
        <rFont val="Arial"/>
        <family val="2"/>
        <charset val="1"/>
      </rPr>
      <t xml:space="preserve">Angel (individual), 2017</t>
    </r>
    <r>
      <rPr>
        <sz val="7"/>
        <color rgb="FF707070"/>
        <rFont val="Arial"/>
        <family val="2"/>
        <charset val="1"/>
      </rPr>
      <t xml:space="preserve"> Completed
</t>
    </r>
    <r>
      <rPr>
        <b val="true"/>
        <sz val="8"/>
        <color rgb="FF26854D"/>
        <rFont val="Arial"/>
        <family val="2"/>
        <charset val="1"/>
      </rPr>
      <t xml:space="preserve">Promotion</t>
    </r>
    <r>
      <rPr>
        <sz val="7"/>
        <color rgb="FF707070"/>
        <rFont val="Arial"/>
        <family val="2"/>
        <charset val="1"/>
      </rPr>
      <t xml:space="preserve"> NEW  </t>
    </r>
    <r>
      <rPr>
        <sz val="8"/>
        <color rgb="FF000000"/>
        <rFont val="Arial"/>
        <family val="2"/>
        <charset val="1"/>
      </rPr>
      <t xml:space="preserve">William McMichael, President, Chief Executive Officer &amp; Board Member
</t>
    </r>
    <r>
      <rPr>
        <b val="true"/>
        <sz val="8"/>
        <color rgb="FF26854D"/>
        <rFont val="Arial"/>
        <family val="2"/>
        <charset val="1"/>
      </rPr>
      <t xml:space="preserve">Filing</t>
    </r>
    <r>
      <rPr>
        <sz val="7"/>
        <color rgb="FF707070"/>
        <rFont val="Arial"/>
        <family val="2"/>
        <charset val="1"/>
      </rPr>
      <t xml:space="preserve"> NEW  </t>
    </r>
  </si>
  <si>
    <t>129639-70P</t>
  </si>
  <si>
    <t>William McMichael</t>
  </si>
  <si>
    <t>President, Chief Executive Officer &amp; Board Member</t>
  </si>
  <si>
    <t>wmcmichael@codable7.com</t>
  </si>
  <si>
    <t>+1 (917) 882-6235</t>
  </si>
  <si>
    <t>530 East 23rd Street</t>
  </si>
  <si>
    <t>Suite 8G</t>
  </si>
  <si>
    <t>10010</t>
  </si>
  <si>
    <t>The company raised $150,000 of angel funding from undisclosed investors on October 3, 2017.</t>
  </si>
  <si>
    <t>JPMorgan Chase &amp; Company (General Business Banking)</t>
  </si>
  <si>
    <t>112635-46</t>
  </si>
  <si>
    <t>Cognosos</t>
  </si>
  <si>
    <t>Provider of a SaaS platform intended to collect information from low cost and battery powered sensors. The company's SaaS platform RadioCloud operates in multiple spectrum segments simultaneously, supports thousands of sensors and collects information from low cost, battery powered sensors that can measure physical data outdoors where other sensing alternatives are expensive or not possible, enabling networking service providers to offer Internet data and wireless communication networks with increased efficiency, lower energy costs and lesser greenhouse gas emission.</t>
  </si>
  <si>
    <t>Electronics (B2C)</t>
  </si>
  <si>
    <t>Electronics (B2C)*; Automation/Workflow Software</t>
  </si>
  <si>
    <t>Internet of Things, Manufacturing</t>
  </si>
  <si>
    <t>www.stacklighting.com</t>
  </si>
  <si>
    <r>
      <t xml:space="preserve">Deal</t>
    </r>
    <r>
      <rPr>
        <sz val="7"/>
        <color rgb="FF707070"/>
        <rFont val="Arial"/>
        <family val="2"/>
        <charset val="1"/>
      </rPr>
      <t xml:space="preserve"> NEW  </t>
    </r>
    <r>
      <rPr>
        <sz val="8"/>
        <color rgb="FF000000"/>
        <rFont val="Arial"/>
        <family val="2"/>
        <charset val="1"/>
      </rPr>
      <t xml:space="preserve">Angel (individual), 2017</t>
    </r>
    <r>
      <rPr>
        <sz val="7"/>
        <color rgb="FF707070"/>
        <rFont val="Arial"/>
        <family val="2"/>
        <charset val="1"/>
      </rPr>
      <t xml:space="preserve"> Completed
</t>
    </r>
    <r>
      <rPr>
        <b val="true"/>
        <sz val="8"/>
        <color rgb="FF26854D"/>
        <rFont val="Arial"/>
        <family val="2"/>
        <charset val="1"/>
      </rPr>
      <t xml:space="preserve">Promotion</t>
    </r>
    <r>
      <rPr>
        <sz val="7"/>
        <color rgb="FF707070"/>
        <rFont val="Arial"/>
        <family val="2"/>
        <charset val="1"/>
      </rPr>
      <t xml:space="preserve"> NEW  </t>
    </r>
    <r>
      <rPr>
        <sz val="8"/>
        <color rgb="FF000000"/>
        <rFont val="Arial"/>
        <family val="2"/>
        <charset val="1"/>
      </rPr>
      <t xml:space="preserve">Neil Joseph, Co-Founder, President, Chief Executive Officer &amp; Board Member
</t>
    </r>
    <r>
      <rPr>
        <b val="true"/>
        <sz val="8"/>
        <color rgb="FF26854D"/>
        <rFont val="Arial"/>
        <family val="2"/>
        <charset val="1"/>
      </rPr>
      <t xml:space="preserve">Filing</t>
    </r>
    <r>
      <rPr>
        <sz val="7"/>
        <color rgb="FF707070"/>
        <rFont val="Arial"/>
        <family val="2"/>
        <charset val="1"/>
      </rPr>
      <t xml:space="preserve"> NEW  </t>
    </r>
  </si>
  <si>
    <t>116156-44P</t>
  </si>
  <si>
    <t>Jack McFarland</t>
  </si>
  <si>
    <t>Chief Financial Officer</t>
  </si>
  <si>
    <t>jack@stacklighting.com</t>
  </si>
  <si>
    <t>+1 (301) 379-0294</t>
  </si>
  <si>
    <t>Menlo Park, CA</t>
  </si>
  <si>
    <t>10054 Pasadena Avenue</t>
  </si>
  <si>
    <t>Menlo Park</t>
  </si>
  <si>
    <t>95014</t>
  </si>
  <si>
    <t>info@stacklighting.com</t>
  </si>
  <si>
    <t>The company raised $15.75 million of angel funding from undisclosed investors on October 2, 2017.</t>
  </si>
  <si>
    <t>Bipin Sahni, Plug and Play Tech Center</t>
  </si>
  <si>
    <t>Plug and Play Tech Center (www.plugandplaytechcenter.com)</t>
  </si>
  <si>
    <t>-1.39%</t>
  </si>
  <si>
    <t>4</t>
  </si>
  <si>
    <t>0.19%</t>
  </si>
  <si>
    <t>-4.19%</t>
  </si>
  <si>
    <t>0.04%</t>
  </si>
  <si>
    <t>51</t>
  </si>
  <si>
    <t>-8.39%</t>
  </si>
  <si>
    <t>0.02%</t>
  </si>
  <si>
    <t>44</t>
  </si>
  <si>
    <t>0.05%</t>
  </si>
  <si>
    <t>62</t>
  </si>
  <si>
    <t>1.18x</t>
  </si>
  <si>
    <t>53</t>
  </si>
  <si>
    <t>0.04x</t>
  </si>
  <si>
    <t>3.10%</t>
  </si>
  <si>
    <t>1.61x</t>
  </si>
  <si>
    <t>1.80x</t>
  </si>
  <si>
    <t>1.81x</t>
  </si>
  <si>
    <t>1.42x</t>
  </si>
  <si>
    <t>58</t>
  </si>
  <si>
    <t>1.28x</t>
  </si>
  <si>
    <t>2.32x</t>
  </si>
  <si>
    <t>66</t>
  </si>
  <si>
    <t>1,113</t>
  </si>
  <si>
    <t>-3</t>
  </si>
  <si>
    <t>-0.27%</t>
  </si>
  <si>
    <t>1,023</t>
  </si>
  <si>
    <t>-0.20%</t>
  </si>
  <si>
    <t>50</t>
  </si>
  <si>
    <t>6.38%</t>
  </si>
  <si>
    <t>782</t>
  </si>
  <si>
    <t>0.13%</t>
  </si>
  <si>
    <t>149887-18</t>
  </si>
  <si>
    <t>Calthorpe Analytics</t>
  </si>
  <si>
    <t>UrbanFootprint Inc.</t>
  </si>
  <si>
    <t>Provider of urban planning and data analysis services. The company offers regional and urban planning and analysis services using technology for sustainable development.</t>
  </si>
  <si>
    <t>New Company</t>
  </si>
  <si>
    <t>171801-73P</t>
  </si>
  <si>
    <t>Mark Banister</t>
  </si>
  <si>
    <t>+1 (520) 829-6453</t>
  </si>
  <si>
    <t>Tucson, AZ</t>
  </si>
  <si>
    <t>2100 North Wilmot Road</t>
  </si>
  <si>
    <t>Suite 310</t>
  </si>
  <si>
    <t>Tucson</t>
  </si>
  <si>
    <t>Arizona</t>
  </si>
  <si>
    <t>85712</t>
  </si>
  <si>
    <t>The company raised $160,188 of angel funding from undisclosed investors on October 02, 2017.</t>
  </si>
  <si>
    <t>Healthcare Services</t>
  </si>
  <si>
    <t>Other Healthcare Services</t>
  </si>
  <si>
    <t>Other Healthcare Services*; Biotechnology; Other Healthcare</t>
  </si>
  <si>
    <t>AgTech, HealthTech, Life Sciences</t>
  </si>
  <si>
    <t>www.recombinetics.com</t>
  </si>
  <si>
    <r>
      <t xml:space="preserve">Deal</t>
    </r>
    <r>
      <rPr>
        <sz val="7"/>
        <color rgb="FF707070"/>
        <rFont val="Arial"/>
        <family val="2"/>
        <charset val="1"/>
      </rPr>
      <t xml:space="preserve"> NEW  </t>
    </r>
    <r>
      <rPr>
        <sz val="8"/>
        <color rgb="FF000000"/>
        <rFont val="Arial"/>
        <family val="2"/>
        <charset val="1"/>
      </rPr>
      <t xml:space="preserve">Angel (individual), 2017</t>
    </r>
    <r>
      <rPr>
        <sz val="7"/>
        <color rgb="FF707070"/>
        <rFont val="Arial"/>
        <family val="2"/>
        <charset val="1"/>
      </rPr>
      <t xml:space="preserve"> Completed
</t>
    </r>
    <r>
      <rPr>
        <b val="true"/>
        <sz val="8"/>
        <color rgb="FF26854D"/>
        <rFont val="Arial"/>
        <family val="2"/>
        <charset val="1"/>
      </rPr>
      <t xml:space="preserve">Filing</t>
    </r>
    <r>
      <rPr>
        <sz val="7"/>
        <color rgb="FF707070"/>
        <rFont val="Arial"/>
        <family val="2"/>
        <charset val="1"/>
      </rPr>
      <t xml:space="preserve"> NEW  </t>
    </r>
  </si>
  <si>
    <t>46169-83P</t>
  </si>
  <si>
    <t>Justin Zenanko</t>
  </si>
  <si>
    <t>Vice President of Investor Relations</t>
  </si>
  <si>
    <t>justin@recombinetics.com</t>
  </si>
  <si>
    <t>+1 (612) 727-2000</t>
  </si>
  <si>
    <t>Saint Paul, MN</t>
  </si>
  <si>
    <t>1246 University Avenue West</t>
  </si>
  <si>
    <t>Suite 301</t>
  </si>
  <si>
    <t>Saint Paul</t>
  </si>
  <si>
    <t>Minnesota</t>
  </si>
  <si>
    <t>55104</t>
  </si>
  <si>
    <t>+1 (612) 594-7210</t>
  </si>
  <si>
    <t>info@recombinetics.com</t>
  </si>
  <si>
    <t>The company raised $82,500 of angel funding from an undisclosed investor on October 2, 2017.</t>
  </si>
  <si>
    <t>Individual Investor, National Institutes of Health</t>
  </si>
  <si>
    <t>National Institutes of Health (www.nih.gov)</t>
  </si>
  <si>
    <t>Van Clemens &amp; Co (Lead Manager or Arranger)</t>
  </si>
  <si>
    <t>0.66%</t>
  </si>
  <si>
    <t>86</t>
  </si>
  <si>
    <t>-0.08%</t>
  </si>
  <si>
    <t>-11.08%</t>
  </si>
  <si>
    <t>1.29%</t>
  </si>
  <si>
    <t>97</t>
  </si>
  <si>
    <t>26</t>
  </si>
  <si>
    <t>84</t>
  </si>
  <si>
    <t>1.26%</t>
  </si>
  <si>
    <t>1.32%</t>
  </si>
  <si>
    <t>98</t>
  </si>
  <si>
    <t>1.26x</t>
  </si>
  <si>
    <t>54</t>
  </si>
  <si>
    <t>0.01x</t>
  </si>
  <si>
    <t>1.45x</t>
  </si>
  <si>
    <t>1.07x</t>
  </si>
  <si>
    <t>0.10x</t>
  </si>
  <si>
    <t>9</t>
  </si>
  <si>
    <t>2.81x</t>
  </si>
  <si>
    <t>0.20x</t>
  </si>
  <si>
    <t>1.95x</t>
  </si>
  <si>
    <t>88</t>
  </si>
  <si>
    <t>-78</t>
  </si>
  <si>
    <t>-46.99%</t>
  </si>
  <si>
    <t>158</t>
  </si>
  <si>
    <t>101</t>
  </si>
  <si>
    <t>-1.94%</t>
  </si>
  <si>
    <t>655</t>
  </si>
  <si>
    <t>0.92%</t>
  </si>
  <si>
    <t>© PitchBook Data, Inc. 2017</t>
  </si>
  <si>
    <t>171759-34P</t>
  </si>
  <si>
    <t>James Adametz</t>
  </si>
  <si>
    <t>Executive Officer &amp; Board Member</t>
  </si>
  <si>
    <t>+1 (501) 690-2855</t>
  </si>
  <si>
    <t>North Little Rock, AR</t>
  </si>
  <si>
    <t>5201 Northshore Drive</t>
  </si>
  <si>
    <t>North Little Rock</t>
  </si>
  <si>
    <t>Arkansas</t>
  </si>
  <si>
    <t>72118</t>
  </si>
  <si>
    <t>The company raised $925,000 of angel funding from undisclosed investors on October 02, 2017.</t>
  </si>
  <si>
    <t>Other Healthcare Services*</t>
  </si>
  <si>
    <t>www.infiniterecovery.com</t>
  </si>
  <si>
    <r>
      <t xml:space="preserve">Deal</t>
    </r>
    <r>
      <rPr>
        <sz val="7"/>
        <color rgb="FF707070"/>
        <rFont val="Arial"/>
        <family val="2"/>
        <charset val="1"/>
      </rPr>
      <t xml:space="preserve"> NEW  </t>
    </r>
    <r>
      <rPr>
        <sz val="8"/>
        <color rgb="FF000000"/>
        <rFont val="Arial"/>
        <family val="2"/>
        <charset val="1"/>
      </rPr>
      <t xml:space="preserve">Angel (individual), 2017</t>
    </r>
    <r>
      <rPr>
        <sz val="7"/>
        <color rgb="FF707070"/>
        <rFont val="Arial"/>
        <family val="2"/>
        <charset val="1"/>
      </rPr>
      <t xml:space="preserve"> Completed
</t>
    </r>
    <r>
      <rPr>
        <b val="true"/>
        <sz val="8"/>
        <color rgb="FF26854D"/>
        <rFont val="Arial"/>
        <family val="2"/>
        <charset val="1"/>
      </rPr>
      <t xml:space="preserve">Promotion</t>
    </r>
    <r>
      <rPr>
        <sz val="7"/>
        <color rgb="FF707070"/>
        <rFont val="Arial"/>
        <family val="2"/>
        <charset val="1"/>
      </rPr>
      <t xml:space="preserve"> NEW  </t>
    </r>
    <r>
      <rPr>
        <sz val="8"/>
        <color rgb="FF000000"/>
        <rFont val="Arial"/>
        <family val="2"/>
        <charset val="1"/>
      </rPr>
      <t xml:space="preserve">Michael Dadashi, Founder, Chairman and Chief Executive Officer
</t>
    </r>
    <r>
      <rPr>
        <b val="true"/>
        <sz val="8"/>
        <color rgb="FF26854D"/>
        <rFont val="Arial"/>
        <family val="2"/>
        <charset val="1"/>
      </rPr>
      <t xml:space="preserve">Filing</t>
    </r>
    <r>
      <rPr>
        <sz val="7"/>
        <color rgb="FF707070"/>
        <rFont val="Arial"/>
        <family val="2"/>
        <charset val="1"/>
      </rPr>
      <t xml:space="preserve"> NEW  </t>
    </r>
  </si>
  <si>
    <t>125660-71P</t>
  </si>
  <si>
    <t>Michael Dadashi</t>
  </si>
  <si>
    <t>Founder, Chairman and Chief Executive Officer</t>
  </si>
  <si>
    <t>michael@infiniterecovery.com</t>
  </si>
  <si>
    <t>+1 (844) 206-9063</t>
  </si>
  <si>
    <t>Austin, TX</t>
  </si>
  <si>
    <t>7517 Cameron Road</t>
  </si>
  <si>
    <t>Suite 118</t>
  </si>
  <si>
    <t>Austin</t>
  </si>
  <si>
    <t>Texas</t>
  </si>
  <si>
    <t>78752</t>
  </si>
  <si>
    <t>info@infiniterecovery.com</t>
  </si>
  <si>
    <t>The company raised $1.05 million of angel funding from an undisclosed investor on October 2, 2017.</t>
  </si>
  <si>
    <t>0.75%</t>
  </si>
  <si>
    <t>87</t>
  </si>
  <si>
    <t>2.62%</t>
  </si>
  <si>
    <t>0.52%</t>
  </si>
  <si>
    <t>0.97%</t>
  </si>
  <si>
    <t>1.04%</t>
  </si>
  <si>
    <t>85</t>
  </si>
  <si>
    <t>3.23x</t>
  </si>
  <si>
    <t>72</t>
  </si>
  <si>
    <t>0.09x</t>
  </si>
  <si>
    <t>2.84%</t>
  </si>
  <si>
    <t>1.04x</t>
  </si>
  <si>
    <t>5.42x</t>
  </si>
  <si>
    <t>1.83x</t>
  </si>
  <si>
    <t>76</t>
  </si>
  <si>
    <t>1,083</t>
  </si>
  <si>
    <t>132</t>
  </si>
  <si>
    <t>13.88%</t>
  </si>
  <si>
    <t>4,316</t>
  </si>
  <si>
    <t>0.61%</t>
  </si>
  <si>
    <t>8</t>
  </si>
  <si>
    <t>Other Consumer Products and Services</t>
  </si>
  <si>
    <t>Other Consumer Products and Services*; Other Business Products and Services</t>
  </si>
  <si>
    <t>119081-17P</t>
  </si>
  <si>
    <t>Mike Wise</t>
  </si>
  <si>
    <t>+1 (916) 257-5219</t>
  </si>
  <si>
    <t>Roseville, CA</t>
  </si>
  <si>
    <t>2306 Thistle Down Drive</t>
  </si>
  <si>
    <t>Roseville</t>
  </si>
  <si>
    <t>95661</t>
  </si>
  <si>
    <t>The company raised $373,875 of angel funding from an undisclosed investor on October 2, 2017.</t>
  </si>
  <si>
    <t>Network Management Software</t>
  </si>
  <si>
    <t>Network Management Software*; Wireless Communications Equipment; Other Communications and Networking</t>
  </si>
  <si>
    <t>Internet of Things, SaaS</t>
  </si>
  <si>
    <t>www.cognosos.com</t>
  </si>
  <si>
    <t>161618-77P</t>
  </si>
  <si>
    <t>Sandeep Vorha</t>
  </si>
  <si>
    <t>Atlanta, GA</t>
  </si>
  <si>
    <t>75 5th Street Northwest</t>
  </si>
  <si>
    <t>Suite 2120</t>
  </si>
  <si>
    <t>Atlanta</t>
  </si>
  <si>
    <t>Georgia</t>
  </si>
  <si>
    <t>30308</t>
  </si>
  <si>
    <t>jstratigos@cognosos.com</t>
  </si>
  <si>
    <t>The company raised $7.27 million of Series A angel funding from Covalent Partners, Cox Enterprises, Peter J. Kight and other undisclosed investors on October 2, 2017.</t>
  </si>
  <si>
    <t>Advanced Technology Development Center, Covalent Partners, Cox Enterprises, Georgia Tech VentureLab, Peter Kight</t>
  </si>
  <si>
    <t>Advanced Technology Development Center (www.atdc.org), Covalent Partners (www.covalentpartnersllc.com), Cox Enterprises (www.coxenterprises.com), Georgia Tech VentureLab (www.venturelab.gatech.edu), Peter Kight (www.comvest.com)</t>
  </si>
  <si>
    <t>1.67%</t>
  </si>
  <si>
    <t>0.24x</t>
  </si>
  <si>
    <t>20</t>
  </si>
  <si>
    <t>3.04%</t>
  </si>
  <si>
    <t>0.44x</t>
  </si>
  <si>
    <t>34</t>
  </si>
  <si>
    <t>0.13x</t>
  </si>
  <si>
    <t>12</t>
  </si>
  <si>
    <t>0.75x</t>
  </si>
  <si>
    <t>-15</t>
  </si>
  <si>
    <t>-14.85%</t>
  </si>
  <si>
    <t>13.04%</t>
  </si>
  <si>
    <t>Commercial Services</t>
  </si>
  <si>
    <t>Other Commercial Services</t>
  </si>
  <si>
    <t>Other Commercial Services*</t>
  </si>
  <si>
    <t>www.calthorpeanalytics.com</t>
  </si>
  <si>
    <t>123273-82P</t>
  </si>
  <si>
    <t>Peter Calthorpe</t>
  </si>
  <si>
    <t>Co-Founder, Board Member &amp; Principal</t>
  </si>
  <si>
    <t>+1 (510) 548-6800</t>
  </si>
  <si>
    <t>Berkeley, CA</t>
  </si>
  <si>
    <t>2095 Rose Street</t>
  </si>
  <si>
    <t>Suite 201</t>
  </si>
  <si>
    <t>Berkeley</t>
  </si>
  <si>
    <t>94709</t>
  </si>
  <si>
    <t>hello@calthorpeanalytics.com</t>
  </si>
  <si>
    <t>The company raised $4.45 million of Series B angel funding from undisclosed investors on October 2, 2017.</t>
  </si>
  <si>
    <t>Series B</t>
  </si>
  <si>
    <t>0.14%</t>
  </si>
  <si>
    <t>15.31%</t>
  </si>
  <si>
    <t>2.07%</t>
  </si>
  <si>
    <t>99</t>
  </si>
  <si>
    <t>0.54x</t>
  </si>
  <si>
    <t>35</t>
  </si>
  <si>
    <t>0.02x</t>
  </si>
  <si>
    <t>3.16%</t>
  </si>
  <si>
    <t>38</t>
  </si>
  <si>
    <t>37</t>
  </si>
  <si>
    <t>1.01x</t>
  </si>
  <si>
    <t>0.06x</t>
  </si>
  <si>
    <t>5</t>
  </si>
  <si>
    <t>40</t>
  </si>
  <si>
    <t>588</t>
  </si>
  <si>
    <t>106</t>
  </si>
  <si>
    <t>21.99%</t>
  </si>
  <si>
    <t>180</t>
  </si>
  <si>
    <t>2.86%</t>
  </si>
  <si>
    <t>All data copyright PitchBook Data, Inc.</t>
  </si>
  <si>
    <t>For customized data reports and analyses, contact us at:</t>
  </si>
  <si>
    <t>In accordance with the </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</si>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</sst>
</file>

<file path=xl/styles.xml><?xml version="1.0" encoding="utf-8"?>
<styleSheet xmlns="http://schemas.openxmlformats.org/spreadsheetml/2006/main">
  <numFmts count="8">
    <numFmt numFmtId="164" formatCode="GENERAL"/>
    <numFmt numFmtId="165" formatCode="#,##0.00;[RED]\(#,##0.00\)"/>
    <numFmt numFmtId="166" formatCode="#,##0;[RED]\(#,##0\)"/>
    <numFmt numFmtId="167" formatCode="0000"/>
    <numFmt numFmtId="168" formatCode="DD\-MMM\-YYYY"/>
    <numFmt numFmtId="169" formatCode="#,##0.00\%;[RED]\-#,##0.00\%"/>
    <numFmt numFmtId="170" formatCode="#,###"/>
    <numFmt numFmtId="171" formatCode="#,##0.00\x;[RED]\-#,##0.00\x"/>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204"/>
    </font>
    <font>
      <sz val="8"/>
      <name val="Arial"/>
      <family val="2"/>
      <charset val="1"/>
    </font>
    <font>
      <sz val="8"/>
      <color rgb="FF0000FF"/>
      <name val="Calibri"/>
      <family val="2"/>
      <charset val="1"/>
    </font>
    <font>
      <b val="true"/>
      <sz val="8"/>
      <color rgb="FFFFFFFF"/>
      <name val="Arial"/>
      <family val="2"/>
      <charset val="1"/>
    </font>
    <font>
      <b val="true"/>
      <sz val="8"/>
      <color rgb="FF26854D"/>
      <name val="Arial"/>
      <family val="2"/>
      <charset val="1"/>
    </font>
    <font>
      <sz val="7"/>
      <color rgb="FF707070"/>
      <name val="Arial"/>
      <family val="2"/>
      <charset val="1"/>
    </font>
    <font>
      <sz val="8"/>
      <color rgb="FF000000"/>
      <name val="Arial"/>
      <family val="2"/>
      <charset val="1"/>
    </font>
    <font>
      <b val="true"/>
      <sz val="14"/>
      <color rgb="FF000000"/>
      <name val="Arial"/>
      <family val="2"/>
      <charset val="1"/>
    </font>
    <font>
      <i val="true"/>
      <sz val="10"/>
      <color rgb="FF000000"/>
      <name val="Arial"/>
      <family val="2"/>
      <charset val="204"/>
    </font>
    <font>
      <i val="true"/>
      <u val="single"/>
      <sz val="10"/>
      <color rgb="FF0000FF"/>
      <name val="Arial"/>
      <family val="2"/>
      <charset val="204"/>
    </font>
    <font>
      <i val="true"/>
      <sz val="10"/>
      <name val="Arial"/>
      <family val="2"/>
      <charset val="204"/>
    </font>
    <font>
      <i val="true"/>
      <sz val="10"/>
      <color rgb="FF558ED5"/>
      <name val="Arial"/>
      <family val="2"/>
      <charset val="204"/>
    </font>
  </fonts>
  <fills count="5">
    <fill>
      <patternFill patternType="none"/>
    </fill>
    <fill>
      <patternFill patternType="gray125"/>
    </fill>
    <fill>
      <patternFill patternType="solid">
        <fgColor rgb="FFEEF3F8"/>
        <bgColor rgb="FFFFFFFF"/>
      </patternFill>
    </fill>
    <fill>
      <patternFill patternType="solid">
        <fgColor rgb="FFFFFFFF"/>
        <bgColor rgb="FFEEF3F8"/>
      </patternFill>
    </fill>
    <fill>
      <patternFill patternType="solid">
        <fgColor rgb="FF4F81BD"/>
        <bgColor rgb="FF558ED5"/>
      </patternFill>
    </fill>
  </fills>
  <borders count="4">
    <border diagonalUp="false" diagonalDown="false">
      <left/>
      <right/>
      <top/>
      <bottom/>
      <diagonal/>
    </border>
    <border diagonalUp="false" diagonalDown="false">
      <left/>
      <right style="dotted">
        <color rgb="FF969696"/>
      </right>
      <top/>
      <bottom/>
      <diagonal/>
    </border>
    <border diagonalUp="false" diagonalDown="false">
      <left/>
      <right/>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2" shrinkToFit="false"/>
      <protection locked="true" hidden="false"/>
    </xf>
    <xf numFmtId="164" fontId="5" fillId="2" borderId="1" xfId="0" applyFont="true" applyBorder="true" applyAlignment="true" applyProtection="false">
      <alignment horizontal="left" vertical="top" textRotation="0" wrapText="false" indent="2" shrinkToFit="false"/>
      <protection locked="true" hidden="false"/>
    </xf>
    <xf numFmtId="164" fontId="5" fillId="3" borderId="1" xfId="0" applyFont="true" applyBorder="true" applyAlignment="true" applyProtection="false">
      <alignment horizontal="general" vertical="top" textRotation="0" wrapText="false" indent="2" shrinkToFit="false"/>
      <protection locked="true" hidden="false"/>
    </xf>
    <xf numFmtId="164" fontId="5" fillId="3" borderId="1" xfId="0" applyFont="true" applyBorder="true" applyAlignment="true" applyProtection="false">
      <alignment horizontal="left" vertical="top" textRotation="0" wrapText="false" indent="2" shrinkToFit="false"/>
      <protection locked="true" hidden="false"/>
    </xf>
    <xf numFmtId="164" fontId="6" fillId="3" borderId="1" xfId="0" applyFont="true" applyBorder="true" applyAlignment="true" applyProtection="false">
      <alignment horizontal="left" vertical="top" textRotation="0" wrapText="false" indent="2" shrinkToFit="false"/>
      <protection locked="true" hidden="false"/>
    </xf>
    <xf numFmtId="164" fontId="7" fillId="4" borderId="2" xfId="0" applyFont="true" applyBorder="true" applyAlignment="true" applyProtection="false">
      <alignment horizontal="center" vertical="center" textRotation="0" wrapText="true" indent="0" shrinkToFit="false"/>
      <protection locked="true" hidden="false"/>
    </xf>
    <xf numFmtId="164" fontId="7" fillId="4" borderId="3" xfId="0" applyFont="true" applyBorder="true" applyAlignment="true" applyProtection="false">
      <alignment horizontal="center" vertical="center" textRotation="0" wrapText="true" indent="0" shrinkToFit="false"/>
      <protection locked="true" hidden="false"/>
    </xf>
    <xf numFmtId="165" fontId="5" fillId="2" borderId="1" xfId="0" applyFont="true" applyBorder="true" applyAlignment="true" applyProtection="false">
      <alignment horizontal="right" vertical="top" textRotation="0" wrapText="false" indent="2" shrinkToFit="false"/>
      <protection locked="true" hidden="false"/>
    </xf>
    <xf numFmtId="166" fontId="5" fillId="2" borderId="1" xfId="0" applyFont="true" applyBorder="true" applyAlignment="true" applyProtection="false">
      <alignment horizontal="right" vertical="top" textRotation="0" wrapText="false" indent="2" shrinkToFit="false"/>
      <protection locked="true" hidden="false"/>
    </xf>
    <xf numFmtId="167" fontId="5" fillId="2" borderId="1" xfId="0" applyFont="true" applyBorder="true" applyAlignment="true" applyProtection="false">
      <alignment horizontal="right" vertical="top" textRotation="0" wrapText="false" indent="2" shrinkToFit="false"/>
      <protection locked="true" hidden="false"/>
    </xf>
    <xf numFmtId="164" fontId="5" fillId="2" borderId="1" xfId="0" applyFont="true" applyBorder="true" applyAlignment="true" applyProtection="false">
      <alignment horizontal="left" vertical="top" textRotation="0" wrapText="true" indent="2" shrinkToFit="false"/>
      <protection locked="true" hidden="false"/>
    </xf>
    <xf numFmtId="164" fontId="8" fillId="2" borderId="1" xfId="0" applyFont="true" applyBorder="true" applyAlignment="true" applyProtection="false">
      <alignment horizontal="left" vertical="top" textRotation="0" wrapText="true" indent="2" shrinkToFit="false"/>
      <protection locked="true" hidden="false"/>
    </xf>
    <xf numFmtId="164" fontId="5" fillId="2" borderId="1" xfId="0" applyFont="true" applyBorder="true" applyAlignment="true" applyProtection="false">
      <alignment horizontal="right" vertical="top" textRotation="0" wrapText="false" indent="2" shrinkToFit="false"/>
      <protection locked="true" hidden="false"/>
    </xf>
    <xf numFmtId="168" fontId="5" fillId="2" borderId="1" xfId="0" applyFont="true" applyBorder="true" applyAlignment="true" applyProtection="false">
      <alignment horizontal="right" vertical="top" textRotation="0" wrapText="false" indent="2" shrinkToFit="false"/>
      <protection locked="true" hidden="false"/>
    </xf>
    <xf numFmtId="169" fontId="5" fillId="2" borderId="1" xfId="0" applyFont="true" applyBorder="true" applyAlignment="true" applyProtection="false">
      <alignment horizontal="right" vertical="top" textRotation="0" wrapText="false" indent="2" shrinkToFit="false"/>
      <protection locked="true" hidden="false"/>
    </xf>
    <xf numFmtId="170" fontId="5" fillId="2" borderId="1" xfId="0" applyFont="true" applyBorder="true" applyAlignment="true" applyProtection="false">
      <alignment horizontal="right" vertical="top" textRotation="0" wrapText="false" indent="2" shrinkToFit="false"/>
      <protection locked="true" hidden="false"/>
    </xf>
    <xf numFmtId="171" fontId="5" fillId="2" borderId="1" xfId="0" applyFont="true" applyBorder="true" applyAlignment="true" applyProtection="false">
      <alignment horizontal="right" vertical="top" textRotation="0" wrapText="false" indent="2" shrinkToFit="false"/>
      <protection locked="true" hidden="false"/>
    </xf>
    <xf numFmtId="164" fontId="6" fillId="2" borderId="1" xfId="0" applyFont="true" applyBorder="true" applyAlignment="true" applyProtection="false">
      <alignment horizontal="left" vertical="top" textRotation="0" wrapText="false" indent="2" shrinkToFit="false"/>
      <protection locked="true" hidden="false"/>
    </xf>
    <xf numFmtId="165" fontId="5" fillId="3" borderId="1" xfId="0" applyFont="true" applyBorder="true" applyAlignment="true" applyProtection="false">
      <alignment horizontal="right" vertical="top" textRotation="0" wrapText="false" indent="2" shrinkToFit="false"/>
      <protection locked="true" hidden="false"/>
    </xf>
    <xf numFmtId="166" fontId="5" fillId="3" borderId="1" xfId="0" applyFont="true" applyBorder="true" applyAlignment="true" applyProtection="false">
      <alignment horizontal="right" vertical="top" textRotation="0" wrapText="false" indent="2" shrinkToFit="false"/>
      <protection locked="true" hidden="false"/>
    </xf>
    <xf numFmtId="167" fontId="5" fillId="3" borderId="1" xfId="0" applyFont="true" applyBorder="true" applyAlignment="true" applyProtection="false">
      <alignment horizontal="right" vertical="top" textRotation="0" wrapText="false" indent="2" shrinkToFit="false"/>
      <protection locked="true" hidden="false"/>
    </xf>
    <xf numFmtId="164" fontId="5" fillId="3" borderId="1" xfId="0" applyFont="true" applyBorder="true" applyAlignment="true" applyProtection="false">
      <alignment horizontal="left" vertical="top" textRotation="0" wrapText="true" indent="2" shrinkToFit="false"/>
      <protection locked="true" hidden="false"/>
    </xf>
    <xf numFmtId="164" fontId="5" fillId="3" borderId="1" xfId="0" applyFont="true" applyBorder="true" applyAlignment="true" applyProtection="false">
      <alignment horizontal="right" vertical="top" textRotation="0" wrapText="false" indent="2" shrinkToFit="false"/>
      <protection locked="true" hidden="false"/>
    </xf>
    <xf numFmtId="168" fontId="5" fillId="3" borderId="1" xfId="0" applyFont="true" applyBorder="true" applyAlignment="true" applyProtection="false">
      <alignment horizontal="right" vertical="top" textRotation="0" wrapText="false" indent="2" shrinkToFit="false"/>
      <protection locked="true" hidden="false"/>
    </xf>
    <xf numFmtId="169" fontId="5" fillId="3" borderId="1" xfId="0" applyFont="true" applyBorder="true" applyAlignment="true" applyProtection="false">
      <alignment horizontal="right" vertical="top" textRotation="0" wrapText="false" indent="2" shrinkToFit="false"/>
      <protection locked="true" hidden="false"/>
    </xf>
    <xf numFmtId="170" fontId="5" fillId="3" borderId="1" xfId="0" applyFont="true" applyBorder="true" applyAlignment="true" applyProtection="false">
      <alignment horizontal="right" vertical="top" textRotation="0" wrapText="false" indent="2" shrinkToFit="false"/>
      <protection locked="true" hidden="false"/>
    </xf>
    <xf numFmtId="171" fontId="5" fillId="3" borderId="1" xfId="0" applyFont="true" applyBorder="true" applyAlignment="true" applyProtection="false">
      <alignment horizontal="right" vertical="top" textRotation="0" wrapText="false" indent="2" shrinkToFit="false"/>
      <protection locked="true" hidden="false"/>
    </xf>
    <xf numFmtId="164" fontId="8" fillId="3" borderId="1" xfId="0" applyFont="true" applyBorder="true" applyAlignment="true" applyProtection="false">
      <alignment horizontal="left" vertical="top" textRotation="0" wrapText="true" indent="2"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3" fillId="3" borderId="0" xfId="20" applyFont="true" applyBorder="false" applyAlignment="true" applyProtection="true">
      <alignment horizontal="general"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07070"/>
      <rgbColor rgb="FF9999FF"/>
      <rgbColor rgb="FF993366"/>
      <rgbColor rgb="FFEEF3F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558ED5"/>
      <rgbColor rgb="FF33CCCC"/>
      <rgbColor rgb="FF99CC00"/>
      <rgbColor rgb="FFFFCC00"/>
      <rgbColor rgb="FFFF9900"/>
      <rgbColor rgb="FFFF6600"/>
      <rgbColor rgb="FF4F81BD"/>
      <rgbColor rgb="FF969696"/>
      <rgbColor rgb="FF003366"/>
      <rgbColor rgb="FF26854D"/>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Z23"/>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G1" activeCellId="0" sqref="G1"/>
    </sheetView>
  </sheetViews>
  <sheetFormatPr defaultRowHeight="12.8"/>
  <cols>
    <col collapsed="false" hidden="false" max="1" min="1" style="0" width="10.8421052631579"/>
    <col collapsed="false" hidden="false" max="2" min="2" style="0" width="35.7004048582996"/>
    <col collapsed="false" hidden="false" max="3" min="3" style="0" width="30.3522267206478"/>
    <col collapsed="false" hidden="false" max="4" min="4" style="0" width="22.4008097165992"/>
    <col collapsed="false" hidden="false" max="5" min="5" style="0" width="8.66801619433198"/>
    <col collapsed="false" hidden="false" max="6" min="6" style="0" width="39.0283400809717"/>
    <col collapsed="false" hidden="false" max="8" min="7" style="0" width="30.6437246963563"/>
    <col collapsed="false" hidden="false" max="9" min="9" style="0" width="29.1943319838057"/>
    <col collapsed="false" hidden="false" max="10" min="10" style="0" width="33.2429149797571"/>
    <col collapsed="false" hidden="false" max="11" min="11" style="0" width="28.4736842105263"/>
    <col collapsed="false" hidden="false" max="12" min="12" style="0" width="21.6801619433198"/>
    <col collapsed="false" hidden="false" max="13" min="13" style="0" width="11.8461538461538"/>
    <col collapsed="false" hidden="false" max="14" min="14" style="0" width="18.0688259109312"/>
    <col collapsed="false" hidden="false" max="15" min="15" style="0" width="18.7894736842105"/>
    <col collapsed="false" hidden="false" max="16" min="16" style="0" width="26.0161943319838"/>
    <col collapsed="false" hidden="false" max="17" min="17" style="0" width="21.6801619433198"/>
    <col collapsed="false" hidden="false" max="18" min="18" style="0" width="14.0202429149798"/>
    <col collapsed="false" hidden="false" max="19" min="19" style="0" width="13.0121457489879"/>
    <col collapsed="false" hidden="false" max="20" min="20" style="0" width="10.1174089068826"/>
    <col collapsed="false" hidden="false" max="21" min="21" style="0" width="12.7165991902834"/>
    <col collapsed="false" hidden="false" max="22" min="22" style="0" width="19.5101214574899"/>
    <col collapsed="false" hidden="false" max="24" min="23" style="0" width="57.8137651821862"/>
    <col collapsed="false" hidden="false" max="25" min="25" style="0" width="12.4251012145749"/>
    <col collapsed="false" hidden="false" max="26" min="26" style="0" width="9.96761133603239"/>
    <col collapsed="false" hidden="false" max="27" min="27" style="0" width="10.9838056680162"/>
    <col collapsed="false" hidden="false" max="28" min="28" style="0" width="14.4534412955466"/>
    <col collapsed="false" hidden="false" max="29" min="29" style="0" width="11.417004048583"/>
    <col collapsed="false" hidden="false" max="30" min="30" style="0" width="10.6963562753036"/>
    <col collapsed="false" hidden="false" max="31" min="31" style="0" width="18.7894736842105"/>
    <col collapsed="false" hidden="false" max="32" min="32" style="0" width="19.6518218623482"/>
    <col collapsed="false" hidden="false" max="34" min="33" style="0" width="26.8785425101215"/>
    <col collapsed="false" hidden="false" max="35" min="35" style="0" width="18.2105263157895"/>
    <col collapsed="false" hidden="false" max="38" min="36" style="0" width="23.1214574898785"/>
    <col collapsed="false" hidden="false" max="39" min="39" style="0" width="15.8947368421053"/>
    <col collapsed="false" hidden="false" max="40" min="40" style="0" width="17.9230769230769"/>
    <col collapsed="false" hidden="false" max="43" min="41" style="0" width="13.7246963562753"/>
    <col collapsed="false" hidden="false" max="44" min="44" style="0" width="12.2834008097166"/>
    <col collapsed="false" hidden="false" max="45" min="45" style="0" width="23.995951417004"/>
    <col collapsed="false" hidden="false" max="47" min="46" style="0" width="15.753036437247"/>
    <col collapsed="false" hidden="false" max="48" min="48" style="0" width="37.5789473684211"/>
    <col collapsed="false" hidden="false" max="49" min="49" style="0" width="28.9068825910931"/>
    <col collapsed="false" hidden="false" max="50" min="50" style="0" width="12.2834008097166"/>
    <col collapsed="false" hidden="false" max="53" min="51" style="0" width="28.9068825910931"/>
    <col collapsed="false" hidden="false" max="56" min="54" style="0" width="34.1052631578947"/>
    <col collapsed="false" hidden="false" max="58" min="57" style="0" width="28.9068825910931"/>
    <col collapsed="false" hidden="false" max="60" min="59" style="0" width="16.6194331983806"/>
    <col collapsed="false" hidden="false" max="61" min="61" style="0" width="17.3441295546559"/>
    <col collapsed="false" hidden="false" max="62" min="62" style="0" width="16.6194331983806"/>
    <col collapsed="false" hidden="false" max="63" min="63" style="0" width="19.3684210526316"/>
    <col collapsed="false" hidden="false" max="71" min="64" style="0" width="18.0688259109312"/>
    <col collapsed="false" hidden="false" max="72" min="72" style="0" width="16.9109311740891"/>
    <col collapsed="false" hidden="false" max="74" min="73" style="0" width="17.6315789473684"/>
    <col collapsed="false" hidden="false" max="75" min="75" style="0" width="18.0688259109312"/>
    <col collapsed="false" hidden="false" max="76" min="76" style="0" width="18.9392712550607"/>
    <col collapsed="false" hidden="false" max="84" min="77" style="0" width="17.6315789473684"/>
    <col collapsed="false" hidden="false" max="85" min="85" style="0" width="12.2834008097166"/>
    <col collapsed="false" hidden="false" max="89" min="86" style="0" width="15.8947368421053"/>
    <col collapsed="false" hidden="false" max="90" min="90" style="0" width="18.7894736842105"/>
    <col collapsed="false" hidden="false" max="91" min="91" style="0" width="16.6194331983806"/>
    <col collapsed="false" hidden="false" max="92" min="92" style="0" width="18.7894736842105"/>
    <col collapsed="false" hidden="false" max="94" min="93" style="0" width="21.9676113360324"/>
    <col collapsed="false" hidden="false" max="100" min="95" style="0" width="18.7894736842105"/>
    <col collapsed="false" hidden="false" max="101" min="101" style="0" width="10.6963562753036"/>
    <col collapsed="false" hidden="false" max="104" min="102" style="0" width="15.8947368421053"/>
    <col collapsed="false" hidden="false" max="105" min="105" style="0" width="13.7246963562753"/>
    <col collapsed="false" hidden="false" max="106" min="106" style="0" width="21.6801619433198"/>
    <col collapsed="false" hidden="false" max="107" min="107" style="0" width="13.7246963562753"/>
    <col collapsed="false" hidden="false" max="108" min="108" style="0" width="21.6801619433198"/>
    <col collapsed="false" hidden="false" max="109" min="109" style="0" width="19.0728744939271"/>
    <col collapsed="false" hidden="false" max="110" min="110" style="0" width="21.9676113360324"/>
    <col collapsed="false" hidden="false" max="111" min="111" style="0" width="15.8947368421053"/>
    <col collapsed="false" hidden="false" max="112" min="112" style="0" width="21.6801619433198"/>
    <col collapsed="false" hidden="false" max="113" min="113" style="0" width="17.3441295546559"/>
    <col collapsed="false" hidden="false" max="114" min="114" style="0" width="21.6801619433198"/>
    <col collapsed="false" hidden="false" max="115" min="115" style="0" width="15.8947368421053"/>
    <col collapsed="false" hidden="false" max="116" min="116" style="0" width="21.6801619433198"/>
    <col collapsed="false" hidden="false" max="119" min="117" style="0" width="21.9676113360324"/>
    <col collapsed="false" hidden="false" max="120" min="120" style="0" width="13.5910931174089"/>
    <col collapsed="false" hidden="false" max="122" min="121" style="0" width="17.6315789473684"/>
    <col collapsed="false" hidden="false" max="124" min="123" style="0" width="20.2388663967611"/>
    <col collapsed="false" hidden="false" max="125" min="125" style="0" width="20.5222672064777"/>
    <col collapsed="false" hidden="false" max="126" min="126" style="0" width="13.0121457489879"/>
    <col collapsed="false" hidden="false" max="128" min="127" style="0" width="19.5101214574899"/>
    <col collapsed="false" hidden="false" max="129" min="129" style="0" width="18.0688259109312"/>
    <col collapsed="false" hidden="false" max="130" min="130" style="0" width="19.8016194331984"/>
    <col collapsed="false" hidden="false" max="1025" min="131" style="0" width="8.5748987854251"/>
  </cols>
  <sheetData>
    <row r="1" customFormat="false" ht="12" hidden="false" customHeight="true" outlineLevel="0" collapsed="false">
      <c r="A1" s="1" t="s">
        <v>0</v>
      </c>
      <c r="B1" s="2" t="s">
        <v>1</v>
      </c>
      <c r="C1" s="2"/>
      <c r="D1" s="2"/>
      <c r="E1" s="2" t="s">
        <v>0</v>
      </c>
      <c r="F1" s="2" t="s">
        <v>2</v>
      </c>
      <c r="G1" s="2" t="s">
        <v>3</v>
      </c>
    </row>
    <row r="2" customFormat="false" ht="9.75" hidden="false" customHeight="true" outlineLevel="0" collapsed="false">
      <c r="A2" s="3" t="s">
        <v>4</v>
      </c>
      <c r="B2" s="4" t="s">
        <v>5</v>
      </c>
      <c r="C2" s="5" t="str">
        <f aca="false">HYPERLINK("https://my.pitchbook.com?rrp=186415-93&amp;type=c&amp;userId=WJRCePz0gPQA1b2", "This Company's information is not available to download. Need this Company? Request availability")</f>
        <v>This Company's information is not available to download. Need this Company? Request availability</v>
      </c>
      <c r="D2" s="4"/>
      <c r="E2" s="4"/>
      <c r="F2" s="4"/>
      <c r="G2" s="4"/>
    </row>
    <row r="3" customFormat="false" ht="13.8" hidden="false" customHeight="false" outlineLevel="0" collapsed="false">
      <c r="A3" s="1" t="s">
        <v>6</v>
      </c>
      <c r="B3" s="2" t="s">
        <v>7</v>
      </c>
      <c r="C3" s="2"/>
      <c r="D3" s="2"/>
      <c r="E3" s="2" t="s">
        <v>6</v>
      </c>
      <c r="F3" s="2" t="s">
        <v>8</v>
      </c>
      <c r="G3" s="2" t="s">
        <v>9</v>
      </c>
    </row>
    <row r="4" customFormat="false" ht="13.8" hidden="false" customHeight="false" outlineLevel="0" collapsed="false">
      <c r="A4" s="3" t="s">
        <v>10</v>
      </c>
      <c r="B4" s="4" t="s">
        <v>11</v>
      </c>
      <c r="C4" s="4"/>
      <c r="D4" s="4"/>
      <c r="E4" s="4" t="s">
        <v>10</v>
      </c>
      <c r="F4" s="4" t="s">
        <v>12</v>
      </c>
      <c r="G4" s="4" t="s">
        <v>13</v>
      </c>
    </row>
    <row r="5" customFormat="false" ht="13.8" hidden="false" customHeight="false" outlineLevel="0" collapsed="false">
      <c r="A5" s="1" t="s">
        <v>14</v>
      </c>
      <c r="B5" s="2" t="s">
        <v>15</v>
      </c>
      <c r="C5" s="2"/>
      <c r="D5" s="2"/>
      <c r="E5" s="2" t="s">
        <v>14</v>
      </c>
      <c r="F5" s="2" t="s">
        <v>16</v>
      </c>
      <c r="G5" s="2" t="s">
        <v>3</v>
      </c>
    </row>
    <row r="6" customFormat="false" ht="13.8" hidden="false" customHeight="false" outlineLevel="0" collapsed="false">
      <c r="A6" s="3" t="s">
        <v>17</v>
      </c>
      <c r="B6" s="4" t="s">
        <v>18</v>
      </c>
      <c r="C6" s="4"/>
      <c r="D6" s="4"/>
      <c r="E6" s="4" t="s">
        <v>17</v>
      </c>
      <c r="F6" s="4" t="s">
        <v>19</v>
      </c>
      <c r="G6" s="4" t="s">
        <v>20</v>
      </c>
    </row>
    <row r="7" customFormat="false" ht="35" hidden="false" customHeight="true" outlineLevel="0" collapsed="false">
      <c r="A7" s="1" t="s">
        <v>21</v>
      </c>
      <c r="B7" s="2" t="s">
        <v>22</v>
      </c>
      <c r="C7" s="2"/>
      <c r="D7" s="2" t="s">
        <v>23</v>
      </c>
      <c r="E7" s="2" t="s">
        <v>21</v>
      </c>
      <c r="F7" s="2" t="s">
        <v>24</v>
      </c>
      <c r="G7" s="2" t="s">
        <v>3</v>
      </c>
      <c r="H7" s="6" t="s">
        <v>25</v>
      </c>
      <c r="I7" s="6" t="s">
        <v>26</v>
      </c>
      <c r="J7" s="6" t="s">
        <v>27</v>
      </c>
      <c r="K7" s="6" t="s">
        <v>28</v>
      </c>
      <c r="L7" s="6" t="s">
        <v>29</v>
      </c>
      <c r="M7" s="6" t="s">
        <v>30</v>
      </c>
      <c r="N7" s="6" t="s">
        <v>31</v>
      </c>
      <c r="O7" s="6" t="s">
        <v>32</v>
      </c>
      <c r="P7" s="6" t="s">
        <v>33</v>
      </c>
      <c r="Q7" s="6" t="s">
        <v>34</v>
      </c>
      <c r="R7" s="6" t="s">
        <v>35</v>
      </c>
      <c r="S7" s="6" t="s">
        <v>36</v>
      </c>
      <c r="T7" s="6" t="s">
        <v>37</v>
      </c>
      <c r="U7" s="6" t="s">
        <v>38</v>
      </c>
      <c r="V7" s="6" t="s">
        <v>39</v>
      </c>
      <c r="W7" s="6" t="s">
        <v>40</v>
      </c>
      <c r="X7" s="6" t="s">
        <v>41</v>
      </c>
      <c r="Y7" s="6" t="s">
        <v>42</v>
      </c>
      <c r="Z7" s="6" t="s">
        <v>43</v>
      </c>
      <c r="AA7" s="6" t="s">
        <v>44</v>
      </c>
      <c r="AB7" s="6" t="s">
        <v>45</v>
      </c>
      <c r="AC7" s="6" t="s">
        <v>46</v>
      </c>
      <c r="AD7" s="6" t="s">
        <v>47</v>
      </c>
      <c r="AE7" s="6" t="s">
        <v>48</v>
      </c>
      <c r="AF7" s="6" t="s">
        <v>49</v>
      </c>
      <c r="AG7" s="6" t="s">
        <v>50</v>
      </c>
      <c r="AH7" s="6" t="s">
        <v>51</v>
      </c>
      <c r="AI7" s="6" t="s">
        <v>52</v>
      </c>
      <c r="AJ7" s="6" t="s">
        <v>53</v>
      </c>
      <c r="AK7" s="6" t="s">
        <v>54</v>
      </c>
      <c r="AL7" s="6" t="s">
        <v>55</v>
      </c>
      <c r="AM7" s="6" t="s">
        <v>56</v>
      </c>
      <c r="AN7" s="6" t="s">
        <v>57</v>
      </c>
      <c r="AO7" s="6" t="s">
        <v>58</v>
      </c>
      <c r="AP7" s="6" t="s">
        <v>59</v>
      </c>
      <c r="AQ7" s="6" t="s">
        <v>60</v>
      </c>
      <c r="AR7" s="6" t="s">
        <v>61</v>
      </c>
      <c r="AS7" s="6" t="s">
        <v>62</v>
      </c>
      <c r="AT7" s="6" t="s">
        <v>63</v>
      </c>
      <c r="AU7" s="6" t="s">
        <v>64</v>
      </c>
      <c r="AV7" s="6" t="s">
        <v>65</v>
      </c>
      <c r="AW7" s="6" t="s">
        <v>66</v>
      </c>
      <c r="AX7" s="6" t="s">
        <v>67</v>
      </c>
      <c r="AY7" s="6" t="s">
        <v>68</v>
      </c>
      <c r="AZ7" s="6" t="s">
        <v>69</v>
      </c>
      <c r="BA7" s="6" t="s">
        <v>70</v>
      </c>
      <c r="BB7" s="6" t="s">
        <v>71</v>
      </c>
      <c r="BC7" s="6" t="s">
        <v>72</v>
      </c>
      <c r="BD7" s="6" t="s">
        <v>73</v>
      </c>
      <c r="BE7" s="6" t="s">
        <v>74</v>
      </c>
      <c r="BF7" s="6" t="s">
        <v>75</v>
      </c>
      <c r="BG7" s="6" t="s">
        <v>76</v>
      </c>
      <c r="BH7" s="6" t="s">
        <v>77</v>
      </c>
      <c r="BI7" s="6" t="s">
        <v>78</v>
      </c>
      <c r="BJ7" s="6" t="s">
        <v>79</v>
      </c>
      <c r="BK7" s="6" t="s">
        <v>80</v>
      </c>
      <c r="BL7" s="6" t="s">
        <v>81</v>
      </c>
      <c r="BM7" s="6" t="s">
        <v>82</v>
      </c>
      <c r="BN7" s="6" t="s">
        <v>83</v>
      </c>
      <c r="BO7" s="6" t="s">
        <v>84</v>
      </c>
      <c r="BP7" s="6" t="s">
        <v>85</v>
      </c>
      <c r="BQ7" s="6" t="s">
        <v>86</v>
      </c>
      <c r="BR7" s="6" t="s">
        <v>87</v>
      </c>
      <c r="BS7" s="6" t="s">
        <v>88</v>
      </c>
      <c r="BT7" s="6" t="s">
        <v>89</v>
      </c>
      <c r="BU7" s="6" t="s">
        <v>90</v>
      </c>
      <c r="BV7" s="6" t="s">
        <v>91</v>
      </c>
      <c r="BW7" s="6" t="s">
        <v>92</v>
      </c>
      <c r="BX7" s="6" t="s">
        <v>93</v>
      </c>
      <c r="BY7" s="6" t="s">
        <v>94</v>
      </c>
      <c r="BZ7" s="6" t="s">
        <v>95</v>
      </c>
      <c r="CA7" s="6" t="s">
        <v>96</v>
      </c>
      <c r="CB7" s="6" t="s">
        <v>97</v>
      </c>
      <c r="CC7" s="6" t="s">
        <v>98</v>
      </c>
      <c r="CD7" s="6" t="s">
        <v>99</v>
      </c>
      <c r="CE7" s="6" t="s">
        <v>100</v>
      </c>
      <c r="CF7" s="6" t="s">
        <v>101</v>
      </c>
      <c r="CG7" s="6" t="s">
        <v>102</v>
      </c>
      <c r="CH7" s="6" t="s">
        <v>103</v>
      </c>
      <c r="CI7" s="6" t="s">
        <v>104</v>
      </c>
      <c r="CJ7" s="6" t="s">
        <v>105</v>
      </c>
      <c r="CK7" s="6" t="s">
        <v>106</v>
      </c>
      <c r="CL7" s="6" t="s">
        <v>107</v>
      </c>
      <c r="CM7" s="6" t="s">
        <v>108</v>
      </c>
      <c r="CN7" s="6" t="s">
        <v>109</v>
      </c>
      <c r="CO7" s="6" t="s">
        <v>110</v>
      </c>
      <c r="CP7" s="6" t="s">
        <v>111</v>
      </c>
      <c r="CQ7" s="6" t="s">
        <v>112</v>
      </c>
      <c r="CR7" s="6" t="s">
        <v>113</v>
      </c>
      <c r="CS7" s="6" t="s">
        <v>114</v>
      </c>
      <c r="CT7" s="6" t="s">
        <v>115</v>
      </c>
      <c r="CU7" s="6" t="s">
        <v>116</v>
      </c>
      <c r="CV7" s="6" t="s">
        <v>117</v>
      </c>
      <c r="CW7" s="6" t="s">
        <v>118</v>
      </c>
      <c r="CX7" s="6" t="s">
        <v>119</v>
      </c>
      <c r="CY7" s="6" t="s">
        <v>120</v>
      </c>
      <c r="CZ7" s="6" t="s">
        <v>121</v>
      </c>
      <c r="DA7" s="6" t="s">
        <v>122</v>
      </c>
      <c r="DB7" s="6" t="s">
        <v>123</v>
      </c>
      <c r="DC7" s="6" t="s">
        <v>124</v>
      </c>
      <c r="DD7" s="6" t="s">
        <v>125</v>
      </c>
      <c r="DE7" s="6" t="s">
        <v>126</v>
      </c>
      <c r="DF7" s="6" t="s">
        <v>127</v>
      </c>
      <c r="DG7" s="6" t="s">
        <v>128</v>
      </c>
      <c r="DH7" s="6" t="s">
        <v>129</v>
      </c>
      <c r="DI7" s="6" t="s">
        <v>130</v>
      </c>
      <c r="DJ7" s="6" t="s">
        <v>131</v>
      </c>
      <c r="DK7" s="6" t="s">
        <v>132</v>
      </c>
      <c r="DL7" s="6" t="s">
        <v>133</v>
      </c>
      <c r="DM7" s="6" t="s">
        <v>134</v>
      </c>
      <c r="DN7" s="6" t="s">
        <v>135</v>
      </c>
      <c r="DO7" s="6" t="s">
        <v>136</v>
      </c>
      <c r="DP7" s="6" t="s">
        <v>137</v>
      </c>
      <c r="DQ7" s="6" t="s">
        <v>138</v>
      </c>
      <c r="DR7" s="6" t="s">
        <v>139</v>
      </c>
      <c r="DS7" s="6" t="s">
        <v>140</v>
      </c>
      <c r="DT7" s="6" t="s">
        <v>141</v>
      </c>
      <c r="DU7" s="6" t="s">
        <v>142</v>
      </c>
      <c r="DV7" s="6" t="s">
        <v>143</v>
      </c>
      <c r="DW7" s="6" t="s">
        <v>144</v>
      </c>
      <c r="DX7" s="6" t="s">
        <v>145</v>
      </c>
      <c r="DY7" s="6" t="s">
        <v>146</v>
      </c>
      <c r="DZ7" s="7" t="s">
        <v>147</v>
      </c>
    </row>
    <row r="8" customFormat="false" ht="40.25" hidden="false" customHeight="false" outlineLevel="0" collapsed="false">
      <c r="A8" s="3" t="s">
        <v>148</v>
      </c>
      <c r="B8" s="4" t="s">
        <v>149</v>
      </c>
      <c r="C8" s="4"/>
      <c r="D8" s="4" t="s">
        <v>150</v>
      </c>
      <c r="E8" s="4" t="s">
        <v>148</v>
      </c>
      <c r="F8" s="4" t="s">
        <v>151</v>
      </c>
      <c r="G8" s="4" t="s">
        <v>9</v>
      </c>
      <c r="H8" s="2" t="s">
        <v>152</v>
      </c>
      <c r="I8" s="2" t="s">
        <v>153</v>
      </c>
      <c r="J8" s="2" t="s">
        <v>154</v>
      </c>
      <c r="K8" s="2" t="s">
        <v>155</v>
      </c>
      <c r="L8" s="2" t="s">
        <v>156</v>
      </c>
      <c r="M8" s="8" t="n">
        <v>0.73</v>
      </c>
      <c r="N8" s="2" t="s">
        <v>157</v>
      </c>
      <c r="O8" s="2" t="s">
        <v>158</v>
      </c>
      <c r="P8" s="2" t="s">
        <v>159</v>
      </c>
      <c r="Q8" s="2" t="s">
        <v>160</v>
      </c>
      <c r="R8" s="9" t="n">
        <v>7</v>
      </c>
      <c r="S8" s="2"/>
      <c r="T8" s="2"/>
      <c r="U8" s="10" t="n">
        <v>2015</v>
      </c>
      <c r="V8" s="2"/>
      <c r="W8" s="11"/>
      <c r="X8" s="12" t="s">
        <v>161</v>
      </c>
      <c r="Y8" s="8" t="n">
        <v>1.8</v>
      </c>
      <c r="Z8" s="8" t="n">
        <v>0.05</v>
      </c>
      <c r="AA8" s="8"/>
      <c r="AB8" s="8"/>
      <c r="AC8" s="8"/>
      <c r="AD8" s="13" t="s">
        <v>162</v>
      </c>
      <c r="AE8" s="2" t="s">
        <v>163</v>
      </c>
      <c r="AF8" s="2" t="s">
        <v>164</v>
      </c>
      <c r="AG8" s="2" t="s">
        <v>165</v>
      </c>
      <c r="AH8" s="2" t="s">
        <v>166</v>
      </c>
      <c r="AI8" s="2" t="s">
        <v>167</v>
      </c>
      <c r="AJ8" s="2" t="s">
        <v>168</v>
      </c>
      <c r="AK8" s="2" t="s">
        <v>169</v>
      </c>
      <c r="AL8" s="2"/>
      <c r="AM8" s="2" t="s">
        <v>170</v>
      </c>
      <c r="AN8" s="2" t="s">
        <v>171</v>
      </c>
      <c r="AO8" s="13" t="s">
        <v>172</v>
      </c>
      <c r="AP8" s="2" t="s">
        <v>173</v>
      </c>
      <c r="AQ8" s="13" t="s">
        <v>174</v>
      </c>
      <c r="AR8" s="13"/>
      <c r="AS8" s="2" t="s">
        <v>175</v>
      </c>
      <c r="AT8" s="2" t="s">
        <v>176</v>
      </c>
      <c r="AU8" s="2" t="s">
        <v>177</v>
      </c>
      <c r="AV8" s="2" t="s">
        <v>178</v>
      </c>
      <c r="AW8" s="2" t="s">
        <v>179</v>
      </c>
      <c r="AX8" s="13" t="n">
        <v>14</v>
      </c>
      <c r="AY8" s="2"/>
      <c r="AZ8" s="2"/>
      <c r="BA8" s="2"/>
      <c r="BB8" s="2" t="s">
        <v>180</v>
      </c>
      <c r="BC8" s="2"/>
      <c r="BD8" s="2"/>
      <c r="BE8" s="2" t="s">
        <v>181</v>
      </c>
      <c r="BF8" s="2" t="s">
        <v>182</v>
      </c>
      <c r="BG8" s="14" t="n">
        <v>42396</v>
      </c>
      <c r="BH8" s="8" t="n">
        <v>0.13</v>
      </c>
      <c r="BI8" s="2" t="s">
        <v>183</v>
      </c>
      <c r="BJ8" s="8"/>
      <c r="BK8" s="2"/>
      <c r="BL8" s="2" t="s">
        <v>184</v>
      </c>
      <c r="BM8" s="2"/>
      <c r="BN8" s="2"/>
      <c r="BO8" s="2" t="s">
        <v>185</v>
      </c>
      <c r="BP8" s="2"/>
      <c r="BQ8" s="2"/>
      <c r="BR8" s="2"/>
      <c r="BS8" s="2" t="s">
        <v>186</v>
      </c>
      <c r="BT8" s="14" t="n">
        <v>43190</v>
      </c>
      <c r="BU8" s="8" t="n">
        <v>2.5</v>
      </c>
      <c r="BV8" s="2" t="s">
        <v>183</v>
      </c>
      <c r="BW8" s="8" t="n">
        <v>12.5</v>
      </c>
      <c r="BX8" s="2" t="s">
        <v>183</v>
      </c>
      <c r="BY8" s="2" t="s">
        <v>187</v>
      </c>
      <c r="BZ8" s="2"/>
      <c r="CA8" s="2"/>
      <c r="CB8" s="2" t="s">
        <v>159</v>
      </c>
      <c r="CC8" s="2"/>
      <c r="CD8" s="2"/>
      <c r="CE8" s="2"/>
      <c r="CF8" s="2" t="s">
        <v>188</v>
      </c>
      <c r="CG8" s="15" t="s">
        <v>189</v>
      </c>
      <c r="CH8" s="16" t="s">
        <v>190</v>
      </c>
      <c r="CI8" s="15" t="s">
        <v>191</v>
      </c>
      <c r="CJ8" s="15" t="s">
        <v>192</v>
      </c>
      <c r="CK8" s="15" t="s">
        <v>193</v>
      </c>
      <c r="CL8" s="16" t="s">
        <v>190</v>
      </c>
      <c r="CM8" s="15" t="s">
        <v>194</v>
      </c>
      <c r="CN8" s="16" t="s">
        <v>195</v>
      </c>
      <c r="CO8" s="15" t="s">
        <v>196</v>
      </c>
      <c r="CP8" s="16" t="s">
        <v>197</v>
      </c>
      <c r="CQ8" s="15" t="s">
        <v>198</v>
      </c>
      <c r="CR8" s="16" t="s">
        <v>199</v>
      </c>
      <c r="CS8" s="15" t="s">
        <v>200</v>
      </c>
      <c r="CT8" s="16" t="s">
        <v>201</v>
      </c>
      <c r="CU8" s="15" t="s">
        <v>202</v>
      </c>
      <c r="CV8" s="16" t="s">
        <v>203</v>
      </c>
      <c r="CW8" s="17" t="s">
        <v>204</v>
      </c>
      <c r="CX8" s="16" t="s">
        <v>205</v>
      </c>
      <c r="CY8" s="17" t="s">
        <v>206</v>
      </c>
      <c r="CZ8" s="15" t="s">
        <v>207</v>
      </c>
      <c r="DA8" s="17" t="s">
        <v>208</v>
      </c>
      <c r="DB8" s="16" t="s">
        <v>209</v>
      </c>
      <c r="DC8" s="17" t="s">
        <v>210</v>
      </c>
      <c r="DD8" s="16" t="s">
        <v>211</v>
      </c>
      <c r="DE8" s="17" t="s">
        <v>212</v>
      </c>
      <c r="DF8" s="16" t="s">
        <v>213</v>
      </c>
      <c r="DG8" s="17" t="s">
        <v>214</v>
      </c>
      <c r="DH8" s="16" t="s">
        <v>201</v>
      </c>
      <c r="DI8" s="17" t="s">
        <v>215</v>
      </c>
      <c r="DJ8" s="16" t="s">
        <v>216</v>
      </c>
      <c r="DK8" s="17" t="s">
        <v>217</v>
      </c>
      <c r="DL8" s="16" t="s">
        <v>218</v>
      </c>
      <c r="DM8" s="16" t="s">
        <v>219</v>
      </c>
      <c r="DN8" s="16" t="s">
        <v>199</v>
      </c>
      <c r="DO8" s="15" t="s">
        <v>220</v>
      </c>
      <c r="DP8" s="16" t="s">
        <v>221</v>
      </c>
      <c r="DQ8" s="16" t="s">
        <v>222</v>
      </c>
      <c r="DR8" s="15" t="s">
        <v>223</v>
      </c>
      <c r="DS8" s="16" t="s">
        <v>224</v>
      </c>
      <c r="DT8" s="16" t="s">
        <v>225</v>
      </c>
      <c r="DU8" s="15" t="s">
        <v>198</v>
      </c>
      <c r="DV8" s="16" t="s">
        <v>226</v>
      </c>
      <c r="DW8" s="16" t="s">
        <v>227</v>
      </c>
      <c r="DX8" s="15" t="s">
        <v>191</v>
      </c>
      <c r="DY8" s="13" t="s">
        <v>228</v>
      </c>
      <c r="DZ8" s="18" t="str">
        <f aca="false">HYPERLINK("https://my.pitchbook.com?c=113812-57", "View company online")</f>
        <v>View company online</v>
      </c>
    </row>
    <row r="9" customFormat="false" ht="13.8" hidden="false" customHeight="false" outlineLevel="0" collapsed="false">
      <c r="A9" s="1" t="s">
        <v>229</v>
      </c>
      <c r="B9" s="2" t="s">
        <v>230</v>
      </c>
      <c r="C9" s="2"/>
      <c r="D9" s="2"/>
      <c r="E9" s="2" t="s">
        <v>229</v>
      </c>
      <c r="F9" s="2" t="s">
        <v>19</v>
      </c>
      <c r="G9" s="2" t="s">
        <v>20</v>
      </c>
      <c r="H9" s="4"/>
      <c r="I9" s="4"/>
      <c r="J9" s="4"/>
      <c r="K9" s="4"/>
      <c r="L9" s="4"/>
      <c r="M9" s="19"/>
      <c r="N9" s="4"/>
      <c r="O9" s="4"/>
      <c r="P9" s="4"/>
      <c r="Q9" s="4"/>
      <c r="R9" s="20"/>
      <c r="S9" s="4"/>
      <c r="T9" s="4"/>
      <c r="U9" s="21"/>
      <c r="V9" s="4"/>
      <c r="W9" s="22"/>
      <c r="X9" s="22"/>
      <c r="Y9" s="19"/>
      <c r="Z9" s="19"/>
      <c r="AA9" s="19"/>
      <c r="AB9" s="19"/>
      <c r="AC9" s="19"/>
      <c r="AD9" s="23"/>
      <c r="AE9" s="4"/>
      <c r="AF9" s="4"/>
      <c r="AG9" s="4"/>
      <c r="AH9" s="4"/>
      <c r="AI9" s="4"/>
      <c r="AJ9" s="4"/>
      <c r="AK9" s="4"/>
      <c r="AL9" s="4"/>
      <c r="AM9" s="4"/>
      <c r="AN9" s="4"/>
      <c r="AO9" s="23"/>
      <c r="AP9" s="4"/>
      <c r="AQ9" s="23"/>
      <c r="AR9" s="23"/>
      <c r="AS9" s="4"/>
      <c r="AT9" s="4"/>
      <c r="AU9" s="4"/>
      <c r="AV9" s="4"/>
      <c r="AW9" s="4"/>
      <c r="AX9" s="23"/>
      <c r="AY9" s="4"/>
      <c r="AZ9" s="4"/>
      <c r="BA9" s="4"/>
      <c r="BB9" s="4"/>
      <c r="BC9" s="4"/>
      <c r="BD9" s="4"/>
      <c r="BE9" s="4"/>
      <c r="BF9" s="4"/>
      <c r="BG9" s="24"/>
      <c r="BH9" s="19"/>
      <c r="BI9" s="4"/>
      <c r="BJ9" s="19"/>
      <c r="BK9" s="4"/>
      <c r="BL9" s="4"/>
      <c r="BM9" s="4"/>
      <c r="BN9" s="4"/>
      <c r="BO9" s="4"/>
      <c r="BP9" s="4"/>
      <c r="BQ9" s="4"/>
      <c r="BR9" s="4"/>
      <c r="BS9" s="4"/>
      <c r="BT9" s="24"/>
      <c r="BU9" s="19"/>
      <c r="BV9" s="4"/>
      <c r="BW9" s="19"/>
      <c r="BX9" s="4"/>
      <c r="BY9" s="4"/>
      <c r="BZ9" s="4"/>
      <c r="CA9" s="4"/>
      <c r="CB9" s="4"/>
      <c r="CC9" s="4"/>
      <c r="CD9" s="4"/>
      <c r="CE9" s="4"/>
      <c r="CF9" s="4"/>
      <c r="CG9" s="25"/>
      <c r="CH9" s="26"/>
      <c r="CI9" s="25"/>
      <c r="CJ9" s="25"/>
      <c r="CK9" s="25"/>
      <c r="CL9" s="26"/>
      <c r="CM9" s="25"/>
      <c r="CN9" s="26"/>
      <c r="CO9" s="25"/>
      <c r="CP9" s="26"/>
      <c r="CQ9" s="25"/>
      <c r="CR9" s="26"/>
      <c r="CS9" s="25"/>
      <c r="CT9" s="26"/>
      <c r="CU9" s="25"/>
      <c r="CV9" s="26"/>
      <c r="CW9" s="27"/>
      <c r="CX9" s="26"/>
      <c r="CY9" s="27"/>
      <c r="CZ9" s="25"/>
      <c r="DA9" s="27"/>
      <c r="DB9" s="26"/>
      <c r="DC9" s="27"/>
      <c r="DD9" s="26"/>
      <c r="DE9" s="27"/>
      <c r="DF9" s="26"/>
      <c r="DG9" s="27"/>
      <c r="DH9" s="26"/>
      <c r="DI9" s="27"/>
      <c r="DJ9" s="26"/>
      <c r="DK9" s="27"/>
      <c r="DL9" s="26"/>
      <c r="DM9" s="26"/>
      <c r="DN9" s="26"/>
      <c r="DO9" s="25"/>
      <c r="DP9" s="26"/>
      <c r="DQ9" s="26"/>
      <c r="DR9" s="25"/>
      <c r="DS9" s="26"/>
      <c r="DT9" s="26"/>
      <c r="DU9" s="25"/>
      <c r="DV9" s="26"/>
      <c r="DW9" s="26"/>
      <c r="DX9" s="25"/>
      <c r="DY9" s="23"/>
      <c r="DZ9" s="3"/>
    </row>
    <row r="10" customFormat="false" ht="13.8" hidden="false" customHeight="false" outlineLevel="0" collapsed="false">
      <c r="A10" s="3" t="s">
        <v>231</v>
      </c>
      <c r="B10" s="4" t="s">
        <v>232</v>
      </c>
      <c r="C10" s="4"/>
      <c r="D10" s="4"/>
      <c r="E10" s="4" t="s">
        <v>231</v>
      </c>
      <c r="F10" s="4" t="s">
        <v>233</v>
      </c>
      <c r="G10" s="4" t="s">
        <v>234</v>
      </c>
      <c r="H10" s="2" t="s">
        <v>235</v>
      </c>
      <c r="I10" s="2" t="s">
        <v>236</v>
      </c>
      <c r="J10" s="2" t="s">
        <v>237</v>
      </c>
      <c r="K10" s="2" t="s">
        <v>238</v>
      </c>
      <c r="L10" s="2" t="s">
        <v>239</v>
      </c>
      <c r="M10" s="8" t="n">
        <v>0.68</v>
      </c>
      <c r="N10" s="2" t="s">
        <v>240</v>
      </c>
      <c r="O10" s="2" t="s">
        <v>158</v>
      </c>
      <c r="P10" s="2" t="s">
        <v>241</v>
      </c>
      <c r="Q10" s="2" t="s">
        <v>242</v>
      </c>
      <c r="R10" s="9"/>
      <c r="S10" s="2"/>
      <c r="T10" s="2"/>
      <c r="U10" s="10" t="n">
        <v>2013</v>
      </c>
      <c r="V10" s="2"/>
      <c r="W10" s="12" t="s">
        <v>243</v>
      </c>
      <c r="X10" s="12" t="s">
        <v>243</v>
      </c>
      <c r="Y10" s="8"/>
      <c r="Z10" s="8"/>
      <c r="AA10" s="8"/>
      <c r="AB10" s="8"/>
      <c r="AC10" s="8"/>
      <c r="AD10" s="13"/>
      <c r="AE10" s="2" t="s">
        <v>244</v>
      </c>
      <c r="AF10" s="2" t="s">
        <v>245</v>
      </c>
      <c r="AG10" s="2" t="s">
        <v>246</v>
      </c>
      <c r="AH10" s="2" t="s">
        <v>247</v>
      </c>
      <c r="AI10" s="2" t="s">
        <v>248</v>
      </c>
      <c r="AJ10" s="2" t="s">
        <v>249</v>
      </c>
      <c r="AK10" s="2" t="s">
        <v>250</v>
      </c>
      <c r="AL10" s="2" t="s">
        <v>251</v>
      </c>
      <c r="AM10" s="2" t="s">
        <v>252</v>
      </c>
      <c r="AN10" s="2" t="s">
        <v>253</v>
      </c>
      <c r="AO10" s="13" t="s">
        <v>254</v>
      </c>
      <c r="AP10" s="2" t="s">
        <v>173</v>
      </c>
      <c r="AQ10" s="13" t="s">
        <v>248</v>
      </c>
      <c r="AR10" s="13"/>
      <c r="AS10" s="2" t="s">
        <v>247</v>
      </c>
      <c r="AT10" s="2" t="s">
        <v>176</v>
      </c>
      <c r="AU10" s="2" t="s">
        <v>177</v>
      </c>
      <c r="AV10" s="2" t="s">
        <v>255</v>
      </c>
      <c r="AW10" s="2"/>
      <c r="AX10" s="13"/>
      <c r="AY10" s="2"/>
      <c r="AZ10" s="2"/>
      <c r="BA10" s="2"/>
      <c r="BB10" s="2"/>
      <c r="BC10" s="2"/>
      <c r="BD10" s="2"/>
      <c r="BE10" s="2"/>
      <c r="BF10" s="2"/>
      <c r="BG10" s="14" t="n">
        <v>43011</v>
      </c>
      <c r="BH10" s="8" t="n">
        <v>0.28</v>
      </c>
      <c r="BI10" s="2" t="s">
        <v>183</v>
      </c>
      <c r="BJ10" s="8"/>
      <c r="BK10" s="2"/>
      <c r="BL10" s="2" t="s">
        <v>256</v>
      </c>
      <c r="BM10" s="2" t="s">
        <v>257</v>
      </c>
      <c r="BN10" s="2"/>
      <c r="BO10" s="2" t="s">
        <v>258</v>
      </c>
      <c r="BP10" s="2"/>
      <c r="BQ10" s="2"/>
      <c r="BR10" s="2"/>
      <c r="BS10" s="2" t="s">
        <v>186</v>
      </c>
      <c r="BT10" s="14" t="n">
        <v>43011</v>
      </c>
      <c r="BU10" s="8" t="n">
        <v>0.4</v>
      </c>
      <c r="BV10" s="2" t="s">
        <v>183</v>
      </c>
      <c r="BW10" s="8"/>
      <c r="BX10" s="2"/>
      <c r="BY10" s="2" t="s">
        <v>256</v>
      </c>
      <c r="BZ10" s="2" t="s">
        <v>257</v>
      </c>
      <c r="CA10" s="2"/>
      <c r="CB10" s="2" t="s">
        <v>258</v>
      </c>
      <c r="CC10" s="2"/>
      <c r="CD10" s="2"/>
      <c r="CE10" s="2"/>
      <c r="CF10" s="2" t="s">
        <v>186</v>
      </c>
      <c r="CG10" s="15" t="s">
        <v>259</v>
      </c>
      <c r="CH10" s="16" t="s">
        <v>260</v>
      </c>
      <c r="CI10" s="15" t="s">
        <v>202</v>
      </c>
      <c r="CJ10" s="15" t="s">
        <v>261</v>
      </c>
      <c r="CK10" s="15"/>
      <c r="CL10" s="16"/>
      <c r="CM10" s="15" t="s">
        <v>259</v>
      </c>
      <c r="CN10" s="16" t="s">
        <v>262</v>
      </c>
      <c r="CO10" s="15"/>
      <c r="CP10" s="16"/>
      <c r="CQ10" s="15"/>
      <c r="CR10" s="16"/>
      <c r="CS10" s="15"/>
      <c r="CT10" s="16"/>
      <c r="CU10" s="15" t="s">
        <v>259</v>
      </c>
      <c r="CV10" s="16" t="s">
        <v>205</v>
      </c>
      <c r="CW10" s="17" t="s">
        <v>263</v>
      </c>
      <c r="CX10" s="16" t="s">
        <v>218</v>
      </c>
      <c r="CY10" s="17" t="s">
        <v>264</v>
      </c>
      <c r="CZ10" s="15" t="s">
        <v>265</v>
      </c>
      <c r="DA10" s="17"/>
      <c r="DB10" s="16"/>
      <c r="DC10" s="17" t="s">
        <v>263</v>
      </c>
      <c r="DD10" s="16" t="s">
        <v>266</v>
      </c>
      <c r="DE10" s="17"/>
      <c r="DF10" s="16"/>
      <c r="DG10" s="17"/>
      <c r="DH10" s="16"/>
      <c r="DI10" s="17"/>
      <c r="DJ10" s="16"/>
      <c r="DK10" s="17" t="s">
        <v>263</v>
      </c>
      <c r="DL10" s="16" t="s">
        <v>218</v>
      </c>
      <c r="DM10" s="16"/>
      <c r="DN10" s="16"/>
      <c r="DO10" s="15"/>
      <c r="DP10" s="16" t="s">
        <v>267</v>
      </c>
      <c r="DQ10" s="16" t="s">
        <v>268</v>
      </c>
      <c r="DR10" s="15" t="s">
        <v>269</v>
      </c>
      <c r="DS10" s="16"/>
      <c r="DT10" s="16"/>
      <c r="DU10" s="15"/>
      <c r="DV10" s="16" t="s">
        <v>270</v>
      </c>
      <c r="DW10" s="16" t="s">
        <v>271</v>
      </c>
      <c r="DX10" s="15" t="s">
        <v>272</v>
      </c>
      <c r="DY10" s="13" t="s">
        <v>228</v>
      </c>
      <c r="DZ10" s="18" t="str">
        <f aca="false">HYPERLINK("https://my.pitchbook.com?c=113072-77", "View company online")</f>
        <v>View company online</v>
      </c>
    </row>
    <row r="11" customFormat="false" ht="13.8" hidden="false" customHeight="false" outlineLevel="0" collapsed="false">
      <c r="A11" s="1" t="s">
        <v>273</v>
      </c>
      <c r="B11" s="2" t="s">
        <v>274</v>
      </c>
      <c r="C11" s="18" t="str">
        <f aca="false">HYPERLINK("https://my.pitchbook.com?rrp=174478-87&amp;type=c&amp;userId=WJRCePz0gPQA1b2", "This Company's information is not available to download. Need this Company? Request availability")</f>
        <v>This Company's information is not available to download. Need this Company? Request availability</v>
      </c>
      <c r="D11" s="2"/>
      <c r="E11" s="2"/>
      <c r="F11" s="2"/>
      <c r="G11" s="2"/>
      <c r="H11" s="4" t="s">
        <v>275</v>
      </c>
      <c r="I11" s="4" t="s">
        <v>276</v>
      </c>
      <c r="J11" s="4" t="s">
        <v>277</v>
      </c>
      <c r="K11" s="4"/>
      <c r="L11" s="4" t="s">
        <v>239</v>
      </c>
      <c r="M11" s="19" t="n">
        <v>0.39</v>
      </c>
      <c r="N11" s="4" t="s">
        <v>157</v>
      </c>
      <c r="O11" s="4" t="s">
        <v>158</v>
      </c>
      <c r="P11" s="4" t="s">
        <v>241</v>
      </c>
      <c r="Q11" s="4" t="s">
        <v>278</v>
      </c>
      <c r="R11" s="20" t="n">
        <v>2</v>
      </c>
      <c r="S11" s="4"/>
      <c r="T11" s="4"/>
      <c r="U11" s="21" t="n">
        <v>2005</v>
      </c>
      <c r="V11" s="4"/>
      <c r="W11" s="28" t="s">
        <v>243</v>
      </c>
      <c r="X11" s="28" t="s">
        <v>243</v>
      </c>
      <c r="Y11" s="19"/>
      <c r="Z11" s="19"/>
      <c r="AA11" s="19"/>
      <c r="AB11" s="19"/>
      <c r="AC11" s="19"/>
      <c r="AD11" s="23"/>
      <c r="AE11" s="4" t="s">
        <v>279</v>
      </c>
      <c r="AF11" s="4" t="s">
        <v>280</v>
      </c>
      <c r="AG11" s="4" t="s">
        <v>281</v>
      </c>
      <c r="AH11" s="4" t="s">
        <v>282</v>
      </c>
      <c r="AI11" s="4" t="s">
        <v>283</v>
      </c>
      <c r="AJ11" s="4" t="s">
        <v>284</v>
      </c>
      <c r="AK11" s="4" t="s">
        <v>285</v>
      </c>
      <c r="AL11" s="4"/>
      <c r="AM11" s="4" t="s">
        <v>286</v>
      </c>
      <c r="AN11" s="4" t="s">
        <v>287</v>
      </c>
      <c r="AO11" s="23" t="s">
        <v>288</v>
      </c>
      <c r="AP11" s="4" t="s">
        <v>173</v>
      </c>
      <c r="AQ11" s="23" t="s">
        <v>283</v>
      </c>
      <c r="AR11" s="23" t="s">
        <v>289</v>
      </c>
      <c r="AS11" s="4" t="s">
        <v>290</v>
      </c>
      <c r="AT11" s="4" t="s">
        <v>176</v>
      </c>
      <c r="AU11" s="4" t="s">
        <v>177</v>
      </c>
      <c r="AV11" s="4" t="s">
        <v>291</v>
      </c>
      <c r="AW11" s="4"/>
      <c r="AX11" s="23"/>
      <c r="AY11" s="4"/>
      <c r="AZ11" s="4"/>
      <c r="BA11" s="4"/>
      <c r="BB11" s="4"/>
      <c r="BC11" s="4"/>
      <c r="BD11" s="4"/>
      <c r="BE11" s="4"/>
      <c r="BF11" s="4"/>
      <c r="BG11" s="24" t="n">
        <v>43011</v>
      </c>
      <c r="BH11" s="19" t="n">
        <v>0.39</v>
      </c>
      <c r="BI11" s="4" t="s">
        <v>183</v>
      </c>
      <c r="BJ11" s="19"/>
      <c r="BK11" s="4"/>
      <c r="BL11" s="4" t="s">
        <v>256</v>
      </c>
      <c r="BM11" s="4" t="s">
        <v>292</v>
      </c>
      <c r="BN11" s="4"/>
      <c r="BO11" s="4" t="s">
        <v>258</v>
      </c>
      <c r="BP11" s="4"/>
      <c r="BQ11" s="4"/>
      <c r="BR11" s="4"/>
      <c r="BS11" s="4" t="s">
        <v>186</v>
      </c>
      <c r="BT11" s="24" t="n">
        <v>43011</v>
      </c>
      <c r="BU11" s="19" t="n">
        <v>0.39</v>
      </c>
      <c r="BV11" s="4" t="s">
        <v>183</v>
      </c>
      <c r="BW11" s="19"/>
      <c r="BX11" s="4"/>
      <c r="BY11" s="4" t="s">
        <v>256</v>
      </c>
      <c r="BZ11" s="4" t="s">
        <v>292</v>
      </c>
      <c r="CA11" s="4"/>
      <c r="CB11" s="4" t="s">
        <v>258</v>
      </c>
      <c r="CC11" s="4"/>
      <c r="CD11" s="4"/>
      <c r="CE11" s="4"/>
      <c r="CF11" s="4" t="s">
        <v>186</v>
      </c>
      <c r="CG11" s="25" t="s">
        <v>198</v>
      </c>
      <c r="CH11" s="26" t="s">
        <v>293</v>
      </c>
      <c r="CI11" s="25" t="s">
        <v>198</v>
      </c>
      <c r="CJ11" s="25" t="s">
        <v>198</v>
      </c>
      <c r="CK11" s="25" t="s">
        <v>198</v>
      </c>
      <c r="CL11" s="26" t="s">
        <v>294</v>
      </c>
      <c r="CM11" s="25"/>
      <c r="CN11" s="26"/>
      <c r="CO11" s="25"/>
      <c r="CP11" s="26"/>
      <c r="CQ11" s="25" t="s">
        <v>198</v>
      </c>
      <c r="CR11" s="26" t="s">
        <v>199</v>
      </c>
      <c r="CS11" s="25"/>
      <c r="CT11" s="26"/>
      <c r="CU11" s="25"/>
      <c r="CV11" s="26"/>
      <c r="CW11" s="27" t="s">
        <v>295</v>
      </c>
      <c r="CX11" s="26" t="s">
        <v>296</v>
      </c>
      <c r="CY11" s="27" t="s">
        <v>297</v>
      </c>
      <c r="CZ11" s="25" t="s">
        <v>298</v>
      </c>
      <c r="DA11" s="27" t="s">
        <v>295</v>
      </c>
      <c r="DB11" s="26" t="s">
        <v>299</v>
      </c>
      <c r="DC11" s="27"/>
      <c r="DD11" s="26"/>
      <c r="DE11" s="27"/>
      <c r="DF11" s="26"/>
      <c r="DG11" s="27" t="s">
        <v>295</v>
      </c>
      <c r="DH11" s="26" t="s">
        <v>299</v>
      </c>
      <c r="DI11" s="27"/>
      <c r="DJ11" s="26"/>
      <c r="DK11" s="27"/>
      <c r="DL11" s="26"/>
      <c r="DM11" s="26"/>
      <c r="DN11" s="26"/>
      <c r="DO11" s="25"/>
      <c r="DP11" s="26"/>
      <c r="DQ11" s="26"/>
      <c r="DR11" s="25"/>
      <c r="DS11" s="26" t="s">
        <v>300</v>
      </c>
      <c r="DT11" s="26" t="s">
        <v>301</v>
      </c>
      <c r="DU11" s="25" t="s">
        <v>302</v>
      </c>
      <c r="DV11" s="26"/>
      <c r="DW11" s="26"/>
      <c r="DX11" s="25"/>
      <c r="DY11" s="23" t="s">
        <v>228</v>
      </c>
      <c r="DZ11" s="5" t="str">
        <f aca="false">HYPERLINK("https://my.pitchbook.com?c=106918-21", "View company online")</f>
        <v>View company online</v>
      </c>
    </row>
    <row r="12" customFormat="false" ht="30.55" hidden="false" customHeight="false" outlineLevel="0" collapsed="false">
      <c r="A12" s="3" t="s">
        <v>303</v>
      </c>
      <c r="B12" s="4" t="s">
        <v>304</v>
      </c>
      <c r="C12" s="4"/>
      <c r="D12" s="4"/>
      <c r="E12" s="4" t="s">
        <v>303</v>
      </c>
      <c r="F12" s="4" t="s">
        <v>19</v>
      </c>
      <c r="G12" s="4" t="s">
        <v>20</v>
      </c>
      <c r="H12" s="2" t="s">
        <v>152</v>
      </c>
      <c r="I12" s="2" t="s">
        <v>305</v>
      </c>
      <c r="J12" s="2" t="s">
        <v>306</v>
      </c>
      <c r="K12" s="2" t="s">
        <v>307</v>
      </c>
      <c r="L12" s="2" t="s">
        <v>239</v>
      </c>
      <c r="M12" s="8" t="n">
        <v>3.03</v>
      </c>
      <c r="N12" s="2" t="s">
        <v>157</v>
      </c>
      <c r="O12" s="2" t="s">
        <v>158</v>
      </c>
      <c r="P12" s="2" t="s">
        <v>241</v>
      </c>
      <c r="Q12" s="2" t="s">
        <v>308</v>
      </c>
      <c r="R12" s="9"/>
      <c r="S12" s="2"/>
      <c r="T12" s="2"/>
      <c r="U12" s="10" t="n">
        <v>2017</v>
      </c>
      <c r="V12" s="2"/>
      <c r="W12" s="12" t="s">
        <v>309</v>
      </c>
      <c r="X12" s="12" t="s">
        <v>309</v>
      </c>
      <c r="Y12" s="8"/>
      <c r="Z12" s="8"/>
      <c r="AA12" s="8"/>
      <c r="AB12" s="8"/>
      <c r="AC12" s="8"/>
      <c r="AD12" s="13"/>
      <c r="AE12" s="2" t="s">
        <v>310</v>
      </c>
      <c r="AF12" s="2" t="s">
        <v>311</v>
      </c>
      <c r="AG12" s="2" t="s">
        <v>165</v>
      </c>
      <c r="AH12" s="2" t="s">
        <v>312</v>
      </c>
      <c r="AI12" s="2" t="s">
        <v>313</v>
      </c>
      <c r="AJ12" s="2" t="s">
        <v>314</v>
      </c>
      <c r="AK12" s="2" t="s">
        <v>315</v>
      </c>
      <c r="AL12" s="2"/>
      <c r="AM12" s="2" t="s">
        <v>316</v>
      </c>
      <c r="AN12" s="2" t="s">
        <v>316</v>
      </c>
      <c r="AO12" s="13" t="s">
        <v>317</v>
      </c>
      <c r="AP12" s="2" t="s">
        <v>173</v>
      </c>
      <c r="AQ12" s="13"/>
      <c r="AR12" s="13"/>
      <c r="AS12" s="2" t="s">
        <v>318</v>
      </c>
      <c r="AT12" s="2" t="s">
        <v>176</v>
      </c>
      <c r="AU12" s="2" t="s">
        <v>177</v>
      </c>
      <c r="AV12" s="2" t="s">
        <v>319</v>
      </c>
      <c r="AW12" s="2"/>
      <c r="AX12" s="13"/>
      <c r="AY12" s="2"/>
      <c r="AZ12" s="2"/>
      <c r="BA12" s="2"/>
      <c r="BB12" s="2"/>
      <c r="BC12" s="2"/>
      <c r="BD12" s="2"/>
      <c r="BE12" s="2"/>
      <c r="BF12" s="2"/>
      <c r="BG12" s="14" t="n">
        <v>43011</v>
      </c>
      <c r="BH12" s="8" t="n">
        <v>3.03</v>
      </c>
      <c r="BI12" s="2" t="s">
        <v>183</v>
      </c>
      <c r="BJ12" s="8"/>
      <c r="BK12" s="2"/>
      <c r="BL12" s="2" t="s">
        <v>256</v>
      </c>
      <c r="BM12" s="2" t="s">
        <v>257</v>
      </c>
      <c r="BN12" s="2"/>
      <c r="BO12" s="2" t="s">
        <v>258</v>
      </c>
      <c r="BP12" s="2"/>
      <c r="BQ12" s="2"/>
      <c r="BR12" s="2"/>
      <c r="BS12" s="2" t="s">
        <v>186</v>
      </c>
      <c r="BT12" s="14" t="n">
        <v>43011</v>
      </c>
      <c r="BU12" s="8" t="n">
        <v>3.03</v>
      </c>
      <c r="BV12" s="2" t="s">
        <v>183</v>
      </c>
      <c r="BW12" s="8"/>
      <c r="BX12" s="2"/>
      <c r="BY12" s="2" t="s">
        <v>256</v>
      </c>
      <c r="BZ12" s="2" t="s">
        <v>257</v>
      </c>
      <c r="CA12" s="2"/>
      <c r="CB12" s="2" t="s">
        <v>258</v>
      </c>
      <c r="CC12" s="2"/>
      <c r="CD12" s="2"/>
      <c r="CE12" s="2"/>
      <c r="CF12" s="2" t="s">
        <v>186</v>
      </c>
      <c r="CG12" s="15" t="s">
        <v>320</v>
      </c>
      <c r="CH12" s="16" t="s">
        <v>321</v>
      </c>
      <c r="CI12" s="15" t="s">
        <v>191</v>
      </c>
      <c r="CJ12" s="15" t="s">
        <v>322</v>
      </c>
      <c r="CK12" s="15" t="s">
        <v>323</v>
      </c>
      <c r="CL12" s="16" t="s">
        <v>321</v>
      </c>
      <c r="CM12" s="15" t="s">
        <v>324</v>
      </c>
      <c r="CN12" s="16" t="s">
        <v>268</v>
      </c>
      <c r="CO12" s="15" t="s">
        <v>325</v>
      </c>
      <c r="CP12" s="16" t="s">
        <v>326</v>
      </c>
      <c r="CQ12" s="15" t="s">
        <v>198</v>
      </c>
      <c r="CR12" s="16" t="s">
        <v>199</v>
      </c>
      <c r="CS12" s="15" t="s">
        <v>327</v>
      </c>
      <c r="CT12" s="16" t="s">
        <v>328</v>
      </c>
      <c r="CU12" s="15" t="s">
        <v>329</v>
      </c>
      <c r="CV12" s="16" t="s">
        <v>268</v>
      </c>
      <c r="CW12" s="17" t="s">
        <v>330</v>
      </c>
      <c r="CX12" s="16" t="s">
        <v>331</v>
      </c>
      <c r="CY12" s="17" t="s">
        <v>332</v>
      </c>
      <c r="CZ12" s="15" t="s">
        <v>333</v>
      </c>
      <c r="DA12" s="17" t="s">
        <v>334</v>
      </c>
      <c r="DB12" s="16" t="s">
        <v>335</v>
      </c>
      <c r="DC12" s="17" t="s">
        <v>336</v>
      </c>
      <c r="DD12" s="16" t="s">
        <v>337</v>
      </c>
      <c r="DE12" s="17" t="s">
        <v>338</v>
      </c>
      <c r="DF12" s="16" t="s">
        <v>339</v>
      </c>
      <c r="DG12" s="17" t="s">
        <v>340</v>
      </c>
      <c r="DH12" s="16" t="s">
        <v>341</v>
      </c>
      <c r="DI12" s="17" t="s">
        <v>342</v>
      </c>
      <c r="DJ12" s="16" t="s">
        <v>343</v>
      </c>
      <c r="DK12" s="17" t="s">
        <v>344</v>
      </c>
      <c r="DL12" s="16" t="s">
        <v>328</v>
      </c>
      <c r="DM12" s="16" t="s">
        <v>345</v>
      </c>
      <c r="DN12" s="16" t="s">
        <v>346</v>
      </c>
      <c r="DO12" s="15" t="s">
        <v>333</v>
      </c>
      <c r="DP12" s="16" t="s">
        <v>347</v>
      </c>
      <c r="DQ12" s="16" t="s">
        <v>222</v>
      </c>
      <c r="DR12" s="15" t="s">
        <v>348</v>
      </c>
      <c r="DS12" s="16" t="s">
        <v>349</v>
      </c>
      <c r="DT12" s="16" t="s">
        <v>225</v>
      </c>
      <c r="DU12" s="15" t="s">
        <v>198</v>
      </c>
      <c r="DV12" s="16" t="s">
        <v>350</v>
      </c>
      <c r="DW12" s="16" t="s">
        <v>222</v>
      </c>
      <c r="DX12" s="15" t="s">
        <v>351</v>
      </c>
      <c r="DY12" s="13" t="s">
        <v>228</v>
      </c>
      <c r="DZ12" s="18" t="str">
        <f aca="false">HYPERLINK("https://my.pitchbook.com?c=171982-99", "View company online")</f>
        <v>View company online</v>
      </c>
    </row>
    <row r="13" customFormat="false" ht="13.8" hidden="false" customHeight="false" outlineLevel="0" collapsed="false">
      <c r="A13" s="1" t="s">
        <v>352</v>
      </c>
      <c r="B13" s="2" t="s">
        <v>353</v>
      </c>
      <c r="C13" s="2"/>
      <c r="D13" s="2"/>
      <c r="E13" s="2" t="s">
        <v>352</v>
      </c>
      <c r="F13" s="2" t="s">
        <v>354</v>
      </c>
      <c r="G13" s="2" t="s">
        <v>234</v>
      </c>
      <c r="H13" s="4" t="s">
        <v>355</v>
      </c>
      <c r="I13" s="4" t="s">
        <v>355</v>
      </c>
      <c r="J13" s="4" t="s">
        <v>356</v>
      </c>
      <c r="K13" s="4"/>
      <c r="L13" s="4" t="s">
        <v>239</v>
      </c>
      <c r="M13" s="19" t="n">
        <v>0.29</v>
      </c>
      <c r="N13" s="4" t="s">
        <v>357</v>
      </c>
      <c r="O13" s="4" t="s">
        <v>158</v>
      </c>
      <c r="P13" s="4" t="s">
        <v>241</v>
      </c>
      <c r="Q13" s="4"/>
      <c r="R13" s="20"/>
      <c r="S13" s="4"/>
      <c r="T13" s="4"/>
      <c r="U13" s="21" t="n">
        <v>2016</v>
      </c>
      <c r="V13" s="4"/>
      <c r="W13" s="28" t="s">
        <v>243</v>
      </c>
      <c r="X13" s="28" t="s">
        <v>243</v>
      </c>
      <c r="Y13" s="19"/>
      <c r="Z13" s="19"/>
      <c r="AA13" s="19"/>
      <c r="AB13" s="19"/>
      <c r="AC13" s="19"/>
      <c r="AD13" s="23"/>
      <c r="AE13" s="4" t="s">
        <v>358</v>
      </c>
      <c r="AF13" s="4" t="s">
        <v>359</v>
      </c>
      <c r="AG13" s="4" t="s">
        <v>360</v>
      </c>
      <c r="AH13" s="4"/>
      <c r="AI13" s="4" t="s">
        <v>361</v>
      </c>
      <c r="AJ13" s="4" t="s">
        <v>362</v>
      </c>
      <c r="AK13" s="4" t="s">
        <v>363</v>
      </c>
      <c r="AL13" s="4" t="s">
        <v>364</v>
      </c>
      <c r="AM13" s="4" t="s">
        <v>365</v>
      </c>
      <c r="AN13" s="4" t="s">
        <v>366</v>
      </c>
      <c r="AO13" s="23" t="s">
        <v>367</v>
      </c>
      <c r="AP13" s="4" t="s">
        <v>173</v>
      </c>
      <c r="AQ13" s="23" t="s">
        <v>361</v>
      </c>
      <c r="AR13" s="23"/>
      <c r="AS13" s="4"/>
      <c r="AT13" s="4" t="s">
        <v>176</v>
      </c>
      <c r="AU13" s="4" t="s">
        <v>177</v>
      </c>
      <c r="AV13" s="4" t="s">
        <v>368</v>
      </c>
      <c r="AW13" s="4"/>
      <c r="AX13" s="23"/>
      <c r="AY13" s="4"/>
      <c r="AZ13" s="4"/>
      <c r="BA13" s="4"/>
      <c r="BB13" s="4"/>
      <c r="BC13" s="4"/>
      <c r="BD13" s="4"/>
      <c r="BE13" s="4"/>
      <c r="BF13" s="4"/>
      <c r="BG13" s="24" t="n">
        <v>43011</v>
      </c>
      <c r="BH13" s="19" t="n">
        <v>0.29</v>
      </c>
      <c r="BI13" s="4" t="s">
        <v>183</v>
      </c>
      <c r="BJ13" s="19"/>
      <c r="BK13" s="4"/>
      <c r="BL13" s="4" t="s">
        <v>256</v>
      </c>
      <c r="BM13" s="4" t="s">
        <v>257</v>
      </c>
      <c r="BN13" s="4"/>
      <c r="BO13" s="4" t="s">
        <v>258</v>
      </c>
      <c r="BP13" s="4"/>
      <c r="BQ13" s="4"/>
      <c r="BR13" s="4"/>
      <c r="BS13" s="4" t="s">
        <v>186</v>
      </c>
      <c r="BT13" s="24" t="n">
        <v>43011</v>
      </c>
      <c r="BU13" s="19" t="n">
        <v>0.29</v>
      </c>
      <c r="BV13" s="4" t="s">
        <v>183</v>
      </c>
      <c r="BW13" s="19"/>
      <c r="BX13" s="4"/>
      <c r="BY13" s="4" t="s">
        <v>256</v>
      </c>
      <c r="BZ13" s="4" t="s">
        <v>257</v>
      </c>
      <c r="CA13" s="4"/>
      <c r="CB13" s="4" t="s">
        <v>258</v>
      </c>
      <c r="CC13" s="4"/>
      <c r="CD13" s="4"/>
      <c r="CE13" s="4"/>
      <c r="CF13" s="4" t="s">
        <v>186</v>
      </c>
      <c r="CG13" s="25"/>
      <c r="CH13" s="26"/>
      <c r="CI13" s="25"/>
      <c r="CJ13" s="25"/>
      <c r="CK13" s="25"/>
      <c r="CL13" s="26"/>
      <c r="CM13" s="25"/>
      <c r="CN13" s="26"/>
      <c r="CO13" s="25"/>
      <c r="CP13" s="26"/>
      <c r="CQ13" s="25"/>
      <c r="CR13" s="26"/>
      <c r="CS13" s="25"/>
      <c r="CT13" s="26"/>
      <c r="CU13" s="25"/>
      <c r="CV13" s="26"/>
      <c r="CW13" s="27"/>
      <c r="CX13" s="26"/>
      <c r="CY13" s="27"/>
      <c r="CZ13" s="25"/>
      <c r="DA13" s="27"/>
      <c r="DB13" s="26"/>
      <c r="DC13" s="27"/>
      <c r="DD13" s="26"/>
      <c r="DE13" s="27"/>
      <c r="DF13" s="26"/>
      <c r="DG13" s="27"/>
      <c r="DH13" s="26"/>
      <c r="DI13" s="27"/>
      <c r="DJ13" s="26"/>
      <c r="DK13" s="27"/>
      <c r="DL13" s="26"/>
      <c r="DM13" s="26"/>
      <c r="DN13" s="26"/>
      <c r="DO13" s="25"/>
      <c r="DP13" s="26"/>
      <c r="DQ13" s="26"/>
      <c r="DR13" s="25"/>
      <c r="DS13" s="26"/>
      <c r="DT13" s="26"/>
      <c r="DU13" s="25"/>
      <c r="DV13" s="26"/>
      <c r="DW13" s="26"/>
      <c r="DX13" s="25"/>
      <c r="DY13" s="23" t="s">
        <v>228</v>
      </c>
      <c r="DZ13" s="5" t="str">
        <f aca="false">HYPERLINK("https://my.pitchbook.com?c=162771-49", "View company online")</f>
        <v>View company online</v>
      </c>
    </row>
    <row r="14" customFormat="false" ht="30.55" hidden="false" customHeight="false" outlineLevel="0" collapsed="false">
      <c r="A14" s="3" t="s">
        <v>369</v>
      </c>
      <c r="B14" s="4" t="s">
        <v>370</v>
      </c>
      <c r="C14" s="4"/>
      <c r="D14" s="4"/>
      <c r="E14" s="4" t="s">
        <v>369</v>
      </c>
      <c r="F14" s="4" t="s">
        <v>371</v>
      </c>
      <c r="G14" s="4" t="s">
        <v>9</v>
      </c>
      <c r="H14" s="2" t="s">
        <v>152</v>
      </c>
      <c r="I14" s="2" t="s">
        <v>305</v>
      </c>
      <c r="J14" s="2" t="s">
        <v>372</v>
      </c>
      <c r="K14" s="2" t="s">
        <v>238</v>
      </c>
      <c r="L14" s="2" t="s">
        <v>239</v>
      </c>
      <c r="M14" s="8" t="n">
        <v>0.83</v>
      </c>
      <c r="N14" s="2" t="s">
        <v>240</v>
      </c>
      <c r="O14" s="2" t="s">
        <v>158</v>
      </c>
      <c r="P14" s="2" t="s">
        <v>241</v>
      </c>
      <c r="Q14" s="2" t="s">
        <v>373</v>
      </c>
      <c r="R14" s="9" t="n">
        <v>5</v>
      </c>
      <c r="S14" s="2"/>
      <c r="T14" s="2"/>
      <c r="U14" s="10" t="n">
        <v>2015</v>
      </c>
      <c r="V14" s="2"/>
      <c r="W14" s="12" t="s">
        <v>374</v>
      </c>
      <c r="X14" s="12" t="s">
        <v>374</v>
      </c>
      <c r="Y14" s="8"/>
      <c r="Z14" s="8"/>
      <c r="AA14" s="8"/>
      <c r="AB14" s="8"/>
      <c r="AC14" s="8"/>
      <c r="AD14" s="13"/>
      <c r="AE14" s="2" t="s">
        <v>375</v>
      </c>
      <c r="AF14" s="2" t="s">
        <v>376</v>
      </c>
      <c r="AG14" s="2" t="s">
        <v>377</v>
      </c>
      <c r="AH14" s="2" t="s">
        <v>378</v>
      </c>
      <c r="AI14" s="2" t="s">
        <v>379</v>
      </c>
      <c r="AJ14" s="2" t="s">
        <v>314</v>
      </c>
      <c r="AK14" s="2" t="s">
        <v>380</v>
      </c>
      <c r="AL14" s="2" t="s">
        <v>381</v>
      </c>
      <c r="AM14" s="2" t="s">
        <v>316</v>
      </c>
      <c r="AN14" s="2" t="s">
        <v>316</v>
      </c>
      <c r="AO14" s="13" t="s">
        <v>382</v>
      </c>
      <c r="AP14" s="2" t="s">
        <v>173</v>
      </c>
      <c r="AQ14" s="13" t="s">
        <v>379</v>
      </c>
      <c r="AR14" s="13"/>
      <c r="AS14" s="2" t="s">
        <v>378</v>
      </c>
      <c r="AT14" s="2" t="s">
        <v>176</v>
      </c>
      <c r="AU14" s="2" t="s">
        <v>177</v>
      </c>
      <c r="AV14" s="2" t="s">
        <v>383</v>
      </c>
      <c r="AW14" s="2"/>
      <c r="AX14" s="13"/>
      <c r="AY14" s="2"/>
      <c r="AZ14" s="2"/>
      <c r="BA14" s="2"/>
      <c r="BB14" s="2"/>
      <c r="BC14" s="2"/>
      <c r="BD14" s="2"/>
      <c r="BE14" s="2" t="s">
        <v>384</v>
      </c>
      <c r="BF14" s="2"/>
      <c r="BG14" s="14" t="n">
        <v>42422</v>
      </c>
      <c r="BH14" s="8" t="n">
        <v>0.68</v>
      </c>
      <c r="BI14" s="2" t="s">
        <v>183</v>
      </c>
      <c r="BJ14" s="8"/>
      <c r="BK14" s="2"/>
      <c r="BL14" s="2" t="s">
        <v>256</v>
      </c>
      <c r="BM14" s="2" t="s">
        <v>257</v>
      </c>
      <c r="BN14" s="2"/>
      <c r="BO14" s="2" t="s">
        <v>258</v>
      </c>
      <c r="BP14" s="2"/>
      <c r="BQ14" s="2"/>
      <c r="BR14" s="2"/>
      <c r="BS14" s="2" t="s">
        <v>186</v>
      </c>
      <c r="BT14" s="14" t="n">
        <v>43011</v>
      </c>
      <c r="BU14" s="8" t="n">
        <v>0.15</v>
      </c>
      <c r="BV14" s="2" t="s">
        <v>183</v>
      </c>
      <c r="BW14" s="8"/>
      <c r="BX14" s="2"/>
      <c r="BY14" s="2" t="s">
        <v>256</v>
      </c>
      <c r="BZ14" s="2" t="s">
        <v>257</v>
      </c>
      <c r="CA14" s="2"/>
      <c r="CB14" s="2" t="s">
        <v>258</v>
      </c>
      <c r="CC14" s="2"/>
      <c r="CD14" s="2"/>
      <c r="CE14" s="2"/>
      <c r="CF14" s="2" t="s">
        <v>186</v>
      </c>
      <c r="CG14" s="15"/>
      <c r="CH14" s="16"/>
      <c r="CI14" s="15"/>
      <c r="CJ14" s="15"/>
      <c r="CK14" s="15"/>
      <c r="CL14" s="16"/>
      <c r="CM14" s="15"/>
      <c r="CN14" s="16"/>
      <c r="CO14" s="15"/>
      <c r="CP14" s="16"/>
      <c r="CQ14" s="15"/>
      <c r="CR14" s="16"/>
      <c r="CS14" s="15"/>
      <c r="CT14" s="16"/>
      <c r="CU14" s="15"/>
      <c r="CV14" s="16"/>
      <c r="CW14" s="17"/>
      <c r="CX14" s="16"/>
      <c r="CY14" s="17"/>
      <c r="CZ14" s="15"/>
      <c r="DA14" s="17"/>
      <c r="DB14" s="16"/>
      <c r="DC14" s="17"/>
      <c r="DD14" s="16"/>
      <c r="DE14" s="17"/>
      <c r="DF14" s="16"/>
      <c r="DG14" s="17"/>
      <c r="DH14" s="16"/>
      <c r="DI14" s="17"/>
      <c r="DJ14" s="16"/>
      <c r="DK14" s="17"/>
      <c r="DL14" s="16"/>
      <c r="DM14" s="16"/>
      <c r="DN14" s="16"/>
      <c r="DO14" s="15"/>
      <c r="DP14" s="16"/>
      <c r="DQ14" s="16"/>
      <c r="DR14" s="15"/>
      <c r="DS14" s="16"/>
      <c r="DT14" s="16"/>
      <c r="DU14" s="15"/>
      <c r="DV14" s="16"/>
      <c r="DW14" s="16"/>
      <c r="DX14" s="15"/>
      <c r="DY14" s="13" t="s">
        <v>228</v>
      </c>
      <c r="DZ14" s="18" t="str">
        <f aca="false">HYPERLINK("https://my.pitchbook.com?c=154802-89", "View company online")</f>
        <v>View company online</v>
      </c>
    </row>
    <row r="15" customFormat="false" ht="30.55" hidden="false" customHeight="false" outlineLevel="0" collapsed="false">
      <c r="A15" s="1" t="s">
        <v>385</v>
      </c>
      <c r="B15" s="2" t="s">
        <v>386</v>
      </c>
      <c r="C15" s="2"/>
      <c r="D15" s="2"/>
      <c r="E15" s="2" t="s">
        <v>385</v>
      </c>
      <c r="F15" s="2" t="s">
        <v>387</v>
      </c>
      <c r="G15" s="2" t="s">
        <v>3</v>
      </c>
      <c r="H15" s="4" t="s">
        <v>235</v>
      </c>
      <c r="I15" s="4" t="s">
        <v>388</v>
      </c>
      <c r="J15" s="4" t="s">
        <v>389</v>
      </c>
      <c r="K15" s="4" t="s">
        <v>390</v>
      </c>
      <c r="L15" s="4" t="s">
        <v>156</v>
      </c>
      <c r="M15" s="19" t="n">
        <v>15.75</v>
      </c>
      <c r="N15" s="4" t="s">
        <v>157</v>
      </c>
      <c r="O15" s="4" t="s">
        <v>158</v>
      </c>
      <c r="P15" s="4" t="s">
        <v>241</v>
      </c>
      <c r="Q15" s="4" t="s">
        <v>391</v>
      </c>
      <c r="R15" s="20" t="n">
        <v>13</v>
      </c>
      <c r="S15" s="4"/>
      <c r="T15" s="4"/>
      <c r="U15" s="21" t="n">
        <v>2013</v>
      </c>
      <c r="V15" s="4"/>
      <c r="W15" s="22"/>
      <c r="X15" s="28" t="s">
        <v>392</v>
      </c>
      <c r="Y15" s="19"/>
      <c r="Z15" s="19"/>
      <c r="AA15" s="19"/>
      <c r="AB15" s="19"/>
      <c r="AC15" s="19"/>
      <c r="AD15" s="23"/>
      <c r="AE15" s="4" t="s">
        <v>393</v>
      </c>
      <c r="AF15" s="4" t="s">
        <v>394</v>
      </c>
      <c r="AG15" s="4" t="s">
        <v>395</v>
      </c>
      <c r="AH15" s="4" t="s">
        <v>396</v>
      </c>
      <c r="AI15" s="4" t="s">
        <v>397</v>
      </c>
      <c r="AJ15" s="4" t="s">
        <v>398</v>
      </c>
      <c r="AK15" s="4" t="s">
        <v>399</v>
      </c>
      <c r="AL15" s="4"/>
      <c r="AM15" s="4" t="s">
        <v>400</v>
      </c>
      <c r="AN15" s="4" t="s">
        <v>171</v>
      </c>
      <c r="AO15" s="23" t="s">
        <v>401</v>
      </c>
      <c r="AP15" s="4" t="s">
        <v>173</v>
      </c>
      <c r="AQ15" s="23" t="s">
        <v>397</v>
      </c>
      <c r="AR15" s="23"/>
      <c r="AS15" s="4" t="s">
        <v>402</v>
      </c>
      <c r="AT15" s="4" t="s">
        <v>176</v>
      </c>
      <c r="AU15" s="4" t="s">
        <v>177</v>
      </c>
      <c r="AV15" s="4" t="s">
        <v>403</v>
      </c>
      <c r="AW15" s="4" t="s">
        <v>404</v>
      </c>
      <c r="AX15" s="23" t="n">
        <v>2</v>
      </c>
      <c r="AY15" s="4"/>
      <c r="AZ15" s="4"/>
      <c r="BA15" s="4"/>
      <c r="BB15" s="4" t="s">
        <v>405</v>
      </c>
      <c r="BC15" s="4"/>
      <c r="BD15" s="4"/>
      <c r="BE15" s="4"/>
      <c r="BF15" s="4"/>
      <c r="BG15" s="24"/>
      <c r="BH15" s="19"/>
      <c r="BI15" s="4"/>
      <c r="BJ15" s="19"/>
      <c r="BK15" s="4"/>
      <c r="BL15" s="4" t="s">
        <v>184</v>
      </c>
      <c r="BM15" s="4"/>
      <c r="BN15" s="4"/>
      <c r="BO15" s="4" t="s">
        <v>185</v>
      </c>
      <c r="BP15" s="4"/>
      <c r="BQ15" s="4"/>
      <c r="BR15" s="4"/>
      <c r="BS15" s="4" t="s">
        <v>186</v>
      </c>
      <c r="BT15" s="24" t="n">
        <v>43010</v>
      </c>
      <c r="BU15" s="19" t="n">
        <v>15.75</v>
      </c>
      <c r="BV15" s="4" t="s">
        <v>183</v>
      </c>
      <c r="BW15" s="19"/>
      <c r="BX15" s="4"/>
      <c r="BY15" s="4" t="s">
        <v>256</v>
      </c>
      <c r="BZ15" s="4" t="s">
        <v>257</v>
      </c>
      <c r="CA15" s="4"/>
      <c r="CB15" s="4" t="s">
        <v>258</v>
      </c>
      <c r="CC15" s="4"/>
      <c r="CD15" s="4"/>
      <c r="CE15" s="4"/>
      <c r="CF15" s="4" t="s">
        <v>186</v>
      </c>
      <c r="CG15" s="25" t="s">
        <v>406</v>
      </c>
      <c r="CH15" s="26" t="s">
        <v>407</v>
      </c>
      <c r="CI15" s="25" t="s">
        <v>198</v>
      </c>
      <c r="CJ15" s="25" t="s">
        <v>408</v>
      </c>
      <c r="CK15" s="25" t="s">
        <v>409</v>
      </c>
      <c r="CL15" s="26" t="s">
        <v>321</v>
      </c>
      <c r="CM15" s="25" t="s">
        <v>410</v>
      </c>
      <c r="CN15" s="26" t="s">
        <v>411</v>
      </c>
      <c r="CO15" s="25" t="s">
        <v>412</v>
      </c>
      <c r="CP15" s="26" t="s">
        <v>326</v>
      </c>
      <c r="CQ15" s="25" t="s">
        <v>198</v>
      </c>
      <c r="CR15" s="26" t="s">
        <v>199</v>
      </c>
      <c r="CS15" s="25" t="s">
        <v>413</v>
      </c>
      <c r="CT15" s="26" t="s">
        <v>414</v>
      </c>
      <c r="CU15" s="25" t="s">
        <v>415</v>
      </c>
      <c r="CV15" s="26" t="s">
        <v>416</v>
      </c>
      <c r="CW15" s="27" t="s">
        <v>417</v>
      </c>
      <c r="CX15" s="26" t="s">
        <v>418</v>
      </c>
      <c r="CY15" s="27" t="s">
        <v>419</v>
      </c>
      <c r="CZ15" s="25" t="s">
        <v>420</v>
      </c>
      <c r="DA15" s="27" t="s">
        <v>421</v>
      </c>
      <c r="DB15" s="26" t="s">
        <v>416</v>
      </c>
      <c r="DC15" s="27" t="s">
        <v>422</v>
      </c>
      <c r="DD15" s="26" t="s">
        <v>328</v>
      </c>
      <c r="DE15" s="27" t="s">
        <v>423</v>
      </c>
      <c r="DF15" s="26" t="s">
        <v>416</v>
      </c>
      <c r="DG15" s="27" t="s">
        <v>424</v>
      </c>
      <c r="DH15" s="26" t="s">
        <v>425</v>
      </c>
      <c r="DI15" s="27" t="s">
        <v>426</v>
      </c>
      <c r="DJ15" s="26" t="s">
        <v>201</v>
      </c>
      <c r="DK15" s="27" t="s">
        <v>427</v>
      </c>
      <c r="DL15" s="26" t="s">
        <v>428</v>
      </c>
      <c r="DM15" s="26" t="s">
        <v>429</v>
      </c>
      <c r="DN15" s="26" t="s">
        <v>430</v>
      </c>
      <c r="DO15" s="25" t="s">
        <v>431</v>
      </c>
      <c r="DP15" s="26" t="s">
        <v>432</v>
      </c>
      <c r="DQ15" s="26" t="s">
        <v>222</v>
      </c>
      <c r="DR15" s="25" t="s">
        <v>433</v>
      </c>
      <c r="DS15" s="26" t="s">
        <v>434</v>
      </c>
      <c r="DT15" s="26" t="s">
        <v>326</v>
      </c>
      <c r="DU15" s="25" t="s">
        <v>435</v>
      </c>
      <c r="DV15" s="26" t="s">
        <v>436</v>
      </c>
      <c r="DW15" s="26" t="s">
        <v>268</v>
      </c>
      <c r="DX15" s="25" t="s">
        <v>437</v>
      </c>
      <c r="DY15" s="23" t="s">
        <v>228</v>
      </c>
      <c r="DZ15" s="5" t="str">
        <f aca="false">HYPERLINK("https://my.pitchbook.com?c=102920-86", "View company online")</f>
        <v>View company online</v>
      </c>
    </row>
    <row r="16" customFormat="false" ht="13.8" hidden="false" customHeight="false" outlineLevel="0" collapsed="false">
      <c r="A16" s="3" t="s">
        <v>438</v>
      </c>
      <c r="B16" s="4" t="s">
        <v>439</v>
      </c>
      <c r="C16" s="4" t="s">
        <v>440</v>
      </c>
      <c r="D16" s="4"/>
      <c r="E16" s="4" t="s">
        <v>438</v>
      </c>
      <c r="F16" s="4" t="s">
        <v>441</v>
      </c>
      <c r="G16" s="4" t="s">
        <v>20</v>
      </c>
      <c r="H16" s="2" t="s">
        <v>355</v>
      </c>
      <c r="I16" s="2" t="s">
        <v>355</v>
      </c>
      <c r="J16" s="2" t="s">
        <v>356</v>
      </c>
      <c r="K16" s="2"/>
      <c r="L16" s="2" t="s">
        <v>239</v>
      </c>
      <c r="M16" s="8" t="n">
        <v>0.16</v>
      </c>
      <c r="N16" s="2" t="s">
        <v>357</v>
      </c>
      <c r="O16" s="2" t="s">
        <v>158</v>
      </c>
      <c r="P16" s="2" t="s">
        <v>241</v>
      </c>
      <c r="Q16" s="2"/>
      <c r="R16" s="9"/>
      <c r="S16" s="2"/>
      <c r="T16" s="2"/>
      <c r="U16" s="10" t="n">
        <v>2017</v>
      </c>
      <c r="V16" s="2"/>
      <c r="W16" s="12" t="s">
        <v>442</v>
      </c>
      <c r="X16" s="12" t="s">
        <v>442</v>
      </c>
      <c r="Y16" s="8"/>
      <c r="Z16" s="8"/>
      <c r="AA16" s="8"/>
      <c r="AB16" s="8"/>
      <c r="AC16" s="8"/>
      <c r="AD16" s="13"/>
      <c r="AE16" s="2" t="s">
        <v>443</v>
      </c>
      <c r="AF16" s="2" t="s">
        <v>444</v>
      </c>
      <c r="AG16" s="2" t="s">
        <v>246</v>
      </c>
      <c r="AH16" s="2"/>
      <c r="AI16" s="2" t="s">
        <v>445</v>
      </c>
      <c r="AJ16" s="2" t="s">
        <v>446</v>
      </c>
      <c r="AK16" s="2" t="s">
        <v>447</v>
      </c>
      <c r="AL16" s="2" t="s">
        <v>448</v>
      </c>
      <c r="AM16" s="2" t="s">
        <v>449</v>
      </c>
      <c r="AN16" s="2" t="s">
        <v>450</v>
      </c>
      <c r="AO16" s="13" t="s">
        <v>451</v>
      </c>
      <c r="AP16" s="2" t="s">
        <v>173</v>
      </c>
      <c r="AQ16" s="13" t="s">
        <v>445</v>
      </c>
      <c r="AR16" s="13"/>
      <c r="AS16" s="2"/>
      <c r="AT16" s="2" t="s">
        <v>176</v>
      </c>
      <c r="AU16" s="2" t="s">
        <v>177</v>
      </c>
      <c r="AV16" s="2" t="s">
        <v>452</v>
      </c>
      <c r="AW16" s="2"/>
      <c r="AX16" s="13"/>
      <c r="AY16" s="2"/>
      <c r="AZ16" s="2"/>
      <c r="BA16" s="2"/>
      <c r="BB16" s="2"/>
      <c r="BC16" s="2"/>
      <c r="BD16" s="2"/>
      <c r="BE16" s="2"/>
      <c r="BF16" s="2"/>
      <c r="BG16" s="14" t="n">
        <v>43010</v>
      </c>
      <c r="BH16" s="8" t="n">
        <v>0.16</v>
      </c>
      <c r="BI16" s="2" t="s">
        <v>183</v>
      </c>
      <c r="BJ16" s="8"/>
      <c r="BK16" s="2"/>
      <c r="BL16" s="2" t="s">
        <v>256</v>
      </c>
      <c r="BM16" s="2" t="s">
        <v>257</v>
      </c>
      <c r="BN16" s="2"/>
      <c r="BO16" s="2" t="s">
        <v>258</v>
      </c>
      <c r="BP16" s="2"/>
      <c r="BQ16" s="2"/>
      <c r="BR16" s="2"/>
      <c r="BS16" s="2" t="s">
        <v>186</v>
      </c>
      <c r="BT16" s="14" t="n">
        <v>43010</v>
      </c>
      <c r="BU16" s="8" t="n">
        <v>0.16</v>
      </c>
      <c r="BV16" s="2" t="s">
        <v>183</v>
      </c>
      <c r="BW16" s="8"/>
      <c r="BX16" s="2"/>
      <c r="BY16" s="2" t="s">
        <v>256</v>
      </c>
      <c r="BZ16" s="2" t="s">
        <v>257</v>
      </c>
      <c r="CA16" s="2"/>
      <c r="CB16" s="2" t="s">
        <v>258</v>
      </c>
      <c r="CC16" s="2"/>
      <c r="CD16" s="2"/>
      <c r="CE16" s="2"/>
      <c r="CF16" s="2" t="s">
        <v>186</v>
      </c>
      <c r="CG16" s="15"/>
      <c r="CH16" s="16"/>
      <c r="CI16" s="15"/>
      <c r="CJ16" s="15"/>
      <c r="CK16" s="15"/>
      <c r="CL16" s="16"/>
      <c r="CM16" s="15"/>
      <c r="CN16" s="16"/>
      <c r="CO16" s="15"/>
      <c r="CP16" s="16"/>
      <c r="CQ16" s="15"/>
      <c r="CR16" s="16"/>
      <c r="CS16" s="15"/>
      <c r="CT16" s="16"/>
      <c r="CU16" s="15"/>
      <c r="CV16" s="16"/>
      <c r="CW16" s="17"/>
      <c r="CX16" s="16"/>
      <c r="CY16" s="17"/>
      <c r="CZ16" s="15"/>
      <c r="DA16" s="17"/>
      <c r="DB16" s="16"/>
      <c r="DC16" s="17"/>
      <c r="DD16" s="16"/>
      <c r="DE16" s="17"/>
      <c r="DF16" s="16"/>
      <c r="DG16" s="17"/>
      <c r="DH16" s="16"/>
      <c r="DI16" s="17"/>
      <c r="DJ16" s="16"/>
      <c r="DK16" s="17"/>
      <c r="DL16" s="16"/>
      <c r="DM16" s="16"/>
      <c r="DN16" s="16"/>
      <c r="DO16" s="15"/>
      <c r="DP16" s="16"/>
      <c r="DQ16" s="16"/>
      <c r="DR16" s="15"/>
      <c r="DS16" s="16"/>
      <c r="DT16" s="16"/>
      <c r="DU16" s="15"/>
      <c r="DV16" s="16"/>
      <c r="DW16" s="16"/>
      <c r="DX16" s="15"/>
      <c r="DY16" s="13" t="s">
        <v>228</v>
      </c>
      <c r="DZ16" s="18" t="str">
        <f aca="false">HYPERLINK("https://my.pitchbook.com?c=187517-17", "View company online")</f>
        <v>View company online</v>
      </c>
    </row>
    <row r="17" customFormat="false" ht="20.85" hidden="false" customHeight="false" outlineLevel="0" collapsed="false">
      <c r="H17" s="4" t="s">
        <v>453</v>
      </c>
      <c r="I17" s="4" t="s">
        <v>454</v>
      </c>
      <c r="J17" s="4" t="s">
        <v>455</v>
      </c>
      <c r="K17" s="4" t="s">
        <v>456</v>
      </c>
      <c r="L17" s="4" t="s">
        <v>239</v>
      </c>
      <c r="M17" s="19" t="n">
        <v>13.34</v>
      </c>
      <c r="N17" s="4" t="s">
        <v>157</v>
      </c>
      <c r="O17" s="4" t="s">
        <v>158</v>
      </c>
      <c r="P17" s="4" t="s">
        <v>241</v>
      </c>
      <c r="Q17" s="4" t="s">
        <v>457</v>
      </c>
      <c r="R17" s="20" t="n">
        <v>21</v>
      </c>
      <c r="S17" s="4"/>
      <c r="T17" s="4"/>
      <c r="U17" s="21" t="n">
        <v>2008</v>
      </c>
      <c r="V17" s="4"/>
      <c r="W17" s="22"/>
      <c r="X17" s="28" t="s">
        <v>458</v>
      </c>
      <c r="Y17" s="19"/>
      <c r="Z17" s="19"/>
      <c r="AA17" s="19"/>
      <c r="AB17" s="19"/>
      <c r="AC17" s="19"/>
      <c r="AD17" s="23"/>
      <c r="AE17" s="4" t="s">
        <v>459</v>
      </c>
      <c r="AF17" s="4" t="s">
        <v>460</v>
      </c>
      <c r="AG17" s="4" t="s">
        <v>461</v>
      </c>
      <c r="AH17" s="4" t="s">
        <v>462</v>
      </c>
      <c r="AI17" s="4" t="s">
        <v>463</v>
      </c>
      <c r="AJ17" s="4" t="s">
        <v>464</v>
      </c>
      <c r="AK17" s="4" t="s">
        <v>465</v>
      </c>
      <c r="AL17" s="4" t="s">
        <v>466</v>
      </c>
      <c r="AM17" s="4" t="s">
        <v>467</v>
      </c>
      <c r="AN17" s="4" t="s">
        <v>468</v>
      </c>
      <c r="AO17" s="23" t="s">
        <v>469</v>
      </c>
      <c r="AP17" s="4" t="s">
        <v>173</v>
      </c>
      <c r="AQ17" s="23" t="s">
        <v>463</v>
      </c>
      <c r="AR17" s="23" t="s">
        <v>470</v>
      </c>
      <c r="AS17" s="4" t="s">
        <v>471</v>
      </c>
      <c r="AT17" s="4" t="s">
        <v>176</v>
      </c>
      <c r="AU17" s="4" t="s">
        <v>177</v>
      </c>
      <c r="AV17" s="4" t="s">
        <v>472</v>
      </c>
      <c r="AW17" s="4" t="s">
        <v>473</v>
      </c>
      <c r="AX17" s="23" t="n">
        <v>2</v>
      </c>
      <c r="AY17" s="4"/>
      <c r="AZ17" s="4"/>
      <c r="BA17" s="4"/>
      <c r="BB17" s="4" t="s">
        <v>474</v>
      </c>
      <c r="BC17" s="4"/>
      <c r="BD17" s="4"/>
      <c r="BE17" s="4"/>
      <c r="BF17" s="4" t="s">
        <v>475</v>
      </c>
      <c r="BG17" s="24"/>
      <c r="BH17" s="19" t="n">
        <v>1.3</v>
      </c>
      <c r="BI17" s="4" t="s">
        <v>183</v>
      </c>
      <c r="BJ17" s="19"/>
      <c r="BK17" s="4"/>
      <c r="BL17" s="4" t="s">
        <v>256</v>
      </c>
      <c r="BM17" s="4" t="s">
        <v>257</v>
      </c>
      <c r="BN17" s="4"/>
      <c r="BO17" s="4" t="s">
        <v>258</v>
      </c>
      <c r="BP17" s="4"/>
      <c r="BQ17" s="4"/>
      <c r="BR17" s="4"/>
      <c r="BS17" s="4" t="s">
        <v>186</v>
      </c>
      <c r="BT17" s="24" t="n">
        <v>43010</v>
      </c>
      <c r="BU17" s="19" t="n">
        <v>0.08</v>
      </c>
      <c r="BV17" s="4" t="s">
        <v>183</v>
      </c>
      <c r="BW17" s="19"/>
      <c r="BX17" s="4"/>
      <c r="BY17" s="4" t="s">
        <v>256</v>
      </c>
      <c r="BZ17" s="4" t="s">
        <v>257</v>
      </c>
      <c r="CA17" s="4"/>
      <c r="CB17" s="4" t="s">
        <v>258</v>
      </c>
      <c r="CC17" s="4"/>
      <c r="CD17" s="4"/>
      <c r="CE17" s="4"/>
      <c r="CF17" s="4" t="s">
        <v>186</v>
      </c>
      <c r="CG17" s="25" t="s">
        <v>476</v>
      </c>
      <c r="CH17" s="26" t="s">
        <v>477</v>
      </c>
      <c r="CI17" s="25" t="s">
        <v>478</v>
      </c>
      <c r="CJ17" s="25" t="s">
        <v>479</v>
      </c>
      <c r="CK17" s="25" t="s">
        <v>410</v>
      </c>
      <c r="CL17" s="26" t="s">
        <v>260</v>
      </c>
      <c r="CM17" s="25" t="s">
        <v>480</v>
      </c>
      <c r="CN17" s="26" t="s">
        <v>481</v>
      </c>
      <c r="CO17" s="25" t="s">
        <v>198</v>
      </c>
      <c r="CP17" s="26" t="s">
        <v>482</v>
      </c>
      <c r="CQ17" s="25" t="s">
        <v>200</v>
      </c>
      <c r="CR17" s="26" t="s">
        <v>483</v>
      </c>
      <c r="CS17" s="25" t="s">
        <v>484</v>
      </c>
      <c r="CT17" s="26" t="s">
        <v>197</v>
      </c>
      <c r="CU17" s="25" t="s">
        <v>485</v>
      </c>
      <c r="CV17" s="26" t="s">
        <v>486</v>
      </c>
      <c r="CW17" s="27" t="s">
        <v>487</v>
      </c>
      <c r="CX17" s="26" t="s">
        <v>488</v>
      </c>
      <c r="CY17" s="27" t="s">
        <v>489</v>
      </c>
      <c r="CZ17" s="25" t="s">
        <v>220</v>
      </c>
      <c r="DA17" s="27" t="s">
        <v>490</v>
      </c>
      <c r="DB17" s="26" t="s">
        <v>337</v>
      </c>
      <c r="DC17" s="27" t="s">
        <v>491</v>
      </c>
      <c r="DD17" s="26" t="s">
        <v>195</v>
      </c>
      <c r="DE17" s="27" t="s">
        <v>492</v>
      </c>
      <c r="DF17" s="26" t="s">
        <v>493</v>
      </c>
      <c r="DG17" s="27" t="s">
        <v>494</v>
      </c>
      <c r="DH17" s="26" t="s">
        <v>213</v>
      </c>
      <c r="DI17" s="27" t="s">
        <v>495</v>
      </c>
      <c r="DJ17" s="26" t="s">
        <v>293</v>
      </c>
      <c r="DK17" s="27" t="s">
        <v>496</v>
      </c>
      <c r="DL17" s="26" t="s">
        <v>416</v>
      </c>
      <c r="DM17" s="26" t="s">
        <v>497</v>
      </c>
      <c r="DN17" s="26" t="s">
        <v>498</v>
      </c>
      <c r="DO17" s="25" t="s">
        <v>499</v>
      </c>
      <c r="DP17" s="26" t="s">
        <v>500</v>
      </c>
      <c r="DQ17" s="26" t="s">
        <v>225</v>
      </c>
      <c r="DR17" s="25" t="s">
        <v>198</v>
      </c>
      <c r="DS17" s="26" t="s">
        <v>501</v>
      </c>
      <c r="DT17" s="26" t="s">
        <v>222</v>
      </c>
      <c r="DU17" s="25" t="s">
        <v>502</v>
      </c>
      <c r="DV17" s="26" t="s">
        <v>503</v>
      </c>
      <c r="DW17" s="26" t="s">
        <v>301</v>
      </c>
      <c r="DX17" s="25" t="s">
        <v>504</v>
      </c>
      <c r="DY17" s="23" t="s">
        <v>228</v>
      </c>
      <c r="DZ17" s="5" t="str">
        <f aca="false">HYPERLINK("https://my.pitchbook.com?c=55988-74", "View company online")</f>
        <v>View company online</v>
      </c>
    </row>
    <row r="18" customFormat="false" ht="13.8" hidden="false" customHeight="false" outlineLevel="0" collapsed="false">
      <c r="H18" s="2"/>
      <c r="I18" s="2"/>
      <c r="J18" s="2"/>
      <c r="K18" s="2"/>
      <c r="L18" s="2"/>
      <c r="M18" s="8"/>
      <c r="N18" s="2"/>
      <c r="O18" s="2"/>
      <c r="P18" s="2"/>
      <c r="Q18" s="2"/>
      <c r="R18" s="9"/>
      <c r="S18" s="2"/>
      <c r="T18" s="2"/>
      <c r="U18" s="10"/>
      <c r="V18" s="2"/>
      <c r="W18" s="11"/>
      <c r="X18" s="11"/>
      <c r="Y18" s="8"/>
      <c r="Z18" s="8"/>
      <c r="AA18" s="8"/>
      <c r="AB18" s="8"/>
      <c r="AC18" s="8"/>
      <c r="AD18" s="13"/>
      <c r="AE18" s="2"/>
      <c r="AF18" s="2"/>
      <c r="AG18" s="2"/>
      <c r="AH18" s="2"/>
      <c r="AI18" s="2"/>
      <c r="AJ18" s="2"/>
      <c r="AK18" s="2"/>
      <c r="AL18" s="2"/>
      <c r="AM18" s="2"/>
      <c r="AN18" s="2"/>
      <c r="AO18" s="13"/>
      <c r="AP18" s="2"/>
      <c r="AQ18" s="13"/>
      <c r="AR18" s="13"/>
      <c r="AS18" s="2"/>
      <c r="AT18" s="2"/>
      <c r="AU18" s="2"/>
      <c r="AV18" s="2"/>
      <c r="AW18" s="2"/>
      <c r="AX18" s="13"/>
      <c r="AY18" s="2"/>
      <c r="AZ18" s="2"/>
      <c r="BA18" s="2"/>
      <c r="BB18" s="2"/>
      <c r="BC18" s="2"/>
      <c r="BD18" s="2"/>
      <c r="BE18" s="2"/>
      <c r="BF18" s="2"/>
      <c r="BG18" s="14"/>
      <c r="BH18" s="8"/>
      <c r="BI18" s="2"/>
      <c r="BJ18" s="8"/>
      <c r="BK18" s="2"/>
      <c r="BL18" s="2"/>
      <c r="BM18" s="2"/>
      <c r="BN18" s="2"/>
      <c r="BO18" s="2"/>
      <c r="BP18" s="2"/>
      <c r="BQ18" s="2"/>
      <c r="BR18" s="2"/>
      <c r="BS18" s="2"/>
      <c r="BT18" s="14"/>
      <c r="BU18" s="8"/>
      <c r="BV18" s="2"/>
      <c r="BW18" s="8"/>
      <c r="BX18" s="2"/>
      <c r="BY18" s="2"/>
      <c r="BZ18" s="2"/>
      <c r="CA18" s="2"/>
      <c r="CB18" s="2"/>
      <c r="CC18" s="2"/>
      <c r="CD18" s="2"/>
      <c r="CE18" s="2"/>
      <c r="CF18" s="2"/>
      <c r="CG18" s="15"/>
      <c r="CH18" s="16"/>
      <c r="CI18" s="15"/>
      <c r="CJ18" s="15"/>
      <c r="CK18" s="15"/>
      <c r="CL18" s="16"/>
      <c r="CM18" s="15"/>
      <c r="CN18" s="16"/>
      <c r="CO18" s="15"/>
      <c r="CP18" s="16"/>
      <c r="CQ18" s="15"/>
      <c r="CR18" s="16"/>
      <c r="CS18" s="15"/>
      <c r="CT18" s="16"/>
      <c r="CU18" s="15"/>
      <c r="CV18" s="16"/>
      <c r="CW18" s="17"/>
      <c r="CX18" s="16"/>
      <c r="CY18" s="17"/>
      <c r="CZ18" s="15"/>
      <c r="DA18" s="17"/>
      <c r="DB18" s="16"/>
      <c r="DC18" s="17"/>
      <c r="DD18" s="16"/>
      <c r="DE18" s="17"/>
      <c r="DF18" s="16"/>
      <c r="DG18" s="17"/>
      <c r="DH18" s="16"/>
      <c r="DI18" s="17"/>
      <c r="DJ18" s="16"/>
      <c r="DK18" s="17"/>
      <c r="DL18" s="16"/>
      <c r="DM18" s="16"/>
      <c r="DN18" s="16"/>
      <c r="DO18" s="15"/>
      <c r="DP18" s="16"/>
      <c r="DQ18" s="16"/>
      <c r="DR18" s="15"/>
      <c r="DS18" s="16"/>
      <c r="DT18" s="16"/>
      <c r="DU18" s="15"/>
      <c r="DV18" s="16"/>
      <c r="DW18" s="16"/>
      <c r="DX18" s="15"/>
      <c r="DY18" s="13"/>
      <c r="DZ18" s="1"/>
    </row>
    <row r="19" customFormat="false" ht="13.8" hidden="false" customHeight="false" outlineLevel="0" collapsed="false">
      <c r="A19" s="29" t="s">
        <v>505</v>
      </c>
      <c r="H19" s="4" t="s">
        <v>355</v>
      </c>
      <c r="I19" s="4" t="s">
        <v>355</v>
      </c>
      <c r="J19" s="4" t="s">
        <v>356</v>
      </c>
      <c r="K19" s="4"/>
      <c r="L19" s="4" t="s">
        <v>239</v>
      </c>
      <c r="M19" s="19" t="n">
        <v>0.93</v>
      </c>
      <c r="N19" s="4" t="s">
        <v>357</v>
      </c>
      <c r="O19" s="4" t="s">
        <v>158</v>
      </c>
      <c r="P19" s="4" t="s">
        <v>241</v>
      </c>
      <c r="Q19" s="4"/>
      <c r="R19" s="20"/>
      <c r="S19" s="4"/>
      <c r="T19" s="4"/>
      <c r="U19" s="21" t="n">
        <v>2017</v>
      </c>
      <c r="V19" s="4"/>
      <c r="W19" s="22"/>
      <c r="X19" s="28" t="s">
        <v>442</v>
      </c>
      <c r="Y19" s="19"/>
      <c r="Z19" s="19"/>
      <c r="AA19" s="19"/>
      <c r="AB19" s="19"/>
      <c r="AC19" s="19"/>
      <c r="AD19" s="23"/>
      <c r="AE19" s="4" t="s">
        <v>506</v>
      </c>
      <c r="AF19" s="4" t="s">
        <v>507</v>
      </c>
      <c r="AG19" s="4" t="s">
        <v>508</v>
      </c>
      <c r="AH19" s="4"/>
      <c r="AI19" s="4" t="s">
        <v>509</v>
      </c>
      <c r="AJ19" s="4" t="s">
        <v>510</v>
      </c>
      <c r="AK19" s="4" t="s">
        <v>511</v>
      </c>
      <c r="AL19" s="4"/>
      <c r="AM19" s="4" t="s">
        <v>512</v>
      </c>
      <c r="AN19" s="4" t="s">
        <v>513</v>
      </c>
      <c r="AO19" s="23" t="s">
        <v>514</v>
      </c>
      <c r="AP19" s="4" t="s">
        <v>173</v>
      </c>
      <c r="AQ19" s="23" t="s">
        <v>509</v>
      </c>
      <c r="AR19" s="23"/>
      <c r="AS19" s="4"/>
      <c r="AT19" s="4" t="s">
        <v>176</v>
      </c>
      <c r="AU19" s="4" t="s">
        <v>177</v>
      </c>
      <c r="AV19" s="4" t="s">
        <v>515</v>
      </c>
      <c r="AW19" s="4"/>
      <c r="AX19" s="23"/>
      <c r="AY19" s="4"/>
      <c r="AZ19" s="4"/>
      <c r="BA19" s="4"/>
      <c r="BB19" s="4"/>
      <c r="BC19" s="4"/>
      <c r="BD19" s="4"/>
      <c r="BE19" s="4"/>
      <c r="BF19" s="4"/>
      <c r="BG19" s="24" t="n">
        <v>43010</v>
      </c>
      <c r="BH19" s="19" t="n">
        <v>0.93</v>
      </c>
      <c r="BI19" s="4" t="s">
        <v>183</v>
      </c>
      <c r="BJ19" s="19"/>
      <c r="BK19" s="4"/>
      <c r="BL19" s="4" t="s">
        <v>256</v>
      </c>
      <c r="BM19" s="4" t="s">
        <v>257</v>
      </c>
      <c r="BN19" s="4"/>
      <c r="BO19" s="4" t="s">
        <v>258</v>
      </c>
      <c r="BP19" s="4"/>
      <c r="BQ19" s="4"/>
      <c r="BR19" s="4"/>
      <c r="BS19" s="4" t="s">
        <v>186</v>
      </c>
      <c r="BT19" s="24" t="n">
        <v>43010</v>
      </c>
      <c r="BU19" s="19" t="n">
        <v>0.93</v>
      </c>
      <c r="BV19" s="4" t="s">
        <v>183</v>
      </c>
      <c r="BW19" s="19"/>
      <c r="BX19" s="4"/>
      <c r="BY19" s="4" t="s">
        <v>256</v>
      </c>
      <c r="BZ19" s="4" t="s">
        <v>257</v>
      </c>
      <c r="CA19" s="4"/>
      <c r="CB19" s="4" t="s">
        <v>258</v>
      </c>
      <c r="CC19" s="4"/>
      <c r="CD19" s="4"/>
      <c r="CE19" s="4"/>
      <c r="CF19" s="4" t="s">
        <v>186</v>
      </c>
      <c r="CG19" s="25"/>
      <c r="CH19" s="26"/>
      <c r="CI19" s="25"/>
      <c r="CJ19" s="25"/>
      <c r="CK19" s="25"/>
      <c r="CL19" s="26"/>
      <c r="CM19" s="25"/>
      <c r="CN19" s="26"/>
      <c r="CO19" s="25"/>
      <c r="CP19" s="26"/>
      <c r="CQ19" s="25"/>
      <c r="CR19" s="26"/>
      <c r="CS19" s="25"/>
      <c r="CT19" s="26"/>
      <c r="CU19" s="25"/>
      <c r="CV19" s="26"/>
      <c r="CW19" s="27"/>
      <c r="CX19" s="26"/>
      <c r="CY19" s="27"/>
      <c r="CZ19" s="25"/>
      <c r="DA19" s="27"/>
      <c r="DB19" s="26"/>
      <c r="DC19" s="27"/>
      <c r="DD19" s="26"/>
      <c r="DE19" s="27"/>
      <c r="DF19" s="26"/>
      <c r="DG19" s="27"/>
      <c r="DH19" s="26"/>
      <c r="DI19" s="27"/>
      <c r="DJ19" s="26"/>
      <c r="DK19" s="27"/>
      <c r="DL19" s="26"/>
      <c r="DM19" s="26"/>
      <c r="DN19" s="26"/>
      <c r="DO19" s="25"/>
      <c r="DP19" s="26"/>
      <c r="DQ19" s="26"/>
      <c r="DR19" s="25"/>
      <c r="DS19" s="26"/>
      <c r="DT19" s="26"/>
      <c r="DU19" s="25"/>
      <c r="DV19" s="26"/>
      <c r="DW19" s="26"/>
      <c r="DX19" s="25"/>
      <c r="DY19" s="23" t="s">
        <v>228</v>
      </c>
      <c r="DZ19" s="5" t="str">
        <f aca="false">HYPERLINK("https://my.pitchbook.com?c=187490-89", "View company online")</f>
        <v>View company online</v>
      </c>
    </row>
    <row r="20" customFormat="false" ht="30.55" hidden="false" customHeight="false" outlineLevel="0" collapsed="false">
      <c r="H20" s="2" t="s">
        <v>453</v>
      </c>
      <c r="I20" s="2" t="s">
        <v>454</v>
      </c>
      <c r="J20" s="2" t="s">
        <v>516</v>
      </c>
      <c r="K20" s="2"/>
      <c r="L20" s="2" t="s">
        <v>239</v>
      </c>
      <c r="M20" s="8" t="n">
        <v>1.79</v>
      </c>
      <c r="N20" s="2" t="s">
        <v>240</v>
      </c>
      <c r="O20" s="2" t="s">
        <v>158</v>
      </c>
      <c r="P20" s="2" t="s">
        <v>241</v>
      </c>
      <c r="Q20" s="2" t="s">
        <v>517</v>
      </c>
      <c r="R20" s="9"/>
      <c r="S20" s="2"/>
      <c r="T20" s="2"/>
      <c r="U20" s="10" t="n">
        <v>2014</v>
      </c>
      <c r="V20" s="2"/>
      <c r="W20" s="11"/>
      <c r="X20" s="12" t="s">
        <v>518</v>
      </c>
      <c r="Y20" s="8"/>
      <c r="Z20" s="8"/>
      <c r="AA20" s="8"/>
      <c r="AB20" s="8"/>
      <c r="AC20" s="8"/>
      <c r="AD20" s="13"/>
      <c r="AE20" s="2" t="s">
        <v>519</v>
      </c>
      <c r="AF20" s="2" t="s">
        <v>520</v>
      </c>
      <c r="AG20" s="2" t="s">
        <v>521</v>
      </c>
      <c r="AH20" s="2" t="s">
        <v>522</v>
      </c>
      <c r="AI20" s="2" t="s">
        <v>523</v>
      </c>
      <c r="AJ20" s="2" t="s">
        <v>524</v>
      </c>
      <c r="AK20" s="2" t="s">
        <v>525</v>
      </c>
      <c r="AL20" s="2" t="s">
        <v>526</v>
      </c>
      <c r="AM20" s="2" t="s">
        <v>527</v>
      </c>
      <c r="AN20" s="2" t="s">
        <v>528</v>
      </c>
      <c r="AO20" s="13" t="s">
        <v>529</v>
      </c>
      <c r="AP20" s="2" t="s">
        <v>173</v>
      </c>
      <c r="AQ20" s="13" t="s">
        <v>523</v>
      </c>
      <c r="AR20" s="13"/>
      <c r="AS20" s="2" t="s">
        <v>530</v>
      </c>
      <c r="AT20" s="2" t="s">
        <v>176</v>
      </c>
      <c r="AU20" s="2" t="s">
        <v>177</v>
      </c>
      <c r="AV20" s="2" t="s">
        <v>531</v>
      </c>
      <c r="AW20" s="2"/>
      <c r="AX20" s="13"/>
      <c r="AY20" s="2"/>
      <c r="AZ20" s="2"/>
      <c r="BA20" s="2"/>
      <c r="BB20" s="2"/>
      <c r="BC20" s="2"/>
      <c r="BD20" s="2"/>
      <c r="BE20" s="2"/>
      <c r="BF20" s="2"/>
      <c r="BG20" s="14" t="n">
        <v>42384</v>
      </c>
      <c r="BH20" s="8" t="n">
        <v>0.73</v>
      </c>
      <c r="BI20" s="2" t="s">
        <v>183</v>
      </c>
      <c r="BJ20" s="8"/>
      <c r="BK20" s="2"/>
      <c r="BL20" s="2" t="s">
        <v>256</v>
      </c>
      <c r="BM20" s="2" t="s">
        <v>257</v>
      </c>
      <c r="BN20" s="2"/>
      <c r="BO20" s="2" t="s">
        <v>258</v>
      </c>
      <c r="BP20" s="2"/>
      <c r="BQ20" s="2"/>
      <c r="BR20" s="2"/>
      <c r="BS20" s="2" t="s">
        <v>186</v>
      </c>
      <c r="BT20" s="14" t="n">
        <v>43010</v>
      </c>
      <c r="BU20" s="8" t="n">
        <v>1.06</v>
      </c>
      <c r="BV20" s="2" t="s">
        <v>183</v>
      </c>
      <c r="BW20" s="8"/>
      <c r="BX20" s="2"/>
      <c r="BY20" s="2" t="s">
        <v>256</v>
      </c>
      <c r="BZ20" s="2" t="s">
        <v>257</v>
      </c>
      <c r="CA20" s="2"/>
      <c r="CB20" s="2" t="s">
        <v>258</v>
      </c>
      <c r="CC20" s="2"/>
      <c r="CD20" s="2"/>
      <c r="CE20" s="2"/>
      <c r="CF20" s="2" t="s">
        <v>186</v>
      </c>
      <c r="CG20" s="15" t="s">
        <v>532</v>
      </c>
      <c r="CH20" s="16" t="s">
        <v>533</v>
      </c>
      <c r="CI20" s="15" t="s">
        <v>413</v>
      </c>
      <c r="CJ20" s="15" t="s">
        <v>534</v>
      </c>
      <c r="CK20" s="15" t="s">
        <v>535</v>
      </c>
      <c r="CL20" s="16" t="s">
        <v>483</v>
      </c>
      <c r="CM20" s="15" t="s">
        <v>536</v>
      </c>
      <c r="CN20" s="16" t="s">
        <v>197</v>
      </c>
      <c r="CO20" s="15" t="s">
        <v>537</v>
      </c>
      <c r="CP20" s="16" t="s">
        <v>538</v>
      </c>
      <c r="CQ20" s="15" t="s">
        <v>198</v>
      </c>
      <c r="CR20" s="16" t="s">
        <v>199</v>
      </c>
      <c r="CS20" s="15" t="s">
        <v>536</v>
      </c>
      <c r="CT20" s="16" t="s">
        <v>218</v>
      </c>
      <c r="CU20" s="15"/>
      <c r="CV20" s="16"/>
      <c r="CW20" s="17" t="s">
        <v>539</v>
      </c>
      <c r="CX20" s="16" t="s">
        <v>540</v>
      </c>
      <c r="CY20" s="17" t="s">
        <v>541</v>
      </c>
      <c r="CZ20" s="15" t="s">
        <v>542</v>
      </c>
      <c r="DA20" s="17" t="s">
        <v>543</v>
      </c>
      <c r="DB20" s="16" t="s">
        <v>418</v>
      </c>
      <c r="DC20" s="17" t="s">
        <v>544</v>
      </c>
      <c r="DD20" s="16" t="s">
        <v>339</v>
      </c>
      <c r="DE20" s="17" t="s">
        <v>545</v>
      </c>
      <c r="DF20" s="16" t="s">
        <v>416</v>
      </c>
      <c r="DG20" s="17" t="s">
        <v>297</v>
      </c>
      <c r="DH20" s="16" t="s">
        <v>293</v>
      </c>
      <c r="DI20" s="17" t="s">
        <v>544</v>
      </c>
      <c r="DJ20" s="16" t="s">
        <v>546</v>
      </c>
      <c r="DK20" s="17"/>
      <c r="DL20" s="16"/>
      <c r="DM20" s="16" t="s">
        <v>547</v>
      </c>
      <c r="DN20" s="16" t="s">
        <v>548</v>
      </c>
      <c r="DO20" s="15" t="s">
        <v>549</v>
      </c>
      <c r="DP20" s="16" t="s">
        <v>550</v>
      </c>
      <c r="DQ20" s="16" t="s">
        <v>482</v>
      </c>
      <c r="DR20" s="15" t="s">
        <v>551</v>
      </c>
      <c r="DS20" s="16" t="s">
        <v>552</v>
      </c>
      <c r="DT20" s="16" t="s">
        <v>225</v>
      </c>
      <c r="DU20" s="15" t="s">
        <v>198</v>
      </c>
      <c r="DV20" s="16"/>
      <c r="DW20" s="16"/>
      <c r="DX20" s="15"/>
      <c r="DY20" s="13" t="s">
        <v>228</v>
      </c>
      <c r="DZ20" s="18" t="str">
        <f aca="false">HYPERLINK("https://my.pitchbook.com?c=152119-36", "View company online")</f>
        <v>View company online</v>
      </c>
    </row>
    <row r="21" customFormat="false" ht="20.85" hidden="false" customHeight="false" outlineLevel="0" collapsed="false">
      <c r="H21" s="4" t="s">
        <v>553</v>
      </c>
      <c r="I21" s="4" t="s">
        <v>553</v>
      </c>
      <c r="J21" s="4" t="s">
        <v>554</v>
      </c>
      <c r="K21" s="4"/>
      <c r="L21" s="4" t="s">
        <v>239</v>
      </c>
      <c r="M21" s="19" t="n">
        <v>1.12</v>
      </c>
      <c r="N21" s="4" t="s">
        <v>240</v>
      </c>
      <c r="O21" s="4" t="s">
        <v>158</v>
      </c>
      <c r="P21" s="4" t="s">
        <v>241</v>
      </c>
      <c r="Q21" s="4"/>
      <c r="R21" s="20"/>
      <c r="S21" s="4"/>
      <c r="T21" s="4"/>
      <c r="U21" s="21" t="n">
        <v>2015</v>
      </c>
      <c r="V21" s="4"/>
      <c r="W21" s="28" t="s">
        <v>458</v>
      </c>
      <c r="X21" s="28" t="s">
        <v>458</v>
      </c>
      <c r="Y21" s="19"/>
      <c r="Z21" s="19"/>
      <c r="AA21" s="19"/>
      <c r="AB21" s="19"/>
      <c r="AC21" s="19"/>
      <c r="AD21" s="23"/>
      <c r="AE21" s="4" t="s">
        <v>555</v>
      </c>
      <c r="AF21" s="4" t="s">
        <v>556</v>
      </c>
      <c r="AG21" s="4" t="s">
        <v>395</v>
      </c>
      <c r="AH21" s="4"/>
      <c r="AI21" s="4" t="s">
        <v>557</v>
      </c>
      <c r="AJ21" s="4" t="s">
        <v>558</v>
      </c>
      <c r="AK21" s="4" t="s">
        <v>559</v>
      </c>
      <c r="AL21" s="4"/>
      <c r="AM21" s="4" t="s">
        <v>560</v>
      </c>
      <c r="AN21" s="4" t="s">
        <v>171</v>
      </c>
      <c r="AO21" s="23" t="s">
        <v>561</v>
      </c>
      <c r="AP21" s="4" t="s">
        <v>173</v>
      </c>
      <c r="AQ21" s="23" t="s">
        <v>557</v>
      </c>
      <c r="AR21" s="23"/>
      <c r="AS21" s="4"/>
      <c r="AT21" s="4" t="s">
        <v>176</v>
      </c>
      <c r="AU21" s="4" t="s">
        <v>177</v>
      </c>
      <c r="AV21" s="4" t="s">
        <v>562</v>
      </c>
      <c r="AW21" s="4"/>
      <c r="AX21" s="23"/>
      <c r="AY21" s="4"/>
      <c r="AZ21" s="4"/>
      <c r="BA21" s="4"/>
      <c r="BB21" s="4"/>
      <c r="BC21" s="4"/>
      <c r="BD21" s="4"/>
      <c r="BE21" s="4"/>
      <c r="BF21" s="4"/>
      <c r="BG21" s="24" t="n">
        <v>42629</v>
      </c>
      <c r="BH21" s="19" t="n">
        <v>0.5</v>
      </c>
      <c r="BI21" s="4" t="s">
        <v>183</v>
      </c>
      <c r="BJ21" s="19"/>
      <c r="BK21" s="4"/>
      <c r="BL21" s="4" t="s">
        <v>256</v>
      </c>
      <c r="BM21" s="4" t="s">
        <v>257</v>
      </c>
      <c r="BN21" s="4"/>
      <c r="BO21" s="4" t="s">
        <v>258</v>
      </c>
      <c r="BP21" s="4"/>
      <c r="BQ21" s="4"/>
      <c r="BR21" s="4"/>
      <c r="BS21" s="4" t="s">
        <v>186</v>
      </c>
      <c r="BT21" s="24" t="n">
        <v>43010</v>
      </c>
      <c r="BU21" s="19" t="n">
        <v>0.37</v>
      </c>
      <c r="BV21" s="4" t="s">
        <v>183</v>
      </c>
      <c r="BW21" s="19"/>
      <c r="BX21" s="4"/>
      <c r="BY21" s="4" t="s">
        <v>256</v>
      </c>
      <c r="BZ21" s="4" t="s">
        <v>257</v>
      </c>
      <c r="CA21" s="4"/>
      <c r="CB21" s="4" t="s">
        <v>258</v>
      </c>
      <c r="CC21" s="4"/>
      <c r="CD21" s="4"/>
      <c r="CE21" s="4"/>
      <c r="CF21" s="4" t="s">
        <v>186</v>
      </c>
      <c r="CG21" s="25"/>
      <c r="CH21" s="26"/>
      <c r="CI21" s="25"/>
      <c r="CJ21" s="25"/>
      <c r="CK21" s="25"/>
      <c r="CL21" s="26"/>
      <c r="CM21" s="25"/>
      <c r="CN21" s="26"/>
      <c r="CO21" s="25"/>
      <c r="CP21" s="26"/>
      <c r="CQ21" s="25"/>
      <c r="CR21" s="26"/>
      <c r="CS21" s="25"/>
      <c r="CT21" s="26"/>
      <c r="CU21" s="25"/>
      <c r="CV21" s="26"/>
      <c r="CW21" s="27"/>
      <c r="CX21" s="26"/>
      <c r="CY21" s="27"/>
      <c r="CZ21" s="25"/>
      <c r="DA21" s="27"/>
      <c r="DB21" s="26"/>
      <c r="DC21" s="27"/>
      <c r="DD21" s="26"/>
      <c r="DE21" s="27"/>
      <c r="DF21" s="26"/>
      <c r="DG21" s="27"/>
      <c r="DH21" s="26"/>
      <c r="DI21" s="27"/>
      <c r="DJ21" s="26"/>
      <c r="DK21" s="27"/>
      <c r="DL21" s="26"/>
      <c r="DM21" s="26"/>
      <c r="DN21" s="26"/>
      <c r="DO21" s="25"/>
      <c r="DP21" s="26"/>
      <c r="DQ21" s="26"/>
      <c r="DR21" s="25"/>
      <c r="DS21" s="26"/>
      <c r="DT21" s="26"/>
      <c r="DU21" s="25"/>
      <c r="DV21" s="26"/>
      <c r="DW21" s="26"/>
      <c r="DX21" s="25"/>
      <c r="DY21" s="23" t="s">
        <v>228</v>
      </c>
      <c r="DZ21" s="5" t="str">
        <f aca="false">HYPERLINK("https://my.pitchbook.com?c=127762-75", "View company online")</f>
        <v>View company online</v>
      </c>
    </row>
    <row r="22" customFormat="false" ht="13.8" hidden="false" customHeight="false" outlineLevel="0" collapsed="false">
      <c r="H22" s="2" t="s">
        <v>152</v>
      </c>
      <c r="I22" s="2" t="s">
        <v>563</v>
      </c>
      <c r="J22" s="2" t="s">
        <v>564</v>
      </c>
      <c r="K22" s="2" t="s">
        <v>565</v>
      </c>
      <c r="L22" s="2" t="s">
        <v>156</v>
      </c>
      <c r="M22" s="8" t="n">
        <v>7.27</v>
      </c>
      <c r="N22" s="2" t="s">
        <v>240</v>
      </c>
      <c r="O22" s="2" t="s">
        <v>158</v>
      </c>
      <c r="P22" s="2" t="s">
        <v>241</v>
      </c>
      <c r="Q22" s="2" t="s">
        <v>566</v>
      </c>
      <c r="R22" s="9" t="n">
        <v>9</v>
      </c>
      <c r="S22" s="2"/>
      <c r="T22" s="2"/>
      <c r="U22" s="10" t="n">
        <v>2015</v>
      </c>
      <c r="V22" s="2"/>
      <c r="W22" s="11"/>
      <c r="X22" s="11"/>
      <c r="Y22" s="8"/>
      <c r="Z22" s="8"/>
      <c r="AA22" s="8"/>
      <c r="AB22" s="8"/>
      <c r="AC22" s="8"/>
      <c r="AD22" s="13"/>
      <c r="AE22" s="2" t="s">
        <v>567</v>
      </c>
      <c r="AF22" s="2" t="s">
        <v>568</v>
      </c>
      <c r="AG22" s="2" t="s">
        <v>246</v>
      </c>
      <c r="AH22" s="2"/>
      <c r="AI22" s="2"/>
      <c r="AJ22" s="2" t="s">
        <v>569</v>
      </c>
      <c r="AK22" s="2" t="s">
        <v>570</v>
      </c>
      <c r="AL22" s="2" t="s">
        <v>571</v>
      </c>
      <c r="AM22" s="2" t="s">
        <v>572</v>
      </c>
      <c r="AN22" s="2" t="s">
        <v>573</v>
      </c>
      <c r="AO22" s="13" t="s">
        <v>574</v>
      </c>
      <c r="AP22" s="2" t="s">
        <v>173</v>
      </c>
      <c r="AQ22" s="13"/>
      <c r="AR22" s="13"/>
      <c r="AS22" s="2" t="s">
        <v>575</v>
      </c>
      <c r="AT22" s="2" t="s">
        <v>176</v>
      </c>
      <c r="AU22" s="2" t="s">
        <v>177</v>
      </c>
      <c r="AV22" s="2" t="s">
        <v>576</v>
      </c>
      <c r="AW22" s="2" t="s">
        <v>577</v>
      </c>
      <c r="AX22" s="13" t="n">
        <v>5</v>
      </c>
      <c r="AY22" s="2"/>
      <c r="AZ22" s="2"/>
      <c r="BA22" s="2"/>
      <c r="BB22" s="2" t="s">
        <v>578</v>
      </c>
      <c r="BC22" s="2"/>
      <c r="BD22" s="2"/>
      <c r="BE22" s="2"/>
      <c r="BF22" s="2"/>
      <c r="BG22" s="14" t="n">
        <v>42005</v>
      </c>
      <c r="BH22" s="8"/>
      <c r="BI22" s="2"/>
      <c r="BJ22" s="8"/>
      <c r="BK22" s="2"/>
      <c r="BL22" s="2" t="s">
        <v>184</v>
      </c>
      <c r="BM22" s="2"/>
      <c r="BN22" s="2"/>
      <c r="BO22" s="2" t="s">
        <v>185</v>
      </c>
      <c r="BP22" s="2"/>
      <c r="BQ22" s="2"/>
      <c r="BR22" s="2"/>
      <c r="BS22" s="2" t="s">
        <v>186</v>
      </c>
      <c r="BT22" s="14" t="n">
        <v>43010</v>
      </c>
      <c r="BU22" s="8" t="n">
        <v>7.27</v>
      </c>
      <c r="BV22" s="2" t="s">
        <v>183</v>
      </c>
      <c r="BW22" s="8"/>
      <c r="BX22" s="2"/>
      <c r="BY22" s="2" t="s">
        <v>256</v>
      </c>
      <c r="BZ22" s="2" t="s">
        <v>292</v>
      </c>
      <c r="CA22" s="2"/>
      <c r="CB22" s="2" t="s">
        <v>258</v>
      </c>
      <c r="CC22" s="2"/>
      <c r="CD22" s="2"/>
      <c r="CE22" s="2"/>
      <c r="CF22" s="2" t="s">
        <v>186</v>
      </c>
      <c r="CG22" s="15" t="s">
        <v>579</v>
      </c>
      <c r="CH22" s="16" t="s">
        <v>190</v>
      </c>
      <c r="CI22" s="15" t="s">
        <v>198</v>
      </c>
      <c r="CJ22" s="15" t="s">
        <v>198</v>
      </c>
      <c r="CK22" s="15" t="s">
        <v>198</v>
      </c>
      <c r="CL22" s="16" t="s">
        <v>294</v>
      </c>
      <c r="CM22" s="15"/>
      <c r="CN22" s="16"/>
      <c r="CO22" s="15" t="s">
        <v>198</v>
      </c>
      <c r="CP22" s="16" t="s">
        <v>482</v>
      </c>
      <c r="CQ22" s="15" t="s">
        <v>198</v>
      </c>
      <c r="CR22" s="16" t="s">
        <v>199</v>
      </c>
      <c r="CS22" s="15"/>
      <c r="CT22" s="16"/>
      <c r="CU22" s="15"/>
      <c r="CV22" s="16"/>
      <c r="CW22" s="17" t="s">
        <v>580</v>
      </c>
      <c r="CX22" s="16" t="s">
        <v>581</v>
      </c>
      <c r="CY22" s="17" t="s">
        <v>489</v>
      </c>
      <c r="CZ22" s="15" t="s">
        <v>582</v>
      </c>
      <c r="DA22" s="17" t="s">
        <v>583</v>
      </c>
      <c r="DB22" s="16" t="s">
        <v>584</v>
      </c>
      <c r="DC22" s="17"/>
      <c r="DD22" s="16"/>
      <c r="DE22" s="17" t="s">
        <v>585</v>
      </c>
      <c r="DF22" s="16" t="s">
        <v>586</v>
      </c>
      <c r="DG22" s="17" t="s">
        <v>587</v>
      </c>
      <c r="DH22" s="16" t="s">
        <v>224</v>
      </c>
      <c r="DI22" s="17"/>
      <c r="DJ22" s="16"/>
      <c r="DK22" s="17"/>
      <c r="DL22" s="16"/>
      <c r="DM22" s="16" t="s">
        <v>477</v>
      </c>
      <c r="DN22" s="16" t="s">
        <v>588</v>
      </c>
      <c r="DO22" s="15" t="s">
        <v>589</v>
      </c>
      <c r="DP22" s="16"/>
      <c r="DQ22" s="16"/>
      <c r="DR22" s="15"/>
      <c r="DS22" s="16" t="s">
        <v>482</v>
      </c>
      <c r="DT22" s="16" t="s">
        <v>326</v>
      </c>
      <c r="DU22" s="15" t="s">
        <v>590</v>
      </c>
      <c r="DV22" s="16"/>
      <c r="DW22" s="16"/>
      <c r="DX22" s="15"/>
      <c r="DY22" s="13" t="s">
        <v>228</v>
      </c>
      <c r="DZ22" s="18" t="str">
        <f aca="false">HYPERLINK("https://my.pitchbook.com?c=112635-46", "View company online")</f>
        <v>View company online</v>
      </c>
    </row>
    <row r="23" customFormat="false" ht="13.8" hidden="false" customHeight="false" outlineLevel="0" collapsed="false">
      <c r="H23" s="4" t="s">
        <v>591</v>
      </c>
      <c r="I23" s="4" t="s">
        <v>592</v>
      </c>
      <c r="J23" s="4" t="s">
        <v>593</v>
      </c>
      <c r="K23" s="4"/>
      <c r="L23" s="4" t="s">
        <v>239</v>
      </c>
      <c r="M23" s="19" t="n">
        <v>4.46</v>
      </c>
      <c r="N23" s="4" t="s">
        <v>240</v>
      </c>
      <c r="O23" s="4" t="s">
        <v>158</v>
      </c>
      <c r="P23" s="4" t="s">
        <v>241</v>
      </c>
      <c r="Q23" s="4" t="s">
        <v>594</v>
      </c>
      <c r="R23" s="20" t="n">
        <v>8</v>
      </c>
      <c r="S23" s="4"/>
      <c r="T23" s="4"/>
      <c r="U23" s="21" t="n">
        <v>2014</v>
      </c>
      <c r="V23" s="4"/>
      <c r="W23" s="28" t="s">
        <v>243</v>
      </c>
      <c r="X23" s="28" t="s">
        <v>243</v>
      </c>
      <c r="Y23" s="19"/>
      <c r="Z23" s="19"/>
      <c r="AA23" s="19"/>
      <c r="AB23" s="19"/>
      <c r="AC23" s="19"/>
      <c r="AD23" s="23"/>
      <c r="AE23" s="4" t="s">
        <v>595</v>
      </c>
      <c r="AF23" s="4" t="s">
        <v>596</v>
      </c>
      <c r="AG23" s="4" t="s">
        <v>597</v>
      </c>
      <c r="AH23" s="4"/>
      <c r="AI23" s="4" t="s">
        <v>598</v>
      </c>
      <c r="AJ23" s="4" t="s">
        <v>599</v>
      </c>
      <c r="AK23" s="4" t="s">
        <v>600</v>
      </c>
      <c r="AL23" s="4" t="s">
        <v>601</v>
      </c>
      <c r="AM23" s="4" t="s">
        <v>602</v>
      </c>
      <c r="AN23" s="4" t="s">
        <v>171</v>
      </c>
      <c r="AO23" s="23" t="s">
        <v>603</v>
      </c>
      <c r="AP23" s="4" t="s">
        <v>173</v>
      </c>
      <c r="AQ23" s="23" t="s">
        <v>598</v>
      </c>
      <c r="AR23" s="23"/>
      <c r="AS23" s="4" t="s">
        <v>604</v>
      </c>
      <c r="AT23" s="4" t="s">
        <v>176</v>
      </c>
      <c r="AU23" s="4" t="s">
        <v>177</v>
      </c>
      <c r="AV23" s="4" t="s">
        <v>605</v>
      </c>
      <c r="AW23" s="4"/>
      <c r="AX23" s="23"/>
      <c r="AY23" s="4"/>
      <c r="AZ23" s="4"/>
      <c r="BA23" s="4"/>
      <c r="BB23" s="4"/>
      <c r="BC23" s="4"/>
      <c r="BD23" s="4"/>
      <c r="BE23" s="4"/>
      <c r="BF23" s="4"/>
      <c r="BG23" s="24" t="n">
        <v>43010</v>
      </c>
      <c r="BH23" s="19" t="n">
        <v>4.46</v>
      </c>
      <c r="BI23" s="4" t="s">
        <v>183</v>
      </c>
      <c r="BJ23" s="19"/>
      <c r="BK23" s="4"/>
      <c r="BL23" s="4" t="s">
        <v>256</v>
      </c>
      <c r="BM23" s="4" t="s">
        <v>606</v>
      </c>
      <c r="BN23" s="4"/>
      <c r="BO23" s="4" t="s">
        <v>258</v>
      </c>
      <c r="BP23" s="4"/>
      <c r="BQ23" s="4"/>
      <c r="BR23" s="4"/>
      <c r="BS23" s="4" t="s">
        <v>186</v>
      </c>
      <c r="BT23" s="24" t="n">
        <v>43010</v>
      </c>
      <c r="BU23" s="19" t="n">
        <v>4.46</v>
      </c>
      <c r="BV23" s="4" t="s">
        <v>183</v>
      </c>
      <c r="BW23" s="19"/>
      <c r="BX23" s="4"/>
      <c r="BY23" s="4" t="s">
        <v>256</v>
      </c>
      <c r="BZ23" s="4" t="s">
        <v>606</v>
      </c>
      <c r="CA23" s="4"/>
      <c r="CB23" s="4" t="s">
        <v>258</v>
      </c>
      <c r="CC23" s="4"/>
      <c r="CD23" s="4"/>
      <c r="CE23" s="4"/>
      <c r="CF23" s="4" t="s">
        <v>186</v>
      </c>
      <c r="CG23" s="25" t="s">
        <v>537</v>
      </c>
      <c r="CH23" s="26" t="s">
        <v>211</v>
      </c>
      <c r="CI23" s="25" t="s">
        <v>607</v>
      </c>
      <c r="CJ23" s="25" t="s">
        <v>608</v>
      </c>
      <c r="CK23" s="25" t="s">
        <v>198</v>
      </c>
      <c r="CL23" s="26" t="s">
        <v>294</v>
      </c>
      <c r="CM23" s="25" t="s">
        <v>609</v>
      </c>
      <c r="CN23" s="26" t="s">
        <v>610</v>
      </c>
      <c r="CO23" s="25" t="s">
        <v>198</v>
      </c>
      <c r="CP23" s="26" t="s">
        <v>482</v>
      </c>
      <c r="CQ23" s="25" t="s">
        <v>198</v>
      </c>
      <c r="CR23" s="26" t="s">
        <v>199</v>
      </c>
      <c r="CS23" s="25"/>
      <c r="CT23" s="26"/>
      <c r="CU23" s="25" t="s">
        <v>609</v>
      </c>
      <c r="CV23" s="26" t="s">
        <v>610</v>
      </c>
      <c r="CW23" s="27" t="s">
        <v>611</v>
      </c>
      <c r="CX23" s="26" t="s">
        <v>612</v>
      </c>
      <c r="CY23" s="27" t="s">
        <v>613</v>
      </c>
      <c r="CZ23" s="25" t="s">
        <v>614</v>
      </c>
      <c r="DA23" s="27" t="s">
        <v>611</v>
      </c>
      <c r="DB23" s="26" t="s">
        <v>615</v>
      </c>
      <c r="DC23" s="27" t="s">
        <v>611</v>
      </c>
      <c r="DD23" s="26" t="s">
        <v>616</v>
      </c>
      <c r="DE23" s="27" t="s">
        <v>617</v>
      </c>
      <c r="DF23" s="26" t="s">
        <v>411</v>
      </c>
      <c r="DG23" s="27" t="s">
        <v>618</v>
      </c>
      <c r="DH23" s="26" t="s">
        <v>619</v>
      </c>
      <c r="DI23" s="27"/>
      <c r="DJ23" s="26"/>
      <c r="DK23" s="27" t="s">
        <v>611</v>
      </c>
      <c r="DL23" s="26" t="s">
        <v>620</v>
      </c>
      <c r="DM23" s="26" t="s">
        <v>621</v>
      </c>
      <c r="DN23" s="26" t="s">
        <v>622</v>
      </c>
      <c r="DO23" s="25" t="s">
        <v>623</v>
      </c>
      <c r="DP23" s="26"/>
      <c r="DQ23" s="26"/>
      <c r="DR23" s="25"/>
      <c r="DS23" s="26" t="s">
        <v>321</v>
      </c>
      <c r="DT23" s="26" t="s">
        <v>225</v>
      </c>
      <c r="DU23" s="25" t="s">
        <v>198</v>
      </c>
      <c r="DV23" s="26" t="s">
        <v>624</v>
      </c>
      <c r="DW23" s="26" t="s">
        <v>619</v>
      </c>
      <c r="DX23" s="25" t="s">
        <v>625</v>
      </c>
      <c r="DY23" s="23" t="s">
        <v>228</v>
      </c>
      <c r="DZ23" s="5" t="str">
        <f aca="false">HYPERLINK("https://my.pitchbook.com?c=149887-18", "View company online")</f>
        <v>View company online</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00" activeCellId="0" sqref="A100"/>
    </sheetView>
  </sheetViews>
  <sheetFormatPr defaultRowHeight="15"/>
  <cols>
    <col collapsed="false" hidden="false" max="1" min="1" style="0" width="19.1376518218624"/>
    <col collapsed="false" hidden="false" max="2" min="2" style="0" width="23.1457489878542"/>
    <col collapsed="false" hidden="false" max="7" min="3" style="0" width="9.1417004048583"/>
    <col collapsed="false" hidden="false" max="8" min="8" style="0" width="2.8582995951417"/>
    <col collapsed="false" hidden="false" max="9" min="9" style="0" width="26.4210526315789"/>
    <col collapsed="false" hidden="false" max="1025" min="10" style="0" width="8.5748987854251"/>
  </cols>
  <sheetData>
    <row r="1" customFormat="false" ht="15" hidden="false" customHeight="false" outlineLevel="0" collapsed="false">
      <c r="A1" s="30" t="s">
        <v>626</v>
      </c>
    </row>
    <row r="3" customFormat="false" ht="15" hidden="false" customHeight="false" outlineLevel="0" collapsed="false">
      <c r="A3" s="31" t="s">
        <v>627</v>
      </c>
    </row>
    <row r="4" customFormat="false" ht="15" hidden="false" customHeight="false" outlineLevel="0" collapsed="false">
      <c r="A4" s="32" t="str">
        <f aca="false">HYPERLINK("mailto:clientservices@pitchbook.com ", "clientservices@pitchbook.com ")</f>
        <v>clientservices@pitchbook.com </v>
      </c>
    </row>
    <row r="6" customFormat="false" ht="15" hidden="false" customHeight="false" outlineLevel="0" collapsed="false">
      <c r="A6" s="33" t="s">
        <v>628</v>
      </c>
      <c r="B6" s="34" t="str">
        <f aca="false">HYPERLINK("http://www.pitchbook.com/agreement", "PitchBook User Agreement")</f>
        <v>PitchBook User Agreement</v>
      </c>
      <c r="C6" s="33" t="s">
        <v>629</v>
      </c>
    </row>
    <row r="8" customFormat="false" ht="15" hidden="false" customHeight="false" outlineLevel="0" collapsed="false">
      <c r="A8" s="33" t="s">
        <v>630</v>
      </c>
      <c r="I8" s="34" t="str">
        <f aca="false">HYPERLINK("mailto:clientservices@pitchbook.com", "clientservices@pitchbook.com.")</f>
        <v>clientservices@pitchbook.com.</v>
      </c>
    </row>
    <row r="10" customFormat="false" ht="15" hidden="false" customHeight="false" outlineLevel="0" collapsed="false">
      <c r="A10" s="29" t="s">
        <v>505</v>
      </c>
    </row>
  </sheetData>
  <sheetProtection sheet="true" password="c9c1"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2010-12-15T16:54:07Z</dcterms:created>
  <dc:creator>PitchBook</dc:creator>
  <dc:language>en-IN</dc:language>
  <cp:lastModifiedBy>PitchBook</cp:lastModifiedBy>
  <dcterms:modified xsi:type="dcterms:W3CDTF">2012-10-16T07:15:39Z</dcterms:modified>
  <cp:revision>0</cp:revision>
</cp:coreProperties>
</file>