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Проекты\101САПРР\03_Рабочая(проектная) документация\Требования\"/>
    </mc:Choice>
  </mc:AlternateContent>
  <bookViews>
    <workbookView xWindow="0" yWindow="0" windowWidth="23040" windowHeight="9098" activeTab="1"/>
  </bookViews>
  <sheets>
    <sheet name="Требования" sheetId="12" r:id="rId1"/>
    <sheet name="Основные" sheetId="13" r:id="rId2"/>
    <sheet name="Лист1" sheetId="2" state="hidden"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 l="1"/>
  <c r="D15" i="2"/>
  <c r="I19" i="2"/>
  <c r="D8" i="2"/>
  <c r="J9" i="2" s="1"/>
  <c r="D9" i="2"/>
  <c r="J10" i="2" s="1"/>
  <c r="D10" i="2"/>
  <c r="D11" i="2"/>
  <c r="D12" i="2"/>
  <c r="D13" i="2"/>
  <c r="B20" i="2" s="1"/>
  <c r="B21" i="2" s="1"/>
  <c r="D14" i="2"/>
  <c r="D16" i="2"/>
  <c r="D17" i="2"/>
  <c r="D18" i="2"/>
  <c r="D5" i="2"/>
  <c r="D6" i="2"/>
  <c r="D7" i="2"/>
  <c r="D4" i="2"/>
  <c r="J6" i="2" s="1"/>
  <c r="J7" i="2" l="1"/>
  <c r="J11" i="2"/>
  <c r="J3" i="2"/>
  <c r="J5" i="2"/>
  <c r="J8" i="2"/>
  <c r="J4" i="2"/>
</calcChain>
</file>

<file path=xl/comments1.xml><?xml version="1.0" encoding="utf-8"?>
<comments xmlns="http://schemas.openxmlformats.org/spreadsheetml/2006/main">
  <authors>
    <author>zuev56@live.com</author>
  </authors>
  <commentList>
    <comment ref="D15" authorId="0" shapeId="0">
      <text>
        <r>
          <rPr>
            <b/>
            <sz val="9"/>
            <color indexed="81"/>
            <rFont val="Tahoma"/>
            <family val="2"/>
            <charset val="204"/>
          </rPr>
          <t xml:space="preserve">Зуев Сергей:
</t>
        </r>
        <r>
          <rPr>
            <sz val="9"/>
            <color indexed="81"/>
            <rFont val="Tahoma"/>
            <family val="2"/>
            <charset val="204"/>
          </rPr>
          <t xml:space="preserve">Стоимость, поделенная на 4-х
</t>
        </r>
      </text>
    </comment>
  </commentList>
</comments>
</file>

<file path=xl/sharedStrings.xml><?xml version="1.0" encoding="utf-8"?>
<sst xmlns="http://schemas.openxmlformats.org/spreadsheetml/2006/main" count="188" uniqueCount="169">
  <si>
    <t>Будвайзер 0.5</t>
  </si>
  <si>
    <t>Пауланер 0.5</t>
  </si>
  <si>
    <t>Черновар 1л</t>
  </si>
  <si>
    <t>Черновар 0.5</t>
  </si>
  <si>
    <t>Квас</t>
  </si>
  <si>
    <t>Салат Цезарь</t>
  </si>
  <si>
    <t>Натуральные овощи</t>
  </si>
  <si>
    <t>Зелень на гарнир</t>
  </si>
  <si>
    <t>Шкварч. сковородка</t>
  </si>
  <si>
    <t>Пара фунтов колбасок</t>
  </si>
  <si>
    <t>Пражечка</t>
  </si>
  <si>
    <t>Черновар 0.3</t>
  </si>
  <si>
    <t>Вельвет 0.4</t>
  </si>
  <si>
    <t>Мстислав</t>
  </si>
  <si>
    <t>Ярослав</t>
  </si>
  <si>
    <t>Руслан</t>
  </si>
  <si>
    <t>Максим</t>
  </si>
  <si>
    <t>?</t>
  </si>
  <si>
    <t>Чек</t>
  </si>
  <si>
    <t>Заплатили</t>
  </si>
  <si>
    <t>Иван</t>
  </si>
  <si>
    <t>Олег</t>
  </si>
  <si>
    <t>Игорь</t>
  </si>
  <si>
    <t>Сергей</t>
  </si>
  <si>
    <t>Фернет[6] 50 мл</t>
  </si>
  <si>
    <t>Фернет[4] 50 мл</t>
  </si>
  <si>
    <t>Игорь, Сергей</t>
  </si>
  <si>
    <t>Олег, Мстислав</t>
  </si>
  <si>
    <t>Мстислав, Максим</t>
  </si>
  <si>
    <t>Общее</t>
  </si>
  <si>
    <t>Руслан, Игорь</t>
  </si>
  <si>
    <t>Ярослав, Даниил</t>
  </si>
  <si>
    <t>Даниил</t>
  </si>
  <si>
    <t>Ярослав, Игорь, Данил, Иван</t>
  </si>
  <si>
    <t>Игорь, Ярослав</t>
  </si>
  <si>
    <t>Ярослав, Игорь, Данил, Иван, Руслан, Сергей</t>
  </si>
  <si>
    <t>Всего</t>
  </si>
  <si>
    <t>Кто что съел</t>
  </si>
  <si>
    <t>Наименование</t>
  </si>
  <si>
    <t>Цена за 1</t>
  </si>
  <si>
    <t>Кол-во</t>
  </si>
  <si>
    <t>Стоимость</t>
  </si>
  <si>
    <t>Потребители</t>
  </si>
  <si>
    <t>Все</t>
  </si>
  <si>
    <t>С человека за общ.</t>
  </si>
  <si>
    <t>Общее + Пражечка + Фернет[4] + Фернет[6]</t>
  </si>
  <si>
    <t>Общее + Квас + Квас/2</t>
  </si>
  <si>
    <t>Общее + Черновар 1л +  Фернет[4] + Фернет[6]</t>
  </si>
  <si>
    <t>Общее + Будвайзер 0.5 + Фернет[6]</t>
  </si>
  <si>
    <t>Общее + Черновар 1л + Вельвет 0.4 + Фернет[4] + Фернет[6]</t>
  </si>
  <si>
    <t>Общее + Квас + Квас + Цезарь</t>
  </si>
  <si>
    <t>Общее + Цезарь + Пауланер 0.5 + Пауланер 0.5</t>
  </si>
  <si>
    <t>Общее + Черновар 0.5 + Черновар 0.3 + Фернет[6]</t>
  </si>
  <si>
    <t>Общее + Будвайзер 0.5 + Черновар 0.5 +  Вельвет 0.4 + Фернет[4] + Фернет[6]</t>
  </si>
  <si>
    <t>Система</t>
  </si>
  <si>
    <t>Свойства</t>
  </si>
  <si>
    <t>нет</t>
  </si>
  <si>
    <t>Навигация</t>
  </si>
  <si>
    <t>Элемент</t>
  </si>
  <si>
    <t>Требования</t>
  </si>
  <si>
    <t>сам элемент</t>
  </si>
  <si>
    <t>все дочерные элементы</t>
  </si>
  <si>
    <t>Возможность выбора одного из вариантов</t>
  </si>
  <si>
    <t>Копирования или удаление</t>
  </si>
  <si>
    <t>все дочерные элементы и связаные с ним данные</t>
  </si>
  <si>
    <t>копирование связаных с ними данных</t>
  </si>
  <si>
    <t>Данные</t>
  </si>
  <si>
    <t>Поле</t>
  </si>
  <si>
    <t>Тип данных</t>
  </si>
  <si>
    <t>Тип объекта</t>
  </si>
  <si>
    <t>Тип заполнения</t>
  </si>
  <si>
    <t>Инициализация</t>
  </si>
  <si>
    <t>Стандартные</t>
  </si>
  <si>
    <t>Список</t>
  </si>
  <si>
    <t>автоматически</t>
  </si>
  <si>
    <t>в ручную</t>
  </si>
  <si>
    <t>есть</t>
  </si>
  <si>
    <t>шкаф</t>
  </si>
  <si>
    <t>усо</t>
  </si>
  <si>
    <t>Связи</t>
  </si>
  <si>
    <t>требования</t>
  </si>
  <si>
    <t>состояния</t>
  </si>
  <si>
    <t>действия</t>
  </si>
  <si>
    <t>слои</t>
  </si>
  <si>
    <t>п.1</t>
  </si>
  <si>
    <t>т1 поле заполняеться цветом в т2 отображаеться буква К или наоборот</t>
  </si>
  <si>
    <t>И потом можно було подсчитать сколько сотрудник был в командировке и на каком объекте</t>
  </si>
  <si>
    <t>т2 поле может заполняться цвето это будет определенное занчение и на цвет надпись свое занчение</t>
  </si>
  <si>
    <t>при нажатии мышкой может открывться связнная таблица или окно свойств поля</t>
  </si>
  <si>
    <t>видимость</t>
  </si>
  <si>
    <t>при определенных условиях. Например при отображении в определенную таблицу невидим</t>
  </si>
  <si>
    <t>Т3 ФИО(синим) связанные поля в T1-T3 желтым. Меняем синее везде меняеться</t>
  </si>
  <si>
    <t>взаимосвязаные поля в любом поле меняем у всех меняеться</t>
  </si>
  <si>
    <t>хранение данных</t>
  </si>
  <si>
    <t>все значение доступные полю храняться в иерархическом порядке и можно быларть нужное для вставки</t>
  </si>
  <si>
    <t>можне внести значение в поле и выбрать сохранить в общее хранилище или это временные данные возможно это определяеться в свойствах</t>
  </si>
  <si>
    <t>внесенные занчения храняться в временом хранилище и определенный пользователь напр. Администратор решает добавлять их в общее хранилище</t>
  </si>
  <si>
    <t>при выборе определенного слоя в одной и той же талице отображаються разные данные пренадлежащие разному слою</t>
  </si>
  <si>
    <t>при нажатии мышкой открытие связаного файла</t>
  </si>
  <si>
    <t>выбрать и прикрепить ссылку на файл напр. Как с помощью окна как в виндовс</t>
  </si>
  <si>
    <t>отобразить все связаные поля напр. Таблица и поле или новая таблица где будут все связаные поля</t>
  </si>
  <si>
    <t>Лист ознакомления АСУ Э 2018г..docx</t>
  </si>
  <si>
    <t>связан с п.1 т3 количество сотрудников зависит от количества в списке. И возможен выбор список на такое время и надо создать список сотрудников которые работали.</t>
  </si>
  <si>
    <t>п2</t>
  </si>
  <si>
    <t>Возможность выбрать из п1 Т3 поля которые будут связаны для одной строки. А следующие строки будут менятья при выборе имени с той же таблицы будут заполняться атоматически</t>
  </si>
  <si>
    <t>п1 Т3</t>
  </si>
  <si>
    <t>сотрудника сязать с объектом и автоматически заполянетья таблица п2</t>
  </si>
  <si>
    <t>возможность простого связывания данных навел на поле правой кнопкой связать появилась навигация по всем таблицам вырал таблицу поле связал</t>
  </si>
  <si>
    <t>связать группу данных вставить всех сотрудников с определеными полями или всех сотрудников отвечающих определенным тербованиям имеющих должность выше</t>
  </si>
  <si>
    <t>определение веса значений для определения например начальник выше инженера второй категории. Объект Бованенково больше КС Шахтинская</t>
  </si>
  <si>
    <t>п3</t>
  </si>
  <si>
    <t>Если в п1 Т3 у сотрудника изменилось поле должность то событие пересдать все корочки</t>
  </si>
  <si>
    <t>Если истекло время сдачи то состояние пересдать например цвет желый и сообщение пересдать</t>
  </si>
  <si>
    <t>сообщение</t>
  </si>
  <si>
    <t>должна быть таблица со всеми сообщениями о произошедших событиях напр. Не сдано вовремя элетробезопасность сотрудник фио не выолнил задание и т.д.</t>
  </si>
  <si>
    <t>п4 Т3 из Т1 и Т2 по определенному алгоритму собрать</t>
  </si>
  <si>
    <t>Справка</t>
  </si>
  <si>
    <t>Ко всем элементам можно привязать справочную информацию и она будет наследовать терархию всей информации</t>
  </si>
  <si>
    <t>импот экспорт в excel (word если не сложно)</t>
  </si>
  <si>
    <t>привязывать к элементам набор данных например несколько схем данных или таблиц</t>
  </si>
  <si>
    <t>поиск данных по всей системе или ее частям</t>
  </si>
  <si>
    <t>возможность импорта экспорта любой части системы</t>
  </si>
  <si>
    <t>одновременная работа с данными нескольких пользователей</t>
  </si>
  <si>
    <t>размещение в интернете и на локальном компьютере</t>
  </si>
  <si>
    <t>хранить срез данных на какое то время, что бы откатиться на это время</t>
  </si>
  <si>
    <t>фиксировать время и пользовтеля который менял данные</t>
  </si>
  <si>
    <t>для хранения использовать БД</t>
  </si>
  <si>
    <t>настраивать цепочку связаных состояний после наступления состояния поля1 меняеться состояние поля2 и 3 например.</t>
  </si>
  <si>
    <t>возможность привязывть элементы ниже и выше по иерархии (типа xml)</t>
  </si>
  <si>
    <t>Меню</t>
  </si>
  <si>
    <t>п5 Т1 синий цвет</t>
  </si>
  <si>
    <t xml:space="preserve"> при выборе одного объекта заполняються все поля</t>
  </si>
  <si>
    <t>п5 Т1 зеленый</t>
  </si>
  <si>
    <t>при выборе поля заполняеться определеными занчениями связаные поля</t>
  </si>
  <si>
    <t>п5 Т2 Т1 желтый</t>
  </si>
  <si>
    <t>из Т2 можно выбрать перечень полей которые будут вставляться в Т1 и их можно менять. При изменнеии видимости полей в Т2 автоматически все связываеться и менятеься в Т1</t>
  </si>
  <si>
    <t>п5 Т1 фиолетовый</t>
  </si>
  <si>
    <t>В поле можно выбрать из списка элементов значение например все которые когда либо использовались. Должен быть фильтр зависимости низшее по иерархии поле имеет фильтр в зависимости от выбора связаного с ним поля. Напр. Асли выбрали ПЛК GE то модули для выбора мы будем видеть только GE</t>
  </si>
  <si>
    <t>Шаблоны (классы)</t>
  </si>
  <si>
    <t xml:space="preserve">возможность создания шаблонов всего связей, данных, связей и данных напр. Когда выбираеш проект у тебя есть возможность выбрать шаблон проекта(например И1 шаблон структуры проекта). </t>
  </si>
  <si>
    <t>Таблица</t>
  </si>
  <si>
    <t>удаление всей цепочки связаных объектов</t>
  </si>
  <si>
    <t>отображение цепочки связаных объектов.</t>
  </si>
  <si>
    <t>рассылка данных через месенджеры или почту</t>
  </si>
  <si>
    <t>п6 Т1 синий и зеленый</t>
  </si>
  <si>
    <t>из Т2, Т3 вставлены ссылки. Могут иметь одинаковое состояние если в Т1 сотрудни не выполнил вовремя то в Т1 объетк в котором не выполенно загораеться</t>
  </si>
  <si>
    <t>от частного к общему и наоборот. Все элементы должны быть иерархическими и наример состояние самого нижнего элемента по каким то законам передаеться верхнему. При просотре структуры проекта (например И1) его элементы тоже имеют состояние это будет построенное по определенному алгоритм обобщенное состояние входящих в его состав элементов.</t>
  </si>
  <si>
    <t>состояние</t>
  </si>
  <si>
    <t>показывет обобщенное состояние всех входящих в него элементов</t>
  </si>
  <si>
    <t>структура проекта И1 синхронизируеться с файловой системой (например это папки а вложеные данные файлы). Удаляеш одну ветвь в операционной системе удаляеться папка</t>
  </si>
  <si>
    <t>любые данные можно превратить в шаблон. Возможность имеет только продвинутый пользователь остльные только использовать связанные с шаблоннами данные и возможность создавать временные данные решения по каким будет принимать админстратор</t>
  </si>
  <si>
    <t>выполнение определенных алгоритмов напр. В такой создать и экспортировать несколько связаных таблиц с данными</t>
  </si>
  <si>
    <t>Удобная навигация по проекту.</t>
  </si>
  <si>
    <t>Имопрт экспорт любой информации и ее проверка на соответствие</t>
  </si>
  <si>
    <t>Шаблоны привязывние почти всех данных к шаблонам данных (метаданные)</t>
  </si>
  <si>
    <t>Поиск везда и всего</t>
  </si>
  <si>
    <t>Возможность хранения файло и папок или отображение проекта на физическую файловою ситему</t>
  </si>
  <si>
    <t>Возможность одновременной коректировки проекта множеством пользователей. Напр. С отображением пользовтеля который работает с данными или просто надписи, что кто то работает</t>
  </si>
  <si>
    <t>Вохможность лиензирования</t>
  </si>
  <si>
    <t>Связывание данных всех со всеми. Связывание данных любого уровня таблиц с полями файлами и списками</t>
  </si>
  <si>
    <t>От общего к частному. Предеача связей состояний в любую сторону иерархии. Напр. Если одно поле в талице желтое то ссылка на таблицу желтая.</t>
  </si>
  <si>
    <t>Простое удобное связывание данных и изменение их привязки</t>
  </si>
  <si>
    <t>Возможность разных видов информации файлов папок и т. Д.</t>
  </si>
  <si>
    <t>Разделение и слияние баз. Например сотрудник работает с базой проета локально. При появлении интернета он может нажать синхронизировать и база допишет все данные</t>
  </si>
  <si>
    <t>Сообщения групировка всех сообщений в одном окне</t>
  </si>
  <si>
    <t>Опрееленный вид и свое окно для пользователей</t>
  </si>
  <si>
    <t>Алгоритмы обработки данных простые. Например по нажатию создать два файла и сделать запись в базу</t>
  </si>
  <si>
    <t>Разделени данных и связей. Можна удалить все данные а оставить только связи</t>
  </si>
  <si>
    <t>Все сохраняеться кто когда и что. Все данные накапливються и структурируються</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</si>
</sst>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sz val="9"/>
      <color indexed="81"/>
      <name val="Tahoma"/>
      <family val="2"/>
      <charset val="204"/>
    </font>
    <font>
      <b/>
      <sz val="9"/>
      <color indexed="81"/>
      <name val="Tahoma"/>
      <family val="2"/>
      <charset val="204"/>
    </font>
    <font>
      <b/>
      <sz val="10"/>
      <color theme="1"/>
      <name val="Arial"/>
      <family val="2"/>
      <charset val="204"/>
    </font>
    <font>
      <sz val="10"/>
      <name val="Arial Cyr"/>
      <charset val="204"/>
    </font>
    <font>
      <b/>
      <sz val="11"/>
      <color theme="1"/>
      <name val="Arial"/>
      <family val="2"/>
      <charset val="204"/>
    </font>
    <font>
      <i/>
      <sz val="11"/>
      <color theme="1"/>
      <name val="Arial"/>
      <family val="2"/>
      <charset val="204"/>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B0F0"/>
        <bgColor indexed="64"/>
      </patternFill>
    </fill>
  </fills>
  <borders count="1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6" fillId="0" borderId="0"/>
  </cellStyleXfs>
  <cellXfs count="52">
    <xf numFmtId="0" fontId="0" fillId="0" borderId="0" xfId="0"/>
    <xf numFmtId="0" fontId="1" fillId="0" borderId="0" xfId="0" applyFont="1"/>
    <xf numFmtId="0" fontId="0" fillId="0" borderId="0" xfId="0" applyFill="1"/>
    <xf numFmtId="1" fontId="0" fillId="0" borderId="0" xfId="0" applyNumberFormat="1"/>
    <xf numFmtId="0" fontId="0" fillId="0" borderId="1" xfId="0" applyFill="1" applyBorder="1"/>
    <xf numFmtId="0" fontId="0" fillId="2" borderId="1" xfId="0" applyFill="1" applyBorder="1"/>
    <xf numFmtId="0" fontId="0" fillId="0" borderId="12" xfId="0" applyFill="1" applyBorder="1"/>
    <xf numFmtId="0" fontId="0" fillId="0" borderId="1" xfId="0" applyBorder="1"/>
    <xf numFmtId="0" fontId="0" fillId="0" borderId="13" xfId="0" applyBorder="1"/>
    <xf numFmtId="0" fontId="0" fillId="0" borderId="6" xfId="0" applyFill="1" applyBorder="1"/>
    <xf numFmtId="0" fontId="0" fillId="0" borderId="2" xfId="0" applyFill="1" applyBorder="1"/>
    <xf numFmtId="0" fontId="0" fillId="0" borderId="13" xfId="0" applyFill="1" applyBorder="1"/>
    <xf numFmtId="1" fontId="0" fillId="0" borderId="2" xfId="0" applyNumberFormat="1" applyFill="1" applyBorder="1"/>
    <xf numFmtId="0" fontId="2" fillId="0" borderId="5" xfId="0" applyFont="1" applyBorder="1" applyAlignment="1"/>
    <xf numFmtId="0" fontId="2" fillId="0" borderId="5" xfId="0" applyFont="1" applyBorder="1"/>
    <xf numFmtId="0" fontId="0" fillId="3" borderId="7" xfId="0" applyFill="1" applyBorder="1"/>
    <xf numFmtId="0" fontId="0" fillId="4" borderId="7" xfId="0" applyFill="1" applyBorder="1"/>
    <xf numFmtId="0" fontId="1" fillId="4" borderId="5" xfId="0" applyFont="1" applyFill="1" applyBorder="1"/>
    <xf numFmtId="0" fontId="0" fillId="3" borderId="13" xfId="0" applyFill="1" applyBorder="1"/>
    <xf numFmtId="0" fontId="0" fillId="0" borderId="0" xfId="0" applyBorder="1"/>
    <xf numFmtId="0" fontId="2" fillId="0" borderId="3" xfId="0" applyFont="1" applyBorder="1"/>
    <xf numFmtId="0" fontId="0" fillId="0" borderId="12" xfId="0" applyBorder="1"/>
    <xf numFmtId="0" fontId="0" fillId="0" borderId="6" xfId="0" applyBorder="1"/>
    <xf numFmtId="0" fontId="0" fillId="0" borderId="2" xfId="0" applyBorder="1"/>
    <xf numFmtId="0" fontId="0" fillId="0" borderId="9" xfId="0" applyFill="1" applyBorder="1"/>
    <xf numFmtId="0" fontId="0" fillId="0" borderId="8" xfId="0" applyFill="1" applyBorder="1"/>
    <xf numFmtId="0" fontId="0" fillId="6" borderId="2" xfId="0" applyFill="1" applyBorder="1"/>
    <xf numFmtId="0" fontId="0" fillId="0" borderId="0" xfId="0" applyAlignment="1"/>
    <xf numFmtId="0" fontId="0" fillId="0" borderId="0" xfId="0" applyAlignment="1">
      <alignment wrapText="1"/>
    </xf>
    <xf numFmtId="0" fontId="8" fillId="0" borderId="0" xfId="0" applyFont="1"/>
    <xf numFmtId="0" fontId="5" fillId="0" borderId="0" xfId="0" applyFont="1"/>
    <xf numFmtId="0" fontId="7" fillId="0" borderId="4" xfId="0" applyFont="1" applyBorder="1" applyAlignment="1"/>
    <xf numFmtId="0" fontId="7" fillId="0" borderId="5" xfId="0" applyFont="1" applyBorder="1" applyAlignment="1"/>
    <xf numFmtId="0" fontId="7" fillId="0" borderId="4" xfId="0" applyFont="1" applyBorder="1" applyAlignment="1"/>
    <xf numFmtId="0" fontId="7" fillId="0" borderId="5" xfId="0" applyFont="1" applyBorder="1" applyAlignment="1"/>
    <xf numFmtId="0" fontId="7" fillId="0" borderId="3" xfId="0" applyFont="1" applyBorder="1" applyAlignment="1"/>
    <xf numFmtId="0" fontId="7" fillId="0" borderId="4" xfId="0" applyFont="1" applyBorder="1" applyAlignment="1"/>
    <xf numFmtId="0" fontId="7" fillId="0" borderId="5" xfId="0" applyFont="1" applyBorder="1" applyAlignment="1"/>
    <xf numFmtId="0" fontId="0" fillId="0" borderId="0" xfId="0" applyAlignment="1">
      <alignment wrapText="1"/>
    </xf>
    <xf numFmtId="0" fontId="0" fillId="0" borderId="0" xfId="0" applyAlignment="1"/>
    <xf numFmtId="1" fontId="1" fillId="3" borderId="10" xfId="0" applyNumberFormat="1" applyFont="1" applyFill="1" applyBorder="1" applyAlignment="1">
      <alignment horizontal="center"/>
    </xf>
    <xf numFmtId="1" fontId="1" fillId="3" borderId="12" xfId="0" applyNumberFormat="1" applyFont="1" applyFill="1" applyBorder="1" applyAlignment="1">
      <alignment horizontal="center"/>
    </xf>
    <xf numFmtId="0" fontId="0" fillId="0" borderId="2" xfId="0" applyFill="1" applyBorder="1" applyAlignment="1">
      <alignment horizontal="center" vertical="center"/>
    </xf>
    <xf numFmtId="0" fontId="1" fillId="5" borderId="3" xfId="0" applyFont="1" applyFill="1" applyBorder="1" applyAlignment="1">
      <alignment horizontal="center"/>
    </xf>
    <xf numFmtId="0" fontId="1" fillId="5" borderId="5" xfId="0" applyFont="1" applyFill="1" applyBorder="1" applyAlignment="1">
      <alignment horizontal="center"/>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3" borderId="3" xfId="0" applyFont="1" applyFill="1" applyBorder="1" applyAlignment="1">
      <alignment horizontal="center"/>
    </xf>
    <xf numFmtId="0" fontId="1" fillId="3" borderId="5" xfId="0" applyFont="1" applyFill="1" applyBorder="1" applyAlignment="1">
      <alignment horizontal="center"/>
    </xf>
    <xf numFmtId="0" fontId="0" fillId="7" borderId="0" xfId="0" applyFill="1"/>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workbookViewId="0">
      <selection activeCell="B17" sqref="B17"/>
    </sheetView>
  </sheetViews>
  <sheetFormatPr defaultRowHeight="14.25" x14ac:dyDescent="0.45"/>
  <cols>
    <col min="1" max="1" width="17.86328125" customWidth="1"/>
    <col min="2" max="2" width="36.796875" customWidth="1"/>
    <col min="3" max="3" width="13.33203125" customWidth="1"/>
    <col min="4" max="4" width="26.6640625" customWidth="1"/>
    <col min="5" max="5" width="27.53125" customWidth="1"/>
  </cols>
  <sheetData>
    <row r="1" spans="1:5" x14ac:dyDescent="0.45">
      <c r="A1" s="35" t="s">
        <v>54</v>
      </c>
      <c r="B1" s="36"/>
      <c r="C1" s="36"/>
      <c r="D1" s="36"/>
      <c r="E1" s="37"/>
    </row>
    <row r="2" spans="1:5" x14ac:dyDescent="0.45">
      <c r="A2" t="s">
        <v>59</v>
      </c>
    </row>
    <row r="3" spans="1:5" x14ac:dyDescent="0.45">
      <c r="B3" t="s">
        <v>101</v>
      </c>
      <c r="C3" t="s">
        <v>102</v>
      </c>
    </row>
    <row r="4" spans="1:5" x14ac:dyDescent="0.45">
      <c r="B4" t="s">
        <v>103</v>
      </c>
      <c r="C4" t="s">
        <v>104</v>
      </c>
    </row>
    <row r="5" spans="1:5" x14ac:dyDescent="0.45">
      <c r="B5" t="s">
        <v>105</v>
      </c>
      <c r="C5" t="s">
        <v>106</v>
      </c>
    </row>
    <row r="6" spans="1:5" x14ac:dyDescent="0.45">
      <c r="B6" t="s">
        <v>107</v>
      </c>
    </row>
    <row r="7" spans="1:5" x14ac:dyDescent="0.45">
      <c r="B7" t="s">
        <v>108</v>
      </c>
    </row>
    <row r="8" spans="1:5" x14ac:dyDescent="0.45">
      <c r="B8" t="s">
        <v>118</v>
      </c>
    </row>
    <row r="9" spans="1:5" x14ac:dyDescent="0.45">
      <c r="B9" t="s">
        <v>120</v>
      </c>
    </row>
    <row r="10" spans="1:5" x14ac:dyDescent="0.45">
      <c r="B10" t="s">
        <v>121</v>
      </c>
    </row>
    <row r="11" spans="1:5" x14ac:dyDescent="0.45">
      <c r="B11" t="s">
        <v>122</v>
      </c>
    </row>
    <row r="12" spans="1:5" x14ac:dyDescent="0.45">
      <c r="B12" t="s">
        <v>123</v>
      </c>
    </row>
    <row r="13" spans="1:5" x14ac:dyDescent="0.45">
      <c r="B13" t="s">
        <v>124</v>
      </c>
    </row>
    <row r="14" spans="1:5" x14ac:dyDescent="0.45">
      <c r="B14" t="s">
        <v>125</v>
      </c>
    </row>
    <row r="15" spans="1:5" x14ac:dyDescent="0.45">
      <c r="B15" t="s">
        <v>126</v>
      </c>
    </row>
    <row r="16" spans="1:5" x14ac:dyDescent="0.45">
      <c r="B16" t="s">
        <v>143</v>
      </c>
    </row>
    <row r="17" spans="1:5" x14ac:dyDescent="0.45">
      <c r="B17" t="s">
        <v>146</v>
      </c>
    </row>
    <row r="18" spans="1:5" x14ac:dyDescent="0.45">
      <c r="B18" t="s">
        <v>149</v>
      </c>
    </row>
    <row r="19" spans="1:5" x14ac:dyDescent="0.45">
      <c r="B19" t="s">
        <v>151</v>
      </c>
    </row>
    <row r="20" spans="1:5" x14ac:dyDescent="0.45">
      <c r="A20" t="s">
        <v>57</v>
      </c>
    </row>
    <row r="21" spans="1:5" x14ac:dyDescent="0.45">
      <c r="B21" t="s">
        <v>58</v>
      </c>
    </row>
    <row r="22" spans="1:5" x14ac:dyDescent="0.45">
      <c r="B22" t="s">
        <v>59</v>
      </c>
    </row>
    <row r="23" spans="1:5" ht="14.45" customHeight="1" x14ac:dyDescent="0.45">
      <c r="C23" s="38" t="s">
        <v>63</v>
      </c>
      <c r="D23" t="s">
        <v>60</v>
      </c>
      <c r="E23" s="38" t="s">
        <v>62</v>
      </c>
    </row>
    <row r="24" spans="1:5" x14ac:dyDescent="0.45">
      <c r="C24" s="38"/>
      <c r="D24" t="s">
        <v>61</v>
      </c>
      <c r="E24" s="38"/>
    </row>
    <row r="25" spans="1:5" x14ac:dyDescent="0.45">
      <c r="C25" s="38"/>
      <c r="D25" t="s">
        <v>64</v>
      </c>
      <c r="E25" s="38"/>
    </row>
    <row r="26" spans="1:5" x14ac:dyDescent="0.45">
      <c r="C26" s="39"/>
      <c r="D26" t="s">
        <v>65</v>
      </c>
      <c r="E26" s="39"/>
    </row>
    <row r="27" spans="1:5" x14ac:dyDescent="0.45">
      <c r="A27" t="s">
        <v>113</v>
      </c>
      <c r="C27" s="27"/>
      <c r="E27" s="27"/>
    </row>
    <row r="28" spans="1:5" x14ac:dyDescent="0.45">
      <c r="B28" t="s">
        <v>114</v>
      </c>
      <c r="C28" s="27"/>
      <c r="E28" s="27"/>
    </row>
    <row r="29" spans="1:5" x14ac:dyDescent="0.45">
      <c r="A29" s="35" t="s">
        <v>66</v>
      </c>
      <c r="B29" s="36"/>
      <c r="C29" s="36"/>
      <c r="D29" s="36"/>
      <c r="E29" s="37"/>
    </row>
    <row r="30" spans="1:5" x14ac:dyDescent="0.45">
      <c r="A30" s="29" t="s">
        <v>59</v>
      </c>
    </row>
    <row r="31" spans="1:5" x14ac:dyDescent="0.45">
      <c r="A31" s="29"/>
    </row>
    <row r="32" spans="1:5" x14ac:dyDescent="0.45">
      <c r="A32" s="30" t="s">
        <v>67</v>
      </c>
    </row>
    <row r="33" spans="1:4" x14ac:dyDescent="0.45">
      <c r="A33" t="s">
        <v>55</v>
      </c>
    </row>
    <row r="34" spans="1:4" x14ac:dyDescent="0.45">
      <c r="B34" t="s">
        <v>68</v>
      </c>
      <c r="C34" t="s">
        <v>72</v>
      </c>
      <c r="D34" t="s">
        <v>73</v>
      </c>
    </row>
    <row r="35" spans="1:4" x14ac:dyDescent="0.45">
      <c r="B35" t="s">
        <v>69</v>
      </c>
      <c r="C35" t="s">
        <v>77</v>
      </c>
      <c r="D35" t="s">
        <v>78</v>
      </c>
    </row>
    <row r="36" spans="1:4" x14ac:dyDescent="0.45">
      <c r="B36" t="s">
        <v>70</v>
      </c>
      <c r="C36" t="s">
        <v>74</v>
      </c>
      <c r="D36" t="s">
        <v>75</v>
      </c>
    </row>
    <row r="37" spans="1:4" x14ac:dyDescent="0.45">
      <c r="B37" t="s">
        <v>71</v>
      </c>
      <c r="C37" t="s">
        <v>56</v>
      </c>
      <c r="D37" t="s">
        <v>76</v>
      </c>
    </row>
    <row r="38" spans="1:4" x14ac:dyDescent="0.45">
      <c r="B38" t="s">
        <v>89</v>
      </c>
      <c r="C38" t="s">
        <v>90</v>
      </c>
    </row>
    <row r="39" spans="1:4" x14ac:dyDescent="0.45">
      <c r="A39" t="s">
        <v>79</v>
      </c>
    </row>
    <row r="40" spans="1:4" ht="85.5" x14ac:dyDescent="0.45">
      <c r="B40" t="s">
        <v>84</v>
      </c>
      <c r="C40" s="28" t="s">
        <v>85</v>
      </c>
      <c r="D40" t="s">
        <v>86</v>
      </c>
    </row>
    <row r="41" spans="1:4" x14ac:dyDescent="0.45">
      <c r="B41" t="s">
        <v>84</v>
      </c>
      <c r="C41" t="s">
        <v>91</v>
      </c>
    </row>
    <row r="42" spans="1:4" x14ac:dyDescent="0.45">
      <c r="B42" t="s">
        <v>92</v>
      </c>
    </row>
    <row r="43" spans="1:4" x14ac:dyDescent="0.45">
      <c r="B43" t="s">
        <v>115</v>
      </c>
    </row>
    <row r="44" spans="1:4" x14ac:dyDescent="0.45">
      <c r="B44" t="s">
        <v>130</v>
      </c>
      <c r="C44" t="s">
        <v>131</v>
      </c>
    </row>
    <row r="45" spans="1:4" x14ac:dyDescent="0.45">
      <c r="B45" t="s">
        <v>132</v>
      </c>
      <c r="C45" t="s">
        <v>133</v>
      </c>
    </row>
    <row r="46" spans="1:4" x14ac:dyDescent="0.45">
      <c r="B46" t="s">
        <v>134</v>
      </c>
      <c r="C46" t="s">
        <v>135</v>
      </c>
    </row>
    <row r="47" spans="1:4" x14ac:dyDescent="0.45">
      <c r="B47" t="s">
        <v>136</v>
      </c>
      <c r="C47" t="s">
        <v>137</v>
      </c>
    </row>
    <row r="48" spans="1:4" x14ac:dyDescent="0.45">
      <c r="B48" t="s">
        <v>144</v>
      </c>
      <c r="C48" t="s">
        <v>145</v>
      </c>
    </row>
    <row r="49" spans="1:3" x14ac:dyDescent="0.45">
      <c r="A49" t="s">
        <v>80</v>
      </c>
    </row>
    <row r="50" spans="1:3" ht="114" x14ac:dyDescent="0.45">
      <c r="B50" t="s">
        <v>84</v>
      </c>
      <c r="C50" s="28" t="s">
        <v>87</v>
      </c>
    </row>
    <row r="51" spans="1:3" x14ac:dyDescent="0.45">
      <c r="B51" t="s">
        <v>83</v>
      </c>
      <c r="C51" t="s">
        <v>97</v>
      </c>
    </row>
    <row r="52" spans="1:3" x14ac:dyDescent="0.45">
      <c r="B52" t="s">
        <v>109</v>
      </c>
    </row>
    <row r="53" spans="1:3" x14ac:dyDescent="0.45">
      <c r="A53" t="s">
        <v>81</v>
      </c>
    </row>
    <row r="54" spans="1:3" x14ac:dyDescent="0.45">
      <c r="B54" t="s">
        <v>110</v>
      </c>
      <c r="C54" t="s">
        <v>111</v>
      </c>
    </row>
    <row r="55" spans="1:3" x14ac:dyDescent="0.45">
      <c r="B55" t="s">
        <v>110</v>
      </c>
      <c r="C55" t="s">
        <v>112</v>
      </c>
    </row>
    <row r="56" spans="1:3" x14ac:dyDescent="0.45">
      <c r="B56" t="s">
        <v>127</v>
      </c>
    </row>
    <row r="57" spans="1:3" x14ac:dyDescent="0.45">
      <c r="A57" t="s">
        <v>82</v>
      </c>
    </row>
    <row r="58" spans="1:3" x14ac:dyDescent="0.45">
      <c r="B58" t="s">
        <v>88</v>
      </c>
    </row>
    <row r="59" spans="1:3" x14ac:dyDescent="0.45">
      <c r="B59" t="s">
        <v>98</v>
      </c>
    </row>
    <row r="60" spans="1:3" x14ac:dyDescent="0.45">
      <c r="B60" t="s">
        <v>99</v>
      </c>
    </row>
    <row r="61" spans="1:3" x14ac:dyDescent="0.45">
      <c r="B61" t="s">
        <v>100</v>
      </c>
    </row>
    <row r="62" spans="1:3" x14ac:dyDescent="0.45">
      <c r="A62" t="s">
        <v>93</v>
      </c>
    </row>
    <row r="63" spans="1:3" x14ac:dyDescent="0.45">
      <c r="B63" t="s">
        <v>94</v>
      </c>
    </row>
    <row r="64" spans="1:3" x14ac:dyDescent="0.45">
      <c r="B64" t="s">
        <v>95</v>
      </c>
    </row>
    <row r="65" spans="1:5" x14ac:dyDescent="0.45">
      <c r="B65" t="s">
        <v>96</v>
      </c>
    </row>
    <row r="66" spans="1:5" x14ac:dyDescent="0.45">
      <c r="A66" s="35" t="s">
        <v>57</v>
      </c>
      <c r="B66" s="36"/>
      <c r="C66" s="36"/>
      <c r="D66" s="36"/>
      <c r="E66" s="37"/>
    </row>
    <row r="67" spans="1:5" x14ac:dyDescent="0.45">
      <c r="A67" t="s">
        <v>55</v>
      </c>
      <c r="C67" s="31"/>
      <c r="D67" s="31"/>
      <c r="E67" s="32"/>
    </row>
    <row r="68" spans="1:5" x14ac:dyDescent="0.45">
      <c r="A68" t="s">
        <v>79</v>
      </c>
      <c r="B68" s="31"/>
      <c r="C68" s="31"/>
      <c r="D68" s="31"/>
      <c r="E68" s="32"/>
    </row>
    <row r="69" spans="1:5" x14ac:dyDescent="0.45">
      <c r="B69" t="s">
        <v>128</v>
      </c>
      <c r="C69" s="31"/>
      <c r="D69" s="31"/>
      <c r="E69" s="32"/>
    </row>
    <row r="70" spans="1:5" x14ac:dyDescent="0.45">
      <c r="B70" t="s">
        <v>119</v>
      </c>
      <c r="C70" s="31"/>
      <c r="D70" s="31"/>
      <c r="E70" s="32"/>
    </row>
    <row r="71" spans="1:5" x14ac:dyDescent="0.45">
      <c r="A71" t="s">
        <v>147</v>
      </c>
      <c r="C71" s="33"/>
      <c r="D71" s="33"/>
      <c r="E71" s="34"/>
    </row>
    <row r="72" spans="1:5" x14ac:dyDescent="0.45">
      <c r="B72" t="s">
        <v>148</v>
      </c>
      <c r="C72" s="33"/>
      <c r="D72" s="33"/>
      <c r="E72" s="34"/>
    </row>
    <row r="73" spans="1:5" x14ac:dyDescent="0.45">
      <c r="A73" s="35" t="s">
        <v>116</v>
      </c>
      <c r="B73" s="36"/>
      <c r="C73" s="36"/>
      <c r="D73" s="36"/>
      <c r="E73" s="37"/>
    </row>
    <row r="74" spans="1:5" x14ac:dyDescent="0.45">
      <c r="A74" t="s">
        <v>117</v>
      </c>
    </row>
    <row r="75" spans="1:5" x14ac:dyDescent="0.45">
      <c r="A75" s="35" t="s">
        <v>129</v>
      </c>
      <c r="B75" s="36"/>
      <c r="C75" s="36"/>
      <c r="D75" s="36"/>
      <c r="E75" s="37"/>
    </row>
    <row r="76" spans="1:5" x14ac:dyDescent="0.45">
      <c r="A76" t="s">
        <v>80</v>
      </c>
    </row>
    <row r="77" spans="1:5" x14ac:dyDescent="0.45">
      <c r="A77" s="35" t="s">
        <v>138</v>
      </c>
      <c r="B77" s="36"/>
      <c r="C77" s="36"/>
      <c r="D77" s="36"/>
      <c r="E77" s="37"/>
    </row>
    <row r="78" spans="1:5" x14ac:dyDescent="0.45">
      <c r="B78" t="s">
        <v>139</v>
      </c>
    </row>
    <row r="79" spans="1:5" x14ac:dyDescent="0.45">
      <c r="B79" t="s">
        <v>150</v>
      </c>
    </row>
    <row r="80" spans="1:5" x14ac:dyDescent="0.45">
      <c r="A80" s="35" t="s">
        <v>140</v>
      </c>
      <c r="B80" s="36"/>
      <c r="C80" s="36"/>
      <c r="D80" s="36"/>
      <c r="E80" s="37"/>
    </row>
    <row r="81" spans="1:2" x14ac:dyDescent="0.45">
      <c r="A81" t="s">
        <v>80</v>
      </c>
    </row>
    <row r="82" spans="1:2" x14ac:dyDescent="0.45">
      <c r="B82" t="s">
        <v>141</v>
      </c>
    </row>
    <row r="83" spans="1:2" x14ac:dyDescent="0.45">
      <c r="B83" t="s">
        <v>142</v>
      </c>
    </row>
  </sheetData>
  <mergeCells count="9">
    <mergeCell ref="A77:E77"/>
    <mergeCell ref="A80:E80"/>
    <mergeCell ref="A75:E75"/>
    <mergeCell ref="A1:E1"/>
    <mergeCell ref="E23:E26"/>
    <mergeCell ref="C23:C26"/>
    <mergeCell ref="A29:E29"/>
    <mergeCell ref="A73:E73"/>
    <mergeCell ref="A66:E6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A13" sqref="A13:B17"/>
    </sheetView>
  </sheetViews>
  <sheetFormatPr defaultRowHeight="14.25" x14ac:dyDescent="0.45"/>
  <sheetData>
    <row r="1" spans="1:2" x14ac:dyDescent="0.45">
      <c r="A1">
        <v>1</v>
      </c>
      <c r="B1" t="s">
        <v>152</v>
      </c>
    </row>
    <row r="2" spans="1:2" x14ac:dyDescent="0.45">
      <c r="A2">
        <v>2</v>
      </c>
      <c r="B2" t="s">
        <v>153</v>
      </c>
    </row>
    <row r="3" spans="1:2" x14ac:dyDescent="0.45">
      <c r="A3">
        <v>3</v>
      </c>
      <c r="B3" t="s">
        <v>159</v>
      </c>
    </row>
    <row r="4" spans="1:2" x14ac:dyDescent="0.45">
      <c r="A4">
        <v>4</v>
      </c>
      <c r="B4" t="s">
        <v>161</v>
      </c>
    </row>
    <row r="5" spans="1:2" x14ac:dyDescent="0.45">
      <c r="A5">
        <v>5</v>
      </c>
      <c r="B5" t="s">
        <v>154</v>
      </c>
    </row>
    <row r="6" spans="1:2" x14ac:dyDescent="0.45">
      <c r="A6">
        <v>6</v>
      </c>
      <c r="B6" t="s">
        <v>155</v>
      </c>
    </row>
    <row r="7" spans="1:2" x14ac:dyDescent="0.45">
      <c r="A7">
        <v>7</v>
      </c>
      <c r="B7" t="s">
        <v>160</v>
      </c>
    </row>
    <row r="8" spans="1:2" x14ac:dyDescent="0.45">
      <c r="A8">
        <v>8</v>
      </c>
      <c r="B8" t="s">
        <v>156</v>
      </c>
    </row>
    <row r="9" spans="1:2" x14ac:dyDescent="0.45">
      <c r="A9">
        <v>9</v>
      </c>
      <c r="B9" t="s">
        <v>164</v>
      </c>
    </row>
    <row r="10" spans="1:2" x14ac:dyDescent="0.45">
      <c r="A10">
        <v>10</v>
      </c>
      <c r="B10" t="s">
        <v>157</v>
      </c>
    </row>
    <row r="11" spans="1:2" x14ac:dyDescent="0.45">
      <c r="A11">
        <v>11</v>
      </c>
      <c r="B11" t="s">
        <v>158</v>
      </c>
    </row>
    <row r="12" spans="1:2" x14ac:dyDescent="0.45">
      <c r="A12">
        <v>12</v>
      </c>
      <c r="B12" t="s">
        <v>162</v>
      </c>
    </row>
    <row r="13" spans="1:2" x14ac:dyDescent="0.45">
      <c r="A13" s="51">
        <v>13</v>
      </c>
      <c r="B13" s="51" t="s">
        <v>163</v>
      </c>
    </row>
    <row r="14" spans="1:2" x14ac:dyDescent="0.45">
      <c r="A14" s="51">
        <v>14</v>
      </c>
      <c r="B14" s="51" t="s">
        <v>165</v>
      </c>
    </row>
    <row r="15" spans="1:2" x14ac:dyDescent="0.45">
      <c r="A15" s="51">
        <v>15</v>
      </c>
      <c r="B15" s="51" t="s">
        <v>166</v>
      </c>
    </row>
    <row r="16" spans="1:2" x14ac:dyDescent="0.45">
      <c r="A16" s="51">
        <v>16</v>
      </c>
      <c r="B16" s="51" t="s">
        <v>167</v>
      </c>
    </row>
    <row r="17" spans="1:2" x14ac:dyDescent="0.45">
      <c r="A17" s="51">
        <v>17</v>
      </c>
      <c r="B17" s="51" t="s">
        <v>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23"/>
  <sheetViews>
    <sheetView workbookViewId="0">
      <selection activeCell="E21" sqref="E21"/>
    </sheetView>
  </sheetViews>
  <sheetFormatPr defaultRowHeight="14.25" x14ac:dyDescent="0.45"/>
  <cols>
    <col min="1" max="1" width="20.46484375" bestFit="1" customWidth="1"/>
    <col min="2" max="2" width="12.46484375" customWidth="1"/>
    <col min="3" max="3" width="11.33203125" customWidth="1"/>
    <col min="4" max="4" width="10.33203125" customWidth="1"/>
    <col min="5" max="5" width="40.1328125" customWidth="1"/>
    <col min="6" max="6" width="1.53125" customWidth="1"/>
    <col min="7" max="7" width="1.6640625" customWidth="1"/>
    <col min="8" max="8" width="9.33203125" bestFit="1" customWidth="1"/>
    <col min="9" max="9" width="58" bestFit="1" customWidth="1"/>
  </cols>
  <sheetData>
    <row r="2" spans="1:10" x14ac:dyDescent="0.45">
      <c r="A2" s="45" t="s">
        <v>18</v>
      </c>
      <c r="B2" s="45"/>
      <c r="C2" s="45"/>
      <c r="D2" s="45"/>
      <c r="E2" s="46"/>
      <c r="H2" s="43" t="s">
        <v>37</v>
      </c>
      <c r="I2" s="44"/>
    </row>
    <row r="3" spans="1:10" x14ac:dyDescent="0.45">
      <c r="A3" s="20" t="s">
        <v>38</v>
      </c>
      <c r="B3" s="13" t="s">
        <v>40</v>
      </c>
      <c r="C3" s="13" t="s">
        <v>41</v>
      </c>
      <c r="D3" s="14" t="s">
        <v>39</v>
      </c>
      <c r="E3" s="14" t="s">
        <v>42</v>
      </c>
      <c r="H3" s="22" t="s">
        <v>20</v>
      </c>
      <c r="I3" s="7" t="s">
        <v>45</v>
      </c>
      <c r="J3">
        <f xml:space="preserve"> 522 + D14 + D15 + D18</f>
        <v>1933</v>
      </c>
    </row>
    <row r="4" spans="1:10" x14ac:dyDescent="0.45">
      <c r="A4" s="9" t="s">
        <v>0</v>
      </c>
      <c r="B4" s="9">
        <v>2</v>
      </c>
      <c r="C4" s="9">
        <v>724</v>
      </c>
      <c r="D4" s="9">
        <f>C4/B4</f>
        <v>362</v>
      </c>
      <c r="E4" s="4" t="s">
        <v>30</v>
      </c>
      <c r="H4" s="23" t="s">
        <v>21</v>
      </c>
      <c r="I4" s="7" t="s">
        <v>46</v>
      </c>
      <c r="J4" s="3">
        <f xml:space="preserve"> 522 + D8 + D8/2</f>
        <v>784.28571428571433</v>
      </c>
    </row>
    <row r="5" spans="1:10" x14ac:dyDescent="0.45">
      <c r="A5" s="10" t="s">
        <v>2</v>
      </c>
      <c r="B5" s="10">
        <v>2</v>
      </c>
      <c r="C5" s="10">
        <v>990</v>
      </c>
      <c r="D5" s="10">
        <f t="shared" ref="D5:D18" si="0">C5/B5</f>
        <v>495</v>
      </c>
      <c r="E5" s="4" t="s">
        <v>31</v>
      </c>
      <c r="H5" s="23" t="s">
        <v>32</v>
      </c>
      <c r="I5" s="4" t="s">
        <v>47</v>
      </c>
      <c r="J5">
        <f xml:space="preserve"> 522 + D5 + D15 + D18</f>
        <v>2163</v>
      </c>
    </row>
    <row r="6" spans="1:10" x14ac:dyDescent="0.45">
      <c r="A6" s="10" t="s">
        <v>1</v>
      </c>
      <c r="B6" s="10">
        <v>2</v>
      </c>
      <c r="C6" s="10">
        <v>724</v>
      </c>
      <c r="D6" s="10">
        <f t="shared" si="0"/>
        <v>362</v>
      </c>
      <c r="E6" s="5" t="s">
        <v>16</v>
      </c>
      <c r="H6" s="23" t="s">
        <v>15</v>
      </c>
      <c r="I6" s="7" t="s">
        <v>48</v>
      </c>
      <c r="J6">
        <f xml:space="preserve"> 522 + D4 + D18</f>
        <v>1266</v>
      </c>
    </row>
    <row r="7" spans="1:10" x14ac:dyDescent="0.45">
      <c r="A7" s="10" t="s">
        <v>3</v>
      </c>
      <c r="B7" s="10">
        <v>2</v>
      </c>
      <c r="C7" s="10">
        <v>724</v>
      </c>
      <c r="D7" s="10">
        <f t="shared" si="0"/>
        <v>362</v>
      </c>
      <c r="E7" s="4" t="s">
        <v>26</v>
      </c>
      <c r="H7" s="23" t="s">
        <v>14</v>
      </c>
      <c r="I7" s="7" t="s">
        <v>49</v>
      </c>
      <c r="J7">
        <f xml:space="preserve"> 522+D5+D17+D15+D18</f>
        <v>2488</v>
      </c>
    </row>
    <row r="8" spans="1:10" x14ac:dyDescent="0.45">
      <c r="A8" s="10" t="s">
        <v>4</v>
      </c>
      <c r="B8" s="10">
        <v>3.5</v>
      </c>
      <c r="C8" s="10">
        <v>612</v>
      </c>
      <c r="D8" s="12">
        <f t="shared" si="0"/>
        <v>174.85714285714286</v>
      </c>
      <c r="E8" s="4" t="s">
        <v>27</v>
      </c>
      <c r="H8" s="23" t="s">
        <v>22</v>
      </c>
      <c r="I8" s="7" t="s">
        <v>53</v>
      </c>
      <c r="J8">
        <f xml:space="preserve"> 522 + D4 + D7 + D17 + D15 + D18</f>
        <v>2717</v>
      </c>
    </row>
    <row r="9" spans="1:10" x14ac:dyDescent="0.45">
      <c r="A9" s="10" t="s">
        <v>5</v>
      </c>
      <c r="B9" s="10">
        <v>2</v>
      </c>
      <c r="C9" s="10">
        <v>1114</v>
      </c>
      <c r="D9" s="10">
        <f t="shared" si="0"/>
        <v>557</v>
      </c>
      <c r="E9" s="4" t="s">
        <v>28</v>
      </c>
      <c r="H9" s="23" t="s">
        <v>13</v>
      </c>
      <c r="I9" s="7" t="s">
        <v>50</v>
      </c>
      <c r="J9" s="3">
        <f xml:space="preserve"> 522 + D8*2 + D9</f>
        <v>1428.7142857142858</v>
      </c>
    </row>
    <row r="10" spans="1:10" x14ac:dyDescent="0.45">
      <c r="A10" s="10" t="s">
        <v>6</v>
      </c>
      <c r="B10" s="10">
        <v>1</v>
      </c>
      <c r="C10" s="10">
        <v>585</v>
      </c>
      <c r="D10" s="10">
        <f t="shared" si="0"/>
        <v>585</v>
      </c>
      <c r="E10" s="42" t="s">
        <v>43</v>
      </c>
      <c r="H10" s="23" t="s">
        <v>16</v>
      </c>
      <c r="I10" s="5" t="s">
        <v>51</v>
      </c>
      <c r="J10">
        <f xml:space="preserve"> 522 + D9 + D6*2</f>
        <v>1803</v>
      </c>
    </row>
    <row r="11" spans="1:10" x14ac:dyDescent="0.45">
      <c r="A11" s="10" t="s">
        <v>7</v>
      </c>
      <c r="B11" s="10">
        <v>1</v>
      </c>
      <c r="C11" s="10">
        <v>350</v>
      </c>
      <c r="D11" s="10">
        <f t="shared" si="0"/>
        <v>350</v>
      </c>
      <c r="E11" s="42"/>
      <c r="H11" s="8" t="s">
        <v>23</v>
      </c>
      <c r="I11" s="21" t="s">
        <v>52</v>
      </c>
      <c r="J11">
        <f xml:space="preserve"> 522 + D7 + D16 + D18</f>
        <v>1531</v>
      </c>
    </row>
    <row r="12" spans="1:10" x14ac:dyDescent="0.45">
      <c r="A12" s="10" t="s">
        <v>8</v>
      </c>
      <c r="B12" s="10">
        <v>1</v>
      </c>
      <c r="C12" s="10">
        <v>1235</v>
      </c>
      <c r="D12" s="10">
        <f t="shared" si="0"/>
        <v>1235</v>
      </c>
      <c r="E12" s="42"/>
      <c r="J12" s="1"/>
    </row>
    <row r="13" spans="1:10" x14ac:dyDescent="0.45">
      <c r="A13" s="10" t="s">
        <v>9</v>
      </c>
      <c r="B13" s="10">
        <v>1</v>
      </c>
      <c r="C13" s="10">
        <v>2530</v>
      </c>
      <c r="D13" s="10">
        <f t="shared" si="0"/>
        <v>2530</v>
      </c>
      <c r="E13" s="42"/>
      <c r="H13" s="43" t="s">
        <v>19</v>
      </c>
      <c r="I13" s="44"/>
    </row>
    <row r="14" spans="1:10" x14ac:dyDescent="0.45">
      <c r="A14" s="10" t="s">
        <v>10</v>
      </c>
      <c r="B14" s="10">
        <v>1</v>
      </c>
      <c r="C14" s="10">
        <v>265</v>
      </c>
      <c r="D14" s="10">
        <f t="shared" si="0"/>
        <v>265</v>
      </c>
      <c r="E14" s="4" t="s">
        <v>20</v>
      </c>
      <c r="H14" s="22" t="s">
        <v>13</v>
      </c>
      <c r="I14" s="7">
        <v>2000</v>
      </c>
    </row>
    <row r="15" spans="1:10" x14ac:dyDescent="0.45">
      <c r="A15" s="10" t="s">
        <v>25</v>
      </c>
      <c r="B15" s="10">
        <v>8</v>
      </c>
      <c r="C15" s="10">
        <v>3056</v>
      </c>
      <c r="D15" s="26">
        <f>C15/4</f>
        <v>764</v>
      </c>
      <c r="E15" s="4" t="s">
        <v>33</v>
      </c>
      <c r="H15" s="23" t="s">
        <v>32</v>
      </c>
      <c r="I15" s="7">
        <v>1500</v>
      </c>
    </row>
    <row r="16" spans="1:10" x14ac:dyDescent="0.45">
      <c r="A16" s="10" t="s">
        <v>11</v>
      </c>
      <c r="B16" s="10">
        <v>1</v>
      </c>
      <c r="C16" s="10">
        <v>265</v>
      </c>
      <c r="D16" s="10">
        <f t="shared" si="0"/>
        <v>265</v>
      </c>
      <c r="E16" s="4" t="s">
        <v>23</v>
      </c>
      <c r="H16" s="23" t="s">
        <v>14</v>
      </c>
      <c r="I16" s="7">
        <v>4500</v>
      </c>
    </row>
    <row r="17" spans="1:10" x14ac:dyDescent="0.45">
      <c r="A17" s="10" t="s">
        <v>12</v>
      </c>
      <c r="B17" s="10">
        <v>2</v>
      </c>
      <c r="C17" s="10">
        <v>650</v>
      </c>
      <c r="D17" s="10">
        <f t="shared" si="0"/>
        <v>325</v>
      </c>
      <c r="E17" s="4" t="s">
        <v>34</v>
      </c>
      <c r="G17" s="2"/>
      <c r="H17" s="23" t="s">
        <v>15</v>
      </c>
      <c r="I17" s="7">
        <v>1500</v>
      </c>
    </row>
    <row r="18" spans="1:10" x14ac:dyDescent="0.45">
      <c r="A18" s="11" t="s">
        <v>24</v>
      </c>
      <c r="B18" s="11">
        <v>6</v>
      </c>
      <c r="C18" s="11">
        <v>2292</v>
      </c>
      <c r="D18" s="11">
        <f t="shared" si="0"/>
        <v>382</v>
      </c>
      <c r="E18" s="6" t="s">
        <v>35</v>
      </c>
      <c r="H18" s="23" t="s">
        <v>16</v>
      </c>
      <c r="I18" s="7">
        <v>5000</v>
      </c>
      <c r="J18" t="s">
        <v>17</v>
      </c>
    </row>
    <row r="19" spans="1:10" x14ac:dyDescent="0.45">
      <c r="A19" s="16" t="s">
        <v>36</v>
      </c>
      <c r="B19" s="47">
        <f>SUM(C4:C18)</f>
        <v>16116</v>
      </c>
      <c r="C19" s="48"/>
      <c r="D19" s="25"/>
      <c r="E19" s="24"/>
      <c r="F19" s="19"/>
      <c r="H19" s="16" t="s">
        <v>36</v>
      </c>
      <c r="I19" s="17">
        <f>SUM(I14:I18)</f>
        <v>14500</v>
      </c>
    </row>
    <row r="20" spans="1:10" x14ac:dyDescent="0.45">
      <c r="A20" s="18" t="s">
        <v>29</v>
      </c>
      <c r="B20" s="49">
        <f>SUM(D10:D13)</f>
        <v>4700</v>
      </c>
      <c r="C20" s="50"/>
      <c r="E20" s="19"/>
    </row>
    <row r="21" spans="1:10" x14ac:dyDescent="0.45">
      <c r="A21" s="15" t="s">
        <v>44</v>
      </c>
      <c r="B21" s="40">
        <f>B20/9</f>
        <v>522.22222222222217</v>
      </c>
      <c r="C21" s="41"/>
    </row>
    <row r="23" spans="1:10" x14ac:dyDescent="0.45">
      <c r="A23" s="1"/>
    </row>
  </sheetData>
  <mergeCells count="7">
    <mergeCell ref="B21:C21"/>
    <mergeCell ref="E10:E13"/>
    <mergeCell ref="H13:I13"/>
    <mergeCell ref="H2:I2"/>
    <mergeCell ref="A2:E2"/>
    <mergeCell ref="B19:C19"/>
    <mergeCell ref="B20:C2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Требования</vt:lpstr>
      <vt:lpstr>Основные</vt: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zuev56@live.com</dc:creator>
  <cp:lastModifiedBy>nii</cp:lastModifiedBy>
  <dcterms:created xsi:type="dcterms:W3CDTF">2016-01-20T10:27:57Z</dcterms:created>
  <dcterms:modified xsi:type="dcterms:W3CDTF">2018-02-08T18:15:16Z</dcterms:modified>
</cp:coreProperties>
</file>