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:\Проекты\101САПРР\03_Рабочая(проектная) документация\Требования\"/>
    </mc:Choice>
  </mc:AlternateContent>
  <bookViews>
    <workbookView xWindow="120" yWindow="120" windowWidth="20736" windowHeight="11700" activeTab="2"/>
  </bookViews>
  <sheets>
    <sheet name="Т1" sheetId="1" r:id="rId1"/>
    <sheet name="Т2" sheetId="2" r:id="rId2"/>
    <sheet name="Т3" sheetId="4" r:id="rId3"/>
  </sheets>
  <definedNames>
    <definedName name="_xlnm._FilterDatabase" localSheetId="0" hidden="1">Т1!$A$2:$B$13</definedName>
    <definedName name="_xlnm._FilterDatabase" localSheetId="1" hidden="1">Т2!$A$4:$ND$15</definedName>
    <definedName name="_xlnm._FilterDatabase" localSheetId="2" hidden="1">Т3!$A$3:$BE$18</definedName>
    <definedName name="Объекты">#REF!</definedName>
  </definedNames>
  <calcPr calcId="162913"/>
</workbook>
</file>

<file path=xl/calcChain.xml><?xml version="1.0" encoding="utf-8"?>
<calcChain xmlns="http://schemas.openxmlformats.org/spreadsheetml/2006/main">
  <c r="C19" i="4" l="1"/>
  <c r="B19" i="4"/>
  <c r="B18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P50" i="2" l="1"/>
  <c r="O50" i="2"/>
  <c r="Q50" i="2" s="1"/>
  <c r="K50" i="2"/>
  <c r="I50" i="2"/>
  <c r="H50" i="2"/>
  <c r="G50" i="2"/>
  <c r="F50" i="2"/>
  <c r="E50" i="2"/>
  <c r="D50" i="2"/>
  <c r="C50" i="2"/>
  <c r="P49" i="2"/>
  <c r="O49" i="2"/>
  <c r="Q49" i="2" s="1"/>
  <c r="K49" i="2"/>
  <c r="I49" i="2"/>
  <c r="H49" i="2"/>
  <c r="G49" i="2"/>
  <c r="F49" i="2"/>
  <c r="E49" i="2"/>
  <c r="D49" i="2"/>
  <c r="C49" i="2"/>
  <c r="P48" i="2"/>
  <c r="O48" i="2"/>
  <c r="Q48" i="2" s="1"/>
  <c r="K48" i="2"/>
  <c r="I48" i="2"/>
  <c r="H48" i="2"/>
  <c r="G48" i="2"/>
  <c r="F48" i="2"/>
  <c r="E48" i="2"/>
  <c r="D48" i="2"/>
  <c r="C48" i="2"/>
  <c r="L48" i="2" s="1"/>
  <c r="P47" i="2"/>
  <c r="O47" i="2"/>
  <c r="Q47" i="2" s="1"/>
  <c r="K47" i="2"/>
  <c r="I47" i="2"/>
  <c r="H47" i="2"/>
  <c r="G47" i="2"/>
  <c r="F47" i="2"/>
  <c r="E47" i="2"/>
  <c r="D47" i="2"/>
  <c r="C47" i="2"/>
  <c r="J47" i="2" s="1"/>
  <c r="P46" i="2"/>
  <c r="O46" i="2"/>
  <c r="Q46" i="2" s="1"/>
  <c r="K46" i="2"/>
  <c r="I46" i="2"/>
  <c r="H46" i="2"/>
  <c r="J46" i="2" s="1"/>
  <c r="M46" i="2" s="1"/>
  <c r="G46" i="2"/>
  <c r="F46" i="2"/>
  <c r="E46" i="2"/>
  <c r="D46" i="2"/>
  <c r="C46" i="2"/>
  <c r="P45" i="2"/>
  <c r="O45" i="2"/>
  <c r="Q45" i="2" s="1"/>
  <c r="K45" i="2"/>
  <c r="I45" i="2"/>
  <c r="H45" i="2"/>
  <c r="G45" i="2"/>
  <c r="F45" i="2"/>
  <c r="E45" i="2"/>
  <c r="D45" i="2"/>
  <c r="C45" i="2"/>
  <c r="L45" i="2" s="1"/>
  <c r="P44" i="2"/>
  <c r="O44" i="2"/>
  <c r="Q44" i="2" s="1"/>
  <c r="K44" i="2"/>
  <c r="I44" i="2"/>
  <c r="H44" i="2"/>
  <c r="G44" i="2"/>
  <c r="F44" i="2"/>
  <c r="E44" i="2"/>
  <c r="D44" i="2"/>
  <c r="C44" i="2"/>
  <c r="P43" i="2"/>
  <c r="O43" i="2"/>
  <c r="Q43" i="2" s="1"/>
  <c r="K43" i="2"/>
  <c r="I43" i="2"/>
  <c r="H43" i="2"/>
  <c r="G43" i="2"/>
  <c r="F43" i="2"/>
  <c r="E43" i="2"/>
  <c r="D43" i="2"/>
  <c r="C43" i="2"/>
  <c r="Q42" i="2"/>
  <c r="P42" i="2"/>
  <c r="O42" i="2"/>
  <c r="K42" i="2"/>
  <c r="I42" i="2"/>
  <c r="H42" i="2"/>
  <c r="G42" i="2"/>
  <c r="F42" i="2"/>
  <c r="E42" i="2"/>
  <c r="D42" i="2"/>
  <c r="C42" i="2"/>
  <c r="P41" i="2"/>
  <c r="O41" i="2"/>
  <c r="Q41" i="2" s="1"/>
  <c r="K41" i="2"/>
  <c r="I41" i="2"/>
  <c r="H41" i="2"/>
  <c r="G41" i="2"/>
  <c r="F41" i="2"/>
  <c r="E41" i="2"/>
  <c r="D41" i="2"/>
  <c r="L41" i="2" s="1"/>
  <c r="C41" i="2"/>
  <c r="P40" i="2"/>
  <c r="O40" i="2"/>
  <c r="Q40" i="2" s="1"/>
  <c r="K40" i="2"/>
  <c r="I40" i="2"/>
  <c r="H40" i="2"/>
  <c r="G40" i="2"/>
  <c r="F40" i="2"/>
  <c r="E40" i="2"/>
  <c r="D40" i="2"/>
  <c r="C40" i="2"/>
  <c r="P39" i="2"/>
  <c r="O39" i="2"/>
  <c r="Q39" i="2" s="1"/>
  <c r="K39" i="2"/>
  <c r="I39" i="2"/>
  <c r="H39" i="2"/>
  <c r="G39" i="2"/>
  <c r="F39" i="2"/>
  <c r="E39" i="2"/>
  <c r="D39" i="2"/>
  <c r="C39" i="2"/>
  <c r="J39" i="2" s="1"/>
  <c r="P38" i="2"/>
  <c r="O38" i="2"/>
  <c r="Q38" i="2" s="1"/>
  <c r="K38" i="2"/>
  <c r="I38" i="2"/>
  <c r="H38" i="2"/>
  <c r="G38" i="2"/>
  <c r="F38" i="2"/>
  <c r="E38" i="2"/>
  <c r="D38" i="2"/>
  <c r="L38" i="2" s="1"/>
  <c r="C38" i="2"/>
  <c r="P37" i="2"/>
  <c r="O37" i="2"/>
  <c r="Q37" i="2" s="1"/>
  <c r="K37" i="2"/>
  <c r="I37" i="2"/>
  <c r="H37" i="2"/>
  <c r="G37" i="2"/>
  <c r="F37" i="2"/>
  <c r="E37" i="2"/>
  <c r="D37" i="2"/>
  <c r="C37" i="2"/>
  <c r="P36" i="2"/>
  <c r="O36" i="2"/>
  <c r="Q36" i="2" s="1"/>
  <c r="K36" i="2"/>
  <c r="I36" i="2"/>
  <c r="H36" i="2"/>
  <c r="G36" i="2"/>
  <c r="F36" i="2"/>
  <c r="E36" i="2"/>
  <c r="D36" i="2"/>
  <c r="C36" i="2"/>
  <c r="P35" i="2"/>
  <c r="O35" i="2"/>
  <c r="Q35" i="2" s="1"/>
  <c r="K35" i="2"/>
  <c r="I35" i="2"/>
  <c r="H35" i="2"/>
  <c r="G35" i="2"/>
  <c r="F35" i="2"/>
  <c r="E35" i="2"/>
  <c r="D35" i="2"/>
  <c r="C35" i="2"/>
  <c r="L35" i="2" s="1"/>
  <c r="Q34" i="2"/>
  <c r="P34" i="2"/>
  <c r="O34" i="2"/>
  <c r="K34" i="2"/>
  <c r="I34" i="2"/>
  <c r="H34" i="2"/>
  <c r="G34" i="2"/>
  <c r="F34" i="2"/>
  <c r="E34" i="2"/>
  <c r="D34" i="2"/>
  <c r="C34" i="2"/>
  <c r="P33" i="2"/>
  <c r="O33" i="2"/>
  <c r="Q33" i="2" s="1"/>
  <c r="K33" i="2"/>
  <c r="I33" i="2"/>
  <c r="H33" i="2"/>
  <c r="G33" i="2"/>
  <c r="F33" i="2"/>
  <c r="E33" i="2"/>
  <c r="D33" i="2"/>
  <c r="C33" i="2"/>
  <c r="B32" i="2"/>
  <c r="J38" i="2" l="1"/>
  <c r="N38" i="2" s="1"/>
  <c r="L42" i="2"/>
  <c r="J44" i="2"/>
  <c r="J33" i="2"/>
  <c r="N33" i="2" s="1"/>
  <c r="J35" i="2"/>
  <c r="L36" i="2"/>
  <c r="L39" i="2"/>
  <c r="L33" i="2"/>
  <c r="J37" i="2"/>
  <c r="N37" i="2" s="1"/>
  <c r="L43" i="2"/>
  <c r="L46" i="2"/>
  <c r="L49" i="2"/>
  <c r="L34" i="2"/>
  <c r="J40" i="2"/>
  <c r="M40" i="2" s="1"/>
  <c r="J36" i="2"/>
  <c r="L44" i="2"/>
  <c r="L50" i="2"/>
  <c r="J41" i="2"/>
  <c r="J43" i="2"/>
  <c r="L47" i="2"/>
  <c r="N39" i="2"/>
  <c r="N47" i="2"/>
  <c r="N44" i="2"/>
  <c r="M44" i="2"/>
  <c r="M38" i="2"/>
  <c r="M35" i="2"/>
  <c r="N35" i="2"/>
  <c r="N36" i="2"/>
  <c r="M36" i="2"/>
  <c r="M33" i="2"/>
  <c r="M41" i="2"/>
  <c r="N41" i="2"/>
  <c r="N43" i="2"/>
  <c r="M43" i="2"/>
  <c r="L40" i="2"/>
  <c r="L37" i="2"/>
  <c r="J34" i="2"/>
  <c r="J42" i="2"/>
  <c r="N46" i="2"/>
  <c r="J50" i="2"/>
  <c r="J49" i="2"/>
  <c r="J48" i="2"/>
  <c r="J45" i="2"/>
  <c r="M39" i="2"/>
  <c r="M47" i="2"/>
  <c r="M37" i="2" l="1"/>
  <c r="N40" i="2"/>
  <c r="N34" i="2"/>
  <c r="M34" i="2"/>
  <c r="N50" i="2"/>
  <c r="M50" i="2"/>
  <c r="M42" i="2"/>
  <c r="N42" i="2"/>
  <c r="N48" i="2"/>
  <c r="M48" i="2"/>
  <c r="N45" i="2"/>
  <c r="M45" i="2"/>
  <c r="N49" i="2"/>
  <c r="M49" i="2"/>
</calcChain>
</file>

<file path=xl/comments1.xml><?xml version="1.0" encoding="utf-8"?>
<comments xmlns="http://schemas.openxmlformats.org/spreadsheetml/2006/main">
  <authors>
    <author>Лаптев Я.А.</author>
    <author>Лаптев Ярослав Андреевич</author>
  </authors>
  <commentList>
    <comment ref="BV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на ГП1АВ УНГКМ</t>
        </r>
      </text>
    </comment>
    <comment ref="CA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на ГП1АВ УНГКМ</t>
        </r>
      </text>
    </comment>
    <comment ref="CB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на ГП1АВ УНГКМ</t>
        </r>
      </text>
    </comment>
    <comment ref="CC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на ГП1АВ УНГКМ</t>
        </r>
      </text>
    </comment>
    <comment ref="CH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на ГП1АВ УНГКМ</t>
        </r>
      </text>
    </comment>
    <comment ref="CI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на ГП1АВ УНГКМ</t>
        </r>
      </text>
    </comment>
    <comment ref="CJ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на ГП1АВ УНГКМ</t>
        </r>
      </text>
    </comment>
    <comment ref="DE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J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K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L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I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EL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EM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EN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FA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на ГП1АВ УНГКМ</t>
        </r>
      </text>
    </comment>
    <comment ref="FB5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на ГП1АВ УНГКМ</t>
        </r>
      </text>
    </comment>
    <comment ref="AR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ГП 3 Медвежьего НГКМ</t>
        </r>
      </text>
    </comment>
    <comment ref="AS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ГП 3 Медвежьего НГКМ</t>
        </r>
      </text>
    </comment>
    <comment ref="AT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ГП 3 Медвежьего НГКМ</t>
        </r>
      </text>
    </comment>
    <comment ref="AY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ГП 3 Медвежьего НГКМ</t>
        </r>
      </text>
    </comment>
    <comment ref="AZ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ГП 3 Медвежьего НГКМ</t>
        </r>
      </text>
    </comment>
    <comment ref="BA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ДКС ГП 3 Медвежьего НГКМ</t>
        </r>
      </text>
    </comment>
    <comment ref="CS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CV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CW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CX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DC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DD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DE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DJ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DK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DL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EJ6" authorId="1" shapeId="0">
      <text>
        <r>
          <rPr>
            <b/>
            <sz val="9"/>
            <color indexed="81"/>
            <rFont val="Tahoma"/>
            <family val="2"/>
            <charset val="204"/>
          </rPr>
          <t>Лаптев Ярослав Андреевич:</t>
        </r>
        <r>
          <rPr>
            <sz val="9"/>
            <color indexed="81"/>
            <rFont val="Tahoma"/>
            <family val="2"/>
            <charset val="204"/>
          </rPr>
          <t xml:space="preserve">
ПНР АСДУ Касимовского ПХГ</t>
        </r>
      </text>
    </comment>
    <comment ref="EN6" authorId="1" shapeId="0">
      <text>
        <r>
          <rPr>
            <b/>
            <sz val="9"/>
            <color indexed="81"/>
            <rFont val="Tahoma"/>
            <family val="2"/>
            <charset val="204"/>
          </rPr>
          <t>Лаптев Ярослав Андреевич:</t>
        </r>
        <r>
          <rPr>
            <sz val="9"/>
            <color indexed="81"/>
            <rFont val="Tahoma"/>
            <family val="2"/>
            <charset val="204"/>
          </rPr>
          <t xml:space="preserve">
ПНР АСДУ Касимовского ПХГ</t>
        </r>
      </text>
    </comment>
    <comment ref="ES6" authorId="1" shapeId="0">
      <text>
        <r>
          <rPr>
            <b/>
            <sz val="9"/>
            <color indexed="81"/>
            <rFont val="Tahoma"/>
            <family val="2"/>
            <charset val="204"/>
          </rPr>
          <t>Лаптев Ярослав Андреевич:</t>
        </r>
        <r>
          <rPr>
            <sz val="9"/>
            <color indexed="81"/>
            <rFont val="Tahoma"/>
            <family val="2"/>
            <charset val="204"/>
          </rPr>
          <t xml:space="preserve">
ПНР АСДУ Касимовского ПХГ</t>
        </r>
      </text>
    </comment>
    <comment ref="FL6" authorId="1" shapeId="0">
      <text>
        <r>
          <rPr>
            <b/>
            <sz val="9"/>
            <color indexed="81"/>
            <rFont val="Tahoma"/>
            <family val="2"/>
            <charset val="204"/>
          </rPr>
          <t>Лаптев Ярослав Андреевич:</t>
        </r>
        <r>
          <rPr>
            <sz val="9"/>
            <color indexed="81"/>
            <rFont val="Tahoma"/>
            <family val="2"/>
            <charset val="204"/>
          </rPr>
          <t xml:space="preserve">
ПНР АСДУ Касимовского ПХГ</t>
        </r>
      </text>
    </comment>
    <comment ref="FP6" authorId="1" shapeId="0">
      <text>
        <r>
          <rPr>
            <b/>
            <sz val="9"/>
            <color indexed="81"/>
            <rFont val="Tahoma"/>
            <family val="2"/>
            <charset val="204"/>
          </rPr>
          <t>Лаптев Ярослав Андреевич:</t>
        </r>
        <r>
          <rPr>
            <sz val="9"/>
            <color indexed="81"/>
            <rFont val="Tahoma"/>
            <family val="2"/>
            <charset val="204"/>
          </rPr>
          <t xml:space="preserve">
ПНР АСДУ Касимовского ПХГ</t>
        </r>
      </text>
    </comment>
    <comment ref="GC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GD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GI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GJ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GK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GP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GQ6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AR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AS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AT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AY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AZ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A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M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O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P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Q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V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W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X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C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D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E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J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K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L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N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S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T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U7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G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BH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BM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BN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BO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BQ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BT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BU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BV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CA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CB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CC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CH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CI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CJ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DE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Таз.НГКМ</t>
        </r>
      </text>
    </comment>
    <comment ref="DJ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Таз.НГКМ</t>
        </r>
      </text>
    </comment>
    <comment ref="DK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Таз.НГКМ</t>
        </r>
      </text>
    </comment>
    <comment ref="DL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Таз.НГКМ</t>
        </r>
      </text>
    </comment>
    <comment ref="EH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EL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EM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EN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ES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ET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EU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EZ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FA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FB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FW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GB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GC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GD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HF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HK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HL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HM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HR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HS8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КС Шахтинская</t>
        </r>
      </text>
    </comment>
    <comment ref="AR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AS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BQ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УКПГ НТС Юбилейного НГКМ</t>
        </r>
      </text>
    </comment>
    <comment ref="BR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BT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BU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BV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A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B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C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H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I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J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O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P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Q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EI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EL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EM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EN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ES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ET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EU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EZ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A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B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G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H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HH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HK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HL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HM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HR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HS9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EM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EN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ES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ET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EU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EZ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FA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FB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HB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HD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HE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HF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HK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HL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HM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HR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HS10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ПБ ГП1 БНГКМ</t>
        </r>
      </text>
    </comment>
    <comment ref="AR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AS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AT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I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J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O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P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Q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V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W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X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U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Z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A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B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G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H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I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J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N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O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P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GR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GW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GX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GY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HD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HE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HF11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AR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AS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AT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CQ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CV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CW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CX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DC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DD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DE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DJ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DK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DL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EG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EL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EM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EN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ES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ET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EU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GY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HD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HE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HF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HK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HL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HM12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 Э ДКС Песцового НГКМ</t>
        </r>
      </text>
    </comment>
    <comment ref="AV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AY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AZ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A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D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E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F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G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H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M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N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O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Q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T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U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BV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A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B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CC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D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E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K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DL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B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E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F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G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EU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J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N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O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P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U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V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W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GB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GC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GD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HM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HR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HS13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AR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AS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AT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AY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AZ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BA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BD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BE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BF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BG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BH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S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V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W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CX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DC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DD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DE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DJ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DK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DL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DQ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DR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DS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DT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F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G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H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I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N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O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РЗПКТ</t>
        </r>
      </text>
    </comment>
    <comment ref="FP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U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V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FW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GB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GC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  <comment ref="GD14" authorId="0" shapeId="0">
      <text>
        <r>
          <rPr>
            <b/>
            <sz val="8"/>
            <color indexed="81"/>
            <rFont val="Tahoma"/>
            <family val="2"/>
            <charset val="204"/>
          </rPr>
          <t>Лаптев Я.А.:</t>
        </r>
        <r>
          <rPr>
            <sz val="8"/>
            <color indexed="81"/>
            <rFont val="Tahoma"/>
            <family val="2"/>
            <charset val="204"/>
          </rPr>
          <t xml:space="preserve">
ПНР АСУЭ Пунгинского ПХГ</t>
        </r>
      </text>
    </comment>
  </commentList>
</comments>
</file>

<file path=xl/sharedStrings.xml><?xml version="1.0" encoding="utf-8"?>
<sst xmlns="http://schemas.openxmlformats.org/spreadsheetml/2006/main" count="1368" uniqueCount="368">
  <si>
    <t>Макеев Даниил Вячеславович</t>
  </si>
  <si>
    <t>АСУЭ</t>
  </si>
  <si>
    <t>Вълчев Иван Николаев</t>
  </si>
  <si>
    <t>Уренгой</t>
  </si>
  <si>
    <t>Вильданов Руслан Альфисович</t>
  </si>
  <si>
    <t>Дегтев Семен Сергеевич</t>
  </si>
  <si>
    <t>Мишин Роман Александрович</t>
  </si>
  <si>
    <t>КС Шахтинская</t>
  </si>
  <si>
    <t>Кублицкий Мстислав Вячеславович</t>
  </si>
  <si>
    <t>Медвежка</t>
  </si>
  <si>
    <t>Мамаев Олег Анатольевич</t>
  </si>
  <si>
    <t>Николенко Игорь Иванович</t>
  </si>
  <si>
    <t>Глазов Дмитрий Александрович</t>
  </si>
  <si>
    <t>Тимофеев Дмитрий Алексеевич</t>
  </si>
  <si>
    <t>Сидоренко Михаил Олегович</t>
  </si>
  <si>
    <t>Пунга</t>
  </si>
  <si>
    <t>Касимов</t>
  </si>
  <si>
    <t>Бованенковское</t>
  </si>
  <si>
    <t>Ноябрь</t>
  </si>
  <si>
    <t>Декабрь</t>
  </si>
  <si>
    <t>Заполярка</t>
  </si>
  <si>
    <t>Камчатка</t>
  </si>
  <si>
    <t>Серов Олег Игоревич</t>
  </si>
  <si>
    <t>Павленко Николай Викторович</t>
  </si>
  <si>
    <t>Рыльский Антон Русланович</t>
  </si>
  <si>
    <t>Никифоров Владимир Юрьевич</t>
  </si>
  <si>
    <t>Курсы</t>
  </si>
  <si>
    <t>Отп</t>
  </si>
  <si>
    <t>Отпуск</t>
  </si>
  <si>
    <t>На этот год НЕ выедем:</t>
  </si>
  <si>
    <t>Северо-Ставропольское ПХГ</t>
  </si>
  <si>
    <t>Майкопская КС</t>
  </si>
  <si>
    <t>Медвежка ПС110</t>
  </si>
  <si>
    <t>Чаянда НО</t>
  </si>
  <si>
    <t>Январь</t>
  </si>
  <si>
    <t>Чаянда НО заводские</t>
  </si>
  <si>
    <t>ЗНГКМ ДКС-3С</t>
  </si>
  <si>
    <t>УНГКМ ДКС-16, ДКС-8A</t>
  </si>
  <si>
    <t>МНГКМ</t>
  </si>
  <si>
    <t>Февраль</t>
  </si>
  <si>
    <t>Нигаматуллин Артур Фадисович</t>
  </si>
  <si>
    <t>Март</t>
  </si>
  <si>
    <t>АГПЗ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</si>
  <si>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</si>
  <si>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</si>
  <si>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</si>
  <si>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</si>
  <si>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</si>
  <si>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</si>
  <si>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</si>
  <si>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</si>
  <si>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</si>
  <si>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</si>
  <si>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Факт</t>
  </si>
  <si>
    <t>вс</t>
  </si>
  <si>
    <t>пн</t>
  </si>
  <si>
    <t>вт</t>
  </si>
  <si>
    <t>ср</t>
  </si>
  <si>
    <t>чт</t>
  </si>
  <si>
    <t>пт</t>
  </si>
  <si>
    <t>сб</t>
  </si>
  <si>
    <t>Николенко И.И.</t>
  </si>
  <si>
    <t>Вых</t>
  </si>
  <si>
    <t>Мамаев О.А.</t>
  </si>
  <si>
    <t>Кублицкий М.В.</t>
  </si>
  <si>
    <t>К</t>
  </si>
  <si>
    <t>Глазов Д.А.</t>
  </si>
  <si>
    <t>Мишин Р.А.</t>
  </si>
  <si>
    <t>Макеев Д.В.</t>
  </si>
  <si>
    <t>Вълчев И.Н.</t>
  </si>
  <si>
    <t>Вильданов Р.А.</t>
  </si>
  <si>
    <t>Дегтев С.С.</t>
  </si>
  <si>
    <t>Тимофеев Д.А.</t>
  </si>
  <si>
    <t>Сидоренко М.О.</t>
  </si>
  <si>
    <t>Никофоров В.Ю.</t>
  </si>
  <si>
    <t>Серов О.И.</t>
  </si>
  <si>
    <t>Рыльский А.Р.</t>
  </si>
  <si>
    <t>Павленко Н. В.</t>
  </si>
  <si>
    <t>Нигаматуллин А.Ф.</t>
  </si>
  <si>
    <t>К - командировка</t>
  </si>
  <si>
    <t>От - отпуск</t>
  </si>
  <si>
    <t>Отг - отгул</t>
  </si>
  <si>
    <t>ОД-доп. отпуск опрачиваемый по кол. Договору</t>
  </si>
  <si>
    <t>Вых-выходной</t>
  </si>
  <si>
    <t>8.25 - раб. день часы</t>
  </si>
  <si>
    <t>Н</t>
  </si>
  <si>
    <t>5/Эщ</t>
  </si>
  <si>
    <t>Сб.</t>
  </si>
  <si>
    <t>Выс.</t>
  </si>
  <si>
    <t>Об - обучение</t>
  </si>
  <si>
    <t>К/8</t>
  </si>
  <si>
    <t>Об</t>
  </si>
  <si>
    <t>Р</t>
  </si>
  <si>
    <t>Р. Вр</t>
  </si>
  <si>
    <t>Р/В</t>
  </si>
  <si>
    <t>%</t>
  </si>
  <si>
    <t>От</t>
  </si>
  <si>
    <t>Б</t>
  </si>
  <si>
    <t>Сотрудники отдела АСУ энергоснабжения управления комплексных проектов</t>
  </si>
  <si>
    <t>Общая информация</t>
  </si>
  <si>
    <t>Паспортые данные</t>
  </si>
  <si>
    <t>Контактная информация</t>
  </si>
  <si>
    <t>Спец.одежды</t>
  </si>
  <si>
    <t>Ноутбук (домен)</t>
  </si>
  <si>
    <t>Ноутбуку(командировка)</t>
  </si>
  <si>
    <t>Информация по доп.оборудованию</t>
  </si>
  <si>
    <t>Личная информация</t>
  </si>
  <si>
    <t>№п/п</t>
  </si>
  <si>
    <t>Ф.И.О.</t>
  </si>
  <si>
    <t>Фамилия.И.О.</t>
  </si>
  <si>
    <t>Фамилия</t>
  </si>
  <si>
    <t>Имя</t>
  </si>
  <si>
    <t>Отчество</t>
  </si>
  <si>
    <t>Подразделение</t>
  </si>
  <si>
    <t>Должность</t>
  </si>
  <si>
    <t>Отдел</t>
  </si>
  <si>
    <t>Образование</t>
  </si>
  <si>
    <t>Дата трудоустройства</t>
  </si>
  <si>
    <t>Дата начала работы в тек. должности</t>
  </si>
  <si>
    <t>Стаж работы , год, мес</t>
  </si>
  <si>
    <t>Стаж работы в должности , год, мес</t>
  </si>
  <si>
    <t>Таб. №</t>
  </si>
  <si>
    <t>Серия, номер</t>
  </si>
  <si>
    <t>Выдан</t>
  </si>
  <si>
    <t>Дата выдачи</t>
  </si>
  <si>
    <t>Регистрация</t>
  </si>
  <si>
    <t>Место рождения</t>
  </si>
  <si>
    <t>Кабинет</t>
  </si>
  <si>
    <t>Основное здание/
Пристройка</t>
  </si>
  <si>
    <t>Адрес эл. почты раб.</t>
  </si>
  <si>
    <t>Раб. тел. 1 (газ. связь)</t>
  </si>
  <si>
    <t>Раб. тел. 1 (мин. связь)</t>
  </si>
  <si>
    <t>Раб. внутренний (газ. связь)</t>
  </si>
  <si>
    <t>Раб. тел. 2 (мин. связь)</t>
  </si>
  <si>
    <t>Факс</t>
  </si>
  <si>
    <t>Моб. тел. основной</t>
  </si>
  <si>
    <t>Моб. тел. доп.</t>
  </si>
  <si>
    <t>Адрес эл. почты личн.</t>
  </si>
  <si>
    <t>Номер ICQ</t>
  </si>
  <si>
    <t>Размер спецодежды</t>
  </si>
  <si>
    <t>Размер футболки</t>
  </si>
  <si>
    <t>Размер куртки</t>
  </si>
  <si>
    <t>Рост спецодежды</t>
  </si>
  <si>
    <t>Размер/полнота обуви</t>
  </si>
  <si>
    <t>Размер головы</t>
  </si>
  <si>
    <t>Наличие</t>
  </si>
  <si>
    <t>Наименование</t>
  </si>
  <si>
    <t>Состояние</t>
  </si>
  <si>
    <t>Инв. номер бухгалтерии</t>
  </si>
  <si>
    <t>Доступ с правами администратора</t>
  </si>
  <si>
    <t>Почта, ресурсы ЛВС</t>
  </si>
  <si>
    <t>Интернет</t>
  </si>
  <si>
    <t>Комментарии</t>
  </si>
  <si>
    <t>Service Tag ноутбука</t>
  </si>
  <si>
    <t>Сумка</t>
  </si>
  <si>
    <t>USB диск</t>
  </si>
  <si>
    <t>USB флэш</t>
  </si>
  <si>
    <t>Дополнительная информация</t>
  </si>
  <si>
    <t>Дата рождения</t>
  </si>
  <si>
    <t>Возраст</t>
  </si>
  <si>
    <t>Фактический адрес проживания</t>
  </si>
  <si>
    <t>Николенко</t>
  </si>
  <si>
    <t>Игорь</t>
  </si>
  <si>
    <t>Иванович</t>
  </si>
  <si>
    <t>Управление комплексных проектов</t>
  </si>
  <si>
    <t>Начальник отдела</t>
  </si>
  <si>
    <t>АСУ Э</t>
  </si>
  <si>
    <t>Лаб. корпус ул.Кирпичные выемки д.3 стр.4</t>
  </si>
  <si>
    <t xml:space="preserve">i.nikolenko@gazautomation.ru </t>
  </si>
  <si>
    <t>(700) 5-21-67</t>
  </si>
  <si>
    <t>+7 (495) 381-26-10</t>
  </si>
  <si>
    <t>2318</t>
  </si>
  <si>
    <t>-</t>
  </si>
  <si>
    <t>+7 9035012056</t>
  </si>
  <si>
    <t>+7 904 4857962
+7 495 7580931</t>
  </si>
  <si>
    <t>nikolenkoigor@gmail.com</t>
  </si>
  <si>
    <t>366257059</t>
  </si>
  <si>
    <t>50</t>
  </si>
  <si>
    <t>48/50</t>
  </si>
  <si>
    <t>56</t>
  </si>
  <si>
    <t>170/176</t>
  </si>
  <si>
    <t>+</t>
  </si>
  <si>
    <t>HP ProBook 470 G2</t>
  </si>
  <si>
    <t xml:space="preserve">4 – Хорошее </t>
  </si>
  <si>
    <t>00-КИ035604</t>
  </si>
  <si>
    <t>CNP5450K6T</t>
  </si>
  <si>
    <t>LENOVO P50</t>
  </si>
  <si>
    <t>PC-0G8A7Z</t>
  </si>
  <si>
    <t>Доп. Выдано флешка + жесткий диск  30.11.2016</t>
  </si>
  <si>
    <t>Мамаев</t>
  </si>
  <si>
    <t>Олег</t>
  </si>
  <si>
    <t>Анатольевич</t>
  </si>
  <si>
    <t xml:space="preserve">Главный специалист  </t>
  </si>
  <si>
    <t xml:space="preserve">o.mamaev@gazautomation.ru </t>
  </si>
  <si>
    <t>(700) 5-25-08</t>
  </si>
  <si>
    <t>+7 9262176139</t>
  </si>
  <si>
    <t>+7 951 9928262
+79220589089</t>
  </si>
  <si>
    <t>mamaevoa@gmail.com</t>
  </si>
  <si>
    <t>258178610</t>
  </si>
  <si>
    <t>HP 250 G5</t>
  </si>
  <si>
    <t>4 – Хорошее (нет проблем)</t>
  </si>
  <si>
    <t>000КИ054477</t>
  </si>
  <si>
    <t>CND7200QTT</t>
  </si>
  <si>
    <t>DELL E5550</t>
  </si>
  <si>
    <t>87W6N32</t>
  </si>
  <si>
    <t>Кублицкий</t>
  </si>
  <si>
    <t>Мстислав</t>
  </si>
  <si>
    <t>Вячеславович</t>
  </si>
  <si>
    <t xml:space="preserve">Главный специалист </t>
  </si>
  <si>
    <t>m.kublitskiy@gazprom-auto.ru</t>
  </si>
  <si>
    <t>(700) 5-25-15</t>
  </si>
  <si>
    <t>+7 (495) 989-72-18</t>
  </si>
  <si>
    <t>2286</t>
  </si>
  <si>
    <t>+7 915 2903852</t>
  </si>
  <si>
    <t>+7 967 8932400</t>
  </si>
  <si>
    <t>kubmv@mail.ru</t>
  </si>
  <si>
    <t>000КИ027128</t>
  </si>
  <si>
    <t>GA-02731</t>
  </si>
  <si>
    <t>HP ProBook 450 G4</t>
  </si>
  <si>
    <t>5CD70114T3</t>
  </si>
  <si>
    <t>Доп. выдано флешка   30.11.2016</t>
  </si>
  <si>
    <t>Глазов</t>
  </si>
  <si>
    <t>Дмитрий</t>
  </si>
  <si>
    <t>Александрович</t>
  </si>
  <si>
    <t>Главный специалист</t>
  </si>
  <si>
    <t>СС</t>
  </si>
  <si>
    <t xml:space="preserve">d.glazov@gazprom-auto.ru </t>
  </si>
  <si>
    <t>2287</t>
  </si>
  <si>
    <t>+7 926 175 2363</t>
  </si>
  <si>
    <t>+7 951 9900771</t>
  </si>
  <si>
    <t>djerri1988@yandex.ru</t>
  </si>
  <si>
    <t>265862003</t>
  </si>
  <si>
    <t>HP ProBook 4540s</t>
  </si>
  <si>
    <t>000291985</t>
  </si>
  <si>
    <t>2CE2410HZ1</t>
  </si>
  <si>
    <t>Доп. Выдано флешка   30.11.2016</t>
  </si>
  <si>
    <t>Мишин</t>
  </si>
  <si>
    <t>Роман</t>
  </si>
  <si>
    <t>Ведущий инженер</t>
  </si>
  <si>
    <t>2324</t>
  </si>
  <si>
    <t>+7 967 048 07 99</t>
  </si>
  <si>
    <t xml:space="preserve">
mishinroman090@gmail.com</t>
  </si>
  <si>
    <t>DELL PRECISION M3800</t>
  </si>
  <si>
    <t>3BYVWZ1</t>
  </si>
  <si>
    <t>Доп. Выдано жесткий диск  30.11.2016</t>
  </si>
  <si>
    <t>Дегтев</t>
  </si>
  <si>
    <t>Семен</t>
  </si>
  <si>
    <t>Сергеевич</t>
  </si>
  <si>
    <t xml:space="preserve">Инженер 1 кат. </t>
  </si>
  <si>
    <t>s.degtev@gazprom-auto.ru</t>
  </si>
  <si>
    <t>2323</t>
  </si>
  <si>
    <t>+7 915 172 8303</t>
  </si>
  <si>
    <t>semendegtev@gmail.com</t>
  </si>
  <si>
    <t>182/188</t>
  </si>
  <si>
    <t>3 – Удовлетворительное (заменить аккумулятор)</t>
  </si>
  <si>
    <t>16TVWZ1</t>
  </si>
  <si>
    <t>Макеев</t>
  </si>
  <si>
    <t>Даниил</t>
  </si>
  <si>
    <t xml:space="preserve">Ведущий инженер </t>
  </si>
  <si>
    <t>d.makeev@gazprom-auto.ru</t>
  </si>
  <si>
    <t>2288</t>
  </si>
  <si>
    <t>+7 926 3455754</t>
  </si>
  <si>
    <t>makeev.danila@yandex.ru</t>
  </si>
  <si>
    <t>7QMVWZ1</t>
  </si>
  <si>
    <t xml:space="preserve">Тимофеев </t>
  </si>
  <si>
    <t xml:space="preserve">Дмитрий </t>
  </si>
  <si>
    <t>Алексеевич</t>
  </si>
  <si>
    <t xml:space="preserve">Инженер 1кат. </t>
  </si>
  <si>
    <t>d.timofeev3@gazprom-auto.ru</t>
  </si>
  <si>
    <t>2322</t>
  </si>
  <si>
    <t>+79680639246</t>
  </si>
  <si>
    <t>seregil17@gmail.com</t>
  </si>
  <si>
    <t>HP ProBook 4530s</t>
  </si>
  <si>
    <t>CNU1255733</t>
  </si>
  <si>
    <t>Вълчев</t>
  </si>
  <si>
    <t>Иван</t>
  </si>
  <si>
    <t>Николаев</t>
  </si>
  <si>
    <t>i.vlchev@gazprom-auto.ru</t>
  </si>
  <si>
    <t>2317</t>
  </si>
  <si>
    <t>+7 925 232 16 99</t>
  </si>
  <si>
    <t>ivan.vlchev@mail.ru</t>
  </si>
  <si>
    <t>52</t>
  </si>
  <si>
    <t>188</t>
  </si>
  <si>
    <t>45</t>
  </si>
  <si>
    <t>HP ProBook 450 G2</t>
  </si>
  <si>
    <t>CND5160D4M</t>
  </si>
  <si>
    <t>Fujitsu CELSIUS H710</t>
  </si>
  <si>
    <t>DSCF001978</t>
  </si>
  <si>
    <t>Вильданов</t>
  </si>
  <si>
    <t>Руслан</t>
  </si>
  <si>
    <t>Альфисович</t>
  </si>
  <si>
    <t>r.vildanov@gazautomation.ru</t>
  </si>
  <si>
    <t>2205</t>
  </si>
  <si>
    <t>+7 926 655 65 31</t>
  </si>
  <si>
    <t>ruslan_vi@mail.ru</t>
  </si>
  <si>
    <t>48</t>
  </si>
  <si>
    <t>46</t>
  </si>
  <si>
    <t>183</t>
  </si>
  <si>
    <t>43</t>
  </si>
  <si>
    <t>58</t>
  </si>
  <si>
    <t>HP ProBook 450</t>
  </si>
  <si>
    <t>CND5160D44</t>
  </si>
  <si>
    <t>Сидоренко</t>
  </si>
  <si>
    <t>Михаил</t>
  </si>
  <si>
    <t>Олегович</t>
  </si>
  <si>
    <t>m.sidorenko@gazprom-auto.ru</t>
  </si>
  <si>
    <t>+7 968 9295937</t>
  </si>
  <si>
    <t>misha_sidorenko@inbox.ru</t>
  </si>
  <si>
    <t>42</t>
  </si>
  <si>
    <t>57</t>
  </si>
  <si>
    <t>DELL Latitude E6400</t>
  </si>
  <si>
    <t>3 - Удовлетворительное</t>
  </si>
  <si>
    <t>0002005100</t>
  </si>
  <si>
    <t>GA-00091</t>
  </si>
  <si>
    <t>HP Zbook 15u G3</t>
  </si>
  <si>
    <t>5CG7062VZ3</t>
  </si>
  <si>
    <t>Серов</t>
  </si>
  <si>
    <t>Игоревич</t>
  </si>
  <si>
    <t xml:space="preserve">инженер 2й категории </t>
  </si>
  <si>
    <t>Лаб. Корпус. Ул. Керпичные Выемки. Д.3.стр.4.</t>
  </si>
  <si>
    <t>o.serov@gazprom-auto.ru</t>
  </si>
  <si>
    <t>(465)381-26-10</t>
  </si>
  <si>
    <t>+7(925)175-22-54</t>
  </si>
  <si>
    <t>skier1993@rambler.ru</t>
  </si>
  <si>
    <t>3- Есть проблемы</t>
  </si>
  <si>
    <t>00133419</t>
  </si>
  <si>
    <t>Требуется дополнительная оперативная память.</t>
  </si>
  <si>
    <t>CNU14148XZ</t>
  </si>
  <si>
    <t>Никифоров</t>
  </si>
  <si>
    <t>Владимир</t>
  </si>
  <si>
    <t>Юрьевич</t>
  </si>
  <si>
    <t>инженер 2й категории</t>
  </si>
  <si>
    <t xml:space="preserve"> ОТР</t>
  </si>
  <si>
    <t>Лаб. Корпус ул. Кирпичные выемки д.3 стр.4</t>
  </si>
  <si>
    <t>v.nikiforov@gazprom-auto.ru</t>
  </si>
  <si>
    <t>8-495-381-26-10</t>
  </si>
  <si>
    <t>8-915-133-29-30</t>
  </si>
  <si>
    <t>nikiforovvladimir2125@gmail.com</t>
  </si>
  <si>
    <t>3 (есть проблемы)</t>
  </si>
  <si>
    <t>000086012</t>
  </si>
  <si>
    <t>недостаточно оперативной памяти</t>
  </si>
  <si>
    <t>CNU1171LCQ</t>
  </si>
  <si>
    <t>Рыльский</t>
  </si>
  <si>
    <t>Антон</t>
  </si>
  <si>
    <t>Русланович</t>
  </si>
  <si>
    <t>a.rylskiy@gazprom-auto.ru</t>
  </si>
  <si>
    <t>farengate25@mail.ru</t>
  </si>
  <si>
    <t>HP 250 G6</t>
  </si>
  <si>
    <t>000КИ072336</t>
  </si>
  <si>
    <t>CND731160Z</t>
  </si>
  <si>
    <t>Павленко</t>
  </si>
  <si>
    <t>Николай</t>
  </si>
  <si>
    <t>Викторович</t>
  </si>
  <si>
    <t>n.pavlenko@gazprom-auto.ru</t>
  </si>
  <si>
    <t>+7(985)452-36-22</t>
  </si>
  <si>
    <t>omegaphenix@mail.ru</t>
  </si>
  <si>
    <t>000КИ072337</t>
  </si>
  <si>
    <t>CND731161J</t>
  </si>
  <si>
    <t>Нигаматуллин</t>
  </si>
  <si>
    <t>Артур</t>
  </si>
  <si>
    <t>Фадисович</t>
  </si>
  <si>
    <t>Инженер 2 категории</t>
  </si>
  <si>
    <t>a.nigamatullin@gazprom-auto.ru</t>
  </si>
  <si>
    <t>+7 9166736729</t>
  </si>
  <si>
    <t>arturnigma@mail.ru</t>
  </si>
  <si>
    <t>отличное</t>
  </si>
  <si>
    <t>GA-04140</t>
  </si>
  <si>
    <t>CND73115X4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</si>
</sst>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;@"/>
    <numFmt numFmtId="165" formatCode="0.0"/>
    <numFmt numFmtId="166" formatCode="[$-419]d\-mmm\-yyyy;@"/>
    <numFmt numFmtId="167" formatCode="dd/mm/yy;@"/>
    <numFmt numFmtId="168" formatCode="[$-FC19]dd\ mmmm\ yyyy\ \г/;@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rgb="FFFF000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Arial"/>
      <family val="2"/>
      <charset val="204"/>
    </font>
    <font>
      <sz val="10"/>
      <color indexed="8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u/>
      <sz val="10"/>
      <color theme="1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name val="Calibri"/>
      <family val="2"/>
      <charset val="186"/>
      <scheme val="minor"/>
    </font>
    <font>
      <i/>
      <sz val="10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5" fillId="0" borderId="0" applyNumberFormat="0" applyFont="0" applyFill="0" applyBorder="0" applyAlignment="0" applyProtection="0">
      <alignment vertical="top"/>
    </xf>
    <xf numFmtId="0" fontId="1" fillId="0" borderId="0"/>
    <xf numFmtId="0" fontId="2" fillId="0" borderId="0"/>
    <xf numFmtId="0" fontId="1" fillId="0" borderId="0"/>
    <xf numFmtId="0" fontId="5" fillId="0" borderId="0"/>
    <xf numFmtId="0" fontId="19" fillId="0" borderId="0"/>
    <xf numFmtId="0" fontId="5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217">
    <xf numFmtId="0" fontId="0" fillId="0" borderId="0" xfId="0"/>
    <xf numFmtId="0" fontId="3" fillId="2" borderId="8" xfId="4" applyFont="1" applyFill="1" applyBorder="1"/>
    <xf numFmtId="0" fontId="3" fillId="0" borderId="8" xfId="4" applyFont="1" applyFill="1" applyBorder="1"/>
    <xf numFmtId="0" fontId="3" fillId="0" borderId="7" xfId="4" applyFont="1" applyFill="1" applyBorder="1"/>
    <xf numFmtId="0" fontId="3" fillId="0" borderId="9" xfId="4" applyFont="1" applyFill="1" applyBorder="1"/>
    <xf numFmtId="0" fontId="6" fillId="0" borderId="16" xfId="3" applyFont="1" applyBorder="1" applyAlignment="1">
      <alignment horizontal="left" vertical="center"/>
    </xf>
    <xf numFmtId="0" fontId="5" fillId="0" borderId="14" xfId="2" applyNumberFormat="1" applyFont="1" applyFill="1" applyBorder="1" applyAlignment="1" applyProtection="1">
      <alignment horizontal="left" vertical="center"/>
    </xf>
    <xf numFmtId="0" fontId="5" fillId="0" borderId="4" xfId="2" applyNumberFormat="1" applyFont="1" applyFill="1" applyBorder="1" applyAlignment="1" applyProtection="1">
      <alignment horizontal="left" vertical="center"/>
    </xf>
    <xf numFmtId="0" fontId="5" fillId="0" borderId="15" xfId="2" applyNumberFormat="1" applyFont="1" applyFill="1" applyBorder="1" applyAlignment="1" applyProtection="1">
      <alignment horizontal="left" vertical="center"/>
    </xf>
    <xf numFmtId="0" fontId="5" fillId="0" borderId="16" xfId="2" applyNumberFormat="1" applyFont="1" applyFill="1" applyBorder="1" applyAlignment="1" applyProtection="1">
      <alignment horizontal="left" vertical="center"/>
    </xf>
    <xf numFmtId="0" fontId="7" fillId="2" borderId="12" xfId="4" applyFont="1" applyFill="1" applyBorder="1" applyAlignment="1">
      <alignment horizontal="left" vertical="center"/>
    </xf>
    <xf numFmtId="0" fontId="7" fillId="0" borderId="12" xfId="4" applyFont="1" applyFill="1" applyBorder="1" applyAlignment="1">
      <alignment horizontal="left" vertical="center"/>
    </xf>
    <xf numFmtId="0" fontId="7" fillId="0" borderId="13" xfId="4" applyFont="1" applyFill="1" applyBorder="1" applyAlignment="1">
      <alignment horizontal="left" vertical="center"/>
    </xf>
    <xf numFmtId="0" fontId="7" fillId="2" borderId="6" xfId="4" applyFont="1" applyFill="1" applyBorder="1" applyAlignment="1">
      <alignment horizontal="left" vertical="center"/>
    </xf>
    <xf numFmtId="0" fontId="7" fillId="0" borderId="6" xfId="4" applyFont="1" applyFill="1" applyBorder="1" applyAlignment="1">
      <alignment horizontal="left" vertical="center"/>
    </xf>
    <xf numFmtId="0" fontId="7" fillId="2" borderId="1" xfId="4" applyFont="1" applyFill="1" applyBorder="1" applyAlignment="1">
      <alignment horizontal="left" vertical="center"/>
    </xf>
    <xf numFmtId="0" fontId="7" fillId="0" borderId="5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7" fillId="3" borderId="1" xfId="4" applyFont="1" applyFill="1" applyBorder="1" applyAlignment="1">
      <alignment horizontal="left" vertical="center"/>
    </xf>
    <xf numFmtId="0" fontId="7" fillId="0" borderId="3" xfId="4" applyFont="1" applyFill="1" applyBorder="1" applyAlignment="1">
      <alignment horizontal="left" vertical="center"/>
    </xf>
    <xf numFmtId="0" fontId="7" fillId="4" borderId="1" xfId="4" applyFont="1" applyFill="1" applyBorder="1" applyAlignment="1">
      <alignment horizontal="left" vertical="center"/>
    </xf>
    <xf numFmtId="0" fontId="7" fillId="0" borderId="2" xfId="4" applyFont="1" applyFill="1" applyBorder="1" applyAlignment="1">
      <alignment horizontal="left" vertical="center"/>
    </xf>
    <xf numFmtId="0" fontId="0" fillId="0" borderId="0" xfId="0" applyFill="1"/>
    <xf numFmtId="0" fontId="7" fillId="0" borderId="0" xfId="0" applyFont="1"/>
    <xf numFmtId="0" fontId="7" fillId="4" borderId="3" xfId="4" applyFont="1" applyFill="1" applyBorder="1" applyAlignment="1">
      <alignment horizontal="left" vertical="center"/>
    </xf>
    <xf numFmtId="0" fontId="6" fillId="0" borderId="16" xfId="3" applyFont="1" applyFill="1" applyBorder="1" applyAlignment="1">
      <alignment horizontal="left" vertical="center"/>
    </xf>
    <xf numFmtId="0" fontId="0" fillId="0" borderId="17" xfId="0" applyBorder="1" applyAlignment="1"/>
    <xf numFmtId="0" fontId="7" fillId="0" borderId="0" xfId="0" applyFont="1" applyFill="1"/>
    <xf numFmtId="0" fontId="7" fillId="3" borderId="3" xfId="4" applyFont="1" applyFill="1" applyBorder="1" applyAlignment="1">
      <alignment horizontal="left" vertical="center"/>
    </xf>
    <xf numFmtId="0" fontId="0" fillId="0" borderId="17" xfId="0" applyFill="1" applyBorder="1" applyAlignment="1"/>
    <xf numFmtId="0" fontId="7" fillId="2" borderId="3" xfId="4" applyFont="1" applyFill="1" applyBorder="1" applyAlignment="1">
      <alignment horizontal="left" vertical="center"/>
    </xf>
    <xf numFmtId="0" fontId="7" fillId="2" borderId="13" xfId="4" applyFont="1" applyFill="1" applyBorder="1" applyAlignment="1">
      <alignment horizontal="left" vertical="center"/>
    </xf>
    <xf numFmtId="0" fontId="7" fillId="2" borderId="5" xfId="4" applyFont="1" applyFill="1" applyBorder="1" applyAlignment="1">
      <alignment horizontal="left" vertical="center"/>
    </xf>
    <xf numFmtId="0" fontId="3" fillId="2" borderId="7" xfId="4" applyFont="1" applyFill="1" applyBorder="1"/>
    <xf numFmtId="0" fontId="7" fillId="0" borderId="18" xfId="4" applyFont="1" applyFill="1" applyBorder="1" applyAlignment="1">
      <alignment horizontal="left" vertical="center"/>
    </xf>
    <xf numFmtId="0" fontId="7" fillId="0" borderId="19" xfId="4" applyFont="1" applyFill="1" applyBorder="1" applyAlignment="1">
      <alignment horizontal="left" vertical="center"/>
    </xf>
    <xf numFmtId="0" fontId="7" fillId="3" borderId="2" xfId="4" applyFont="1" applyFill="1" applyBorder="1" applyAlignment="1">
      <alignment horizontal="left" vertical="center"/>
    </xf>
    <xf numFmtId="0" fontId="7" fillId="5" borderId="1" xfId="4" applyFont="1" applyFill="1" applyBorder="1" applyAlignment="1">
      <alignment horizontal="left" vertical="center"/>
    </xf>
    <xf numFmtId="0" fontId="8" fillId="0" borderId="0" xfId="0" applyFont="1" applyFill="1"/>
    <xf numFmtId="0" fontId="5" fillId="0" borderId="23" xfId="2" applyNumberFormat="1" applyFont="1" applyFill="1" applyBorder="1" applyAlignment="1" applyProtection="1">
      <alignment horizontal="left" vertical="center"/>
    </xf>
    <xf numFmtId="0" fontId="7" fillId="3" borderId="24" xfId="4" applyFont="1" applyFill="1" applyBorder="1" applyAlignment="1">
      <alignment horizontal="left" vertical="center"/>
    </xf>
    <xf numFmtId="0" fontId="7" fillId="5" borderId="24" xfId="4" applyFont="1" applyFill="1" applyBorder="1" applyAlignment="1">
      <alignment horizontal="left" vertical="center"/>
    </xf>
    <xf numFmtId="0" fontId="7" fillId="0" borderId="24" xfId="4" applyFont="1" applyFill="1" applyBorder="1" applyAlignment="1">
      <alignment horizontal="left" vertical="center"/>
    </xf>
    <xf numFmtId="0" fontId="7" fillId="0" borderId="25" xfId="4" applyFont="1" applyFill="1" applyBorder="1" applyAlignment="1">
      <alignment horizontal="left" vertical="center"/>
    </xf>
    <xf numFmtId="0" fontId="5" fillId="0" borderId="27" xfId="2" applyNumberFormat="1" applyFont="1" applyFill="1" applyBorder="1" applyAlignment="1" applyProtection="1">
      <alignment horizontal="left" vertical="center"/>
    </xf>
    <xf numFmtId="0" fontId="7" fillId="0" borderId="28" xfId="4" applyFont="1" applyFill="1" applyBorder="1" applyAlignment="1">
      <alignment horizontal="left" vertical="center"/>
    </xf>
    <xf numFmtId="0" fontId="7" fillId="0" borderId="29" xfId="4" applyFont="1" applyFill="1" applyBorder="1" applyAlignment="1">
      <alignment horizontal="left" vertical="center"/>
    </xf>
    <xf numFmtId="0" fontId="7" fillId="0" borderId="30" xfId="4" applyFont="1" applyFill="1" applyBorder="1" applyAlignment="1">
      <alignment horizontal="left" vertical="center"/>
    </xf>
    <xf numFmtId="0" fontId="7" fillId="3" borderId="28" xfId="4" applyFont="1" applyFill="1" applyBorder="1" applyAlignment="1">
      <alignment horizontal="left" vertical="center"/>
    </xf>
    <xf numFmtId="0" fontId="7" fillId="0" borderId="26" xfId="4" applyFont="1" applyFill="1" applyBorder="1" applyAlignment="1">
      <alignment horizontal="left" vertical="center"/>
    </xf>
    <xf numFmtId="0" fontId="7" fillId="6" borderId="1" xfId="4" applyFont="1" applyFill="1" applyBorder="1" applyAlignment="1">
      <alignment horizontal="left" vertical="center"/>
    </xf>
    <xf numFmtId="0" fontId="3" fillId="7" borderId="9" xfId="4" applyFont="1" applyFill="1" applyBorder="1"/>
    <xf numFmtId="0" fontId="3" fillId="7" borderId="8" xfId="4" applyFont="1" applyFill="1" applyBorder="1"/>
    <xf numFmtId="0" fontId="7" fillId="0" borderId="31" xfId="4" applyFont="1" applyFill="1" applyBorder="1" applyAlignment="1">
      <alignment horizontal="left" vertical="center"/>
    </xf>
    <xf numFmtId="0" fontId="7" fillId="0" borderId="35" xfId="4" applyFont="1" applyFill="1" applyBorder="1" applyAlignment="1">
      <alignment horizontal="left" vertical="center"/>
    </xf>
    <xf numFmtId="0" fontId="7" fillId="0" borderId="36" xfId="4" applyFont="1" applyFill="1" applyBorder="1" applyAlignment="1">
      <alignment horizontal="left" vertical="center"/>
    </xf>
    <xf numFmtId="0" fontId="7" fillId="0" borderId="34" xfId="0" applyFont="1" applyFill="1" applyBorder="1"/>
    <xf numFmtId="0" fontId="0" fillId="0" borderId="34" xfId="0" applyFill="1" applyBorder="1"/>
    <xf numFmtId="0" fontId="3" fillId="8" borderId="8" xfId="4" applyFont="1" applyFill="1" applyBorder="1"/>
    <xf numFmtId="0" fontId="10" fillId="0" borderId="0" xfId="0" applyFont="1"/>
    <xf numFmtId="14" fontId="10" fillId="0" borderId="0" xfId="0" applyNumberFormat="1" applyFont="1"/>
    <xf numFmtId="0" fontId="10" fillId="0" borderId="1" xfId="0" applyFont="1" applyBorder="1" applyAlignment="1">
      <alignment vertical="center" wrapText="1"/>
    </xf>
    <xf numFmtId="0" fontId="10" fillId="0" borderId="1" xfId="0" applyFont="1" applyBorder="1"/>
    <xf numFmtId="14" fontId="10" fillId="0" borderId="1" xfId="0" applyNumberFormat="1" applyFont="1" applyBorder="1"/>
    <xf numFmtId="0" fontId="10" fillId="0" borderId="33" xfId="0" applyFont="1" applyBorder="1" applyAlignment="1">
      <alignment horizontal="center" vertical="center" wrapText="1"/>
    </xf>
    <xf numFmtId="164" fontId="10" fillId="0" borderId="1" xfId="0" applyNumberFormat="1" applyFont="1" applyFill="1" applyBorder="1"/>
    <xf numFmtId="164" fontId="10" fillId="10" borderId="33" xfId="0" applyNumberFormat="1" applyFont="1" applyFill="1" applyBorder="1" applyAlignment="1">
      <alignment horizontal="center" vertical="center" wrapText="1"/>
    </xf>
    <xf numFmtId="164" fontId="10" fillId="10" borderId="1" xfId="0" applyNumberFormat="1" applyFont="1" applyFill="1" applyBorder="1" applyAlignment="1">
      <alignment horizontal="center" vertical="center" wrapText="1"/>
    </xf>
    <xf numFmtId="164" fontId="10" fillId="11" borderId="1" xfId="0" applyNumberFormat="1" applyFont="1" applyFill="1" applyBorder="1" applyAlignment="1">
      <alignment horizontal="center" vertical="center" wrapText="1"/>
    </xf>
    <xf numFmtId="164" fontId="10" fillId="11" borderId="0" xfId="0" applyNumberFormat="1" applyFont="1" applyFill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/>
    <xf numFmtId="0" fontId="10" fillId="4" borderId="1" xfId="0" applyFont="1" applyFill="1" applyBorder="1"/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10" fillId="0" borderId="0" xfId="0" applyFont="1" applyFill="1"/>
    <xf numFmtId="0" fontId="10" fillId="0" borderId="1" xfId="0" applyFont="1" applyFill="1" applyBorder="1" applyAlignment="1">
      <alignment horizontal="center" wrapText="1"/>
    </xf>
    <xf numFmtId="0" fontId="11" fillId="0" borderId="33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0" fontId="10" fillId="11" borderId="1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165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/>
    <xf numFmtId="0" fontId="7" fillId="13" borderId="2" xfId="4" applyFont="1" applyFill="1" applyBorder="1" applyAlignment="1">
      <alignment horizontal="left" vertical="center"/>
    </xf>
    <xf numFmtId="0" fontId="7" fillId="13" borderId="44" xfId="4" applyFont="1" applyFill="1" applyBorder="1" applyAlignment="1">
      <alignment horizontal="left" vertical="center"/>
    </xf>
    <xf numFmtId="0" fontId="7" fillId="13" borderId="45" xfId="4" applyFont="1" applyFill="1" applyBorder="1" applyAlignment="1">
      <alignment horizontal="left" vertical="center"/>
    </xf>
    <xf numFmtId="0" fontId="7" fillId="13" borderId="46" xfId="4" applyFont="1" applyFill="1" applyBorder="1" applyAlignment="1">
      <alignment horizontal="left" vertical="center"/>
    </xf>
    <xf numFmtId="0" fontId="0" fillId="13" borderId="51" xfId="0" applyFill="1" applyBorder="1" applyAlignment="1">
      <alignment horizontal="left" vertical="center"/>
    </xf>
    <xf numFmtId="0" fontId="7" fillId="13" borderId="33" xfId="4" applyFont="1" applyFill="1" applyBorder="1" applyAlignment="1">
      <alignment horizontal="left" vertical="center"/>
    </xf>
    <xf numFmtId="0" fontId="7" fillId="13" borderId="31" xfId="4" applyFont="1" applyFill="1" applyBorder="1" applyAlignment="1">
      <alignment horizontal="left" vertical="center"/>
    </xf>
    <xf numFmtId="0" fontId="7" fillId="13" borderId="1" xfId="4" applyFont="1" applyFill="1" applyBorder="1" applyAlignment="1">
      <alignment horizontal="left" vertical="center"/>
    </xf>
    <xf numFmtId="0" fontId="16" fillId="0" borderId="2" xfId="4" applyFont="1" applyFill="1" applyBorder="1" applyAlignment="1">
      <alignment horizontal="left" vertical="center"/>
    </xf>
    <xf numFmtId="0" fontId="16" fillId="0" borderId="31" xfId="4" applyFont="1" applyFill="1" applyBorder="1" applyAlignment="1">
      <alignment horizontal="left" vertical="center"/>
    </xf>
    <xf numFmtId="0" fontId="16" fillId="0" borderId="1" xfId="4" applyFont="1" applyFill="1" applyBorder="1" applyAlignment="1">
      <alignment horizontal="left" vertical="center"/>
    </xf>
    <xf numFmtId="0" fontId="9" fillId="0" borderId="0" xfId="0" applyFont="1" applyFill="1"/>
    <xf numFmtId="0" fontId="16" fillId="0" borderId="26" xfId="4" applyFont="1" applyFill="1" applyBorder="1" applyAlignment="1">
      <alignment horizontal="left" vertical="center"/>
    </xf>
    <xf numFmtId="0" fontId="18" fillId="0" borderId="0" xfId="6" applyFont="1" applyFill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20" fillId="0" borderId="1" xfId="7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1" fillId="4" borderId="46" xfId="0" applyFont="1" applyFill="1" applyBorder="1" applyAlignment="1">
      <alignment horizontal="left" vertical="center" wrapText="1"/>
    </xf>
    <xf numFmtId="166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8" fillId="4" borderId="1" xfId="8" applyNumberFormat="1" applyFont="1" applyFill="1" applyBorder="1" applyAlignment="1">
      <alignment horizontal="center" vertical="center" wrapText="1"/>
    </xf>
    <xf numFmtId="49" fontId="18" fillId="4" borderId="1" xfId="8" applyNumberFormat="1" applyFont="1" applyFill="1" applyBorder="1" applyAlignment="1">
      <alignment horizontal="left" vertical="center" wrapText="1"/>
    </xf>
    <xf numFmtId="167" fontId="18" fillId="4" borderId="1" xfId="8" applyNumberFormat="1" applyFont="1" applyFill="1" applyBorder="1" applyAlignment="1" applyProtection="1">
      <alignment horizontal="left" vertical="center" wrapText="1"/>
      <protection locked="0"/>
    </xf>
    <xf numFmtId="0" fontId="11" fillId="4" borderId="1" xfId="0" applyFont="1" applyFill="1" applyBorder="1" applyAlignment="1">
      <alignment horizontal="center" vertical="center" wrapText="1"/>
    </xf>
    <xf numFmtId="49" fontId="22" fillId="4" borderId="1" xfId="9" applyNumberFormat="1" applyFont="1" applyFill="1" applyBorder="1" applyAlignment="1" applyProtection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23" fillId="4" borderId="1" xfId="0" applyNumberFormat="1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168" fontId="10" fillId="4" borderId="1" xfId="0" applyNumberFormat="1" applyFont="1" applyFill="1" applyBorder="1" applyAlignment="1">
      <alignment horizontal="center" vertical="center" wrapText="1"/>
    </xf>
    <xf numFmtId="1" fontId="10" fillId="4" borderId="1" xfId="0" applyNumberFormat="1" applyFont="1" applyFill="1" applyBorder="1" applyAlignment="1">
      <alignment horizontal="center" vertical="center" wrapText="1"/>
    </xf>
    <xf numFmtId="1" fontId="24" fillId="4" borderId="1" xfId="0" applyNumberFormat="1" applyFont="1" applyFill="1" applyBorder="1"/>
    <xf numFmtId="0" fontId="10" fillId="4" borderId="0" xfId="0" applyFont="1" applyFill="1" applyAlignment="1">
      <alignment vertical="center" wrapText="1"/>
    </xf>
    <xf numFmtId="49" fontId="21" fillId="4" borderId="1" xfId="9" applyNumberFormat="1" applyFont="1" applyFill="1" applyBorder="1" applyAlignment="1" applyProtection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49" fontId="20" fillId="4" borderId="1" xfId="1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49" fontId="21" fillId="4" borderId="1" xfId="9" applyNumberFormat="1" applyFill="1" applyBorder="1" applyAlignment="1" applyProtection="1">
      <alignment horizontal="center" vertical="center" wrapText="1"/>
    </xf>
    <xf numFmtId="0" fontId="18" fillId="0" borderId="0" xfId="6" applyFont="1" applyFill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horizontal="left" vertical="center" wrapText="1"/>
    </xf>
    <xf numFmtId="0" fontId="10" fillId="10" borderId="1" xfId="0" applyFont="1" applyFill="1" applyBorder="1"/>
    <xf numFmtId="0" fontId="5" fillId="10" borderId="4" xfId="2" applyNumberFormat="1" applyFont="1" applyFill="1" applyBorder="1" applyAlignment="1" applyProtection="1">
      <alignment horizontal="left" vertical="center"/>
    </xf>
    <xf numFmtId="0" fontId="7" fillId="13" borderId="31" xfId="4" applyFont="1" applyFill="1" applyBorder="1" applyAlignment="1">
      <alignment horizontal="left" vertical="center"/>
    </xf>
    <xf numFmtId="0" fontId="0" fillId="13" borderId="32" xfId="0" applyFill="1" applyBorder="1" applyAlignment="1">
      <alignment horizontal="left" vertical="center"/>
    </xf>
    <xf numFmtId="0" fontId="7" fillId="3" borderId="31" xfId="4" applyFont="1" applyFill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4" fillId="0" borderId="11" xfId="4" applyFont="1" applyFill="1" applyBorder="1" applyAlignment="1">
      <alignment horizontal="center"/>
    </xf>
    <xf numFmtId="0" fontId="4" fillId="0" borderId="10" xfId="4" applyFont="1" applyFill="1" applyBorder="1" applyAlignment="1">
      <alignment horizontal="center"/>
    </xf>
    <xf numFmtId="0" fontId="4" fillId="0" borderId="20" xfId="4" applyFont="1" applyBorder="1" applyAlignment="1">
      <alignment horizontal="center"/>
    </xf>
    <xf numFmtId="0" fontId="4" fillId="0" borderId="21" xfId="4" applyFont="1" applyBorder="1" applyAlignment="1">
      <alignment horizontal="center"/>
    </xf>
    <xf numFmtId="0" fontId="4" fillId="0" borderId="21" xfId="4" applyFont="1" applyFill="1" applyBorder="1" applyAlignment="1">
      <alignment horizontal="center"/>
    </xf>
    <xf numFmtId="0" fontId="0" fillId="0" borderId="22" xfId="0" applyBorder="1" applyAlignment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7" fillId="8" borderId="50" xfId="4" applyFont="1" applyFill="1" applyBorder="1" applyAlignment="1">
      <alignment horizontal="left" vertical="center"/>
    </xf>
    <xf numFmtId="0" fontId="0" fillId="8" borderId="42" xfId="0" applyFill="1" applyBorder="1" applyAlignment="1">
      <alignment horizontal="left" vertical="center"/>
    </xf>
    <xf numFmtId="0" fontId="0" fillId="8" borderId="32" xfId="0" applyFill="1" applyBorder="1" applyAlignment="1">
      <alignment horizontal="left" vertical="center"/>
    </xf>
    <xf numFmtId="0" fontId="0" fillId="8" borderId="37" xfId="0" applyFill="1" applyBorder="1" applyAlignment="1">
      <alignment horizontal="left" vertical="center"/>
    </xf>
    <xf numFmtId="0" fontId="7" fillId="3" borderId="39" xfId="4" applyFont="1" applyFill="1" applyBorder="1" applyAlignment="1">
      <alignment horizontal="left" vertical="center"/>
    </xf>
    <xf numFmtId="0" fontId="0" fillId="3" borderId="40" xfId="0" applyFill="1" applyBorder="1" applyAlignment="1">
      <alignment horizontal="left" vertical="center"/>
    </xf>
    <xf numFmtId="0" fontId="0" fillId="3" borderId="41" xfId="0" applyFill="1" applyBorder="1" applyAlignment="1">
      <alignment horizontal="left" vertical="center"/>
    </xf>
    <xf numFmtId="0" fontId="7" fillId="6" borderId="31" xfId="4" applyFont="1" applyFill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7" fillId="9" borderId="47" xfId="4" applyFont="1" applyFill="1" applyBorder="1" applyAlignment="1">
      <alignment horizontal="left" vertical="center"/>
    </xf>
    <xf numFmtId="0" fontId="0" fillId="9" borderId="48" xfId="0" applyFill="1" applyBorder="1" applyAlignment="1">
      <alignment horizontal="left" vertical="center"/>
    </xf>
    <xf numFmtId="0" fontId="0" fillId="0" borderId="48" xfId="0" applyBorder="1" applyAlignment="1"/>
    <xf numFmtId="0" fontId="0" fillId="0" borderId="21" xfId="0" applyBorder="1" applyAlignment="1"/>
    <xf numFmtId="0" fontId="0" fillId="6" borderId="32" xfId="0" applyFill="1" applyBorder="1" applyAlignment="1">
      <alignment horizontal="left" vertical="center"/>
    </xf>
    <xf numFmtId="0" fontId="0" fillId="6" borderId="42" xfId="0" applyFill="1" applyBorder="1" applyAlignment="1">
      <alignment horizontal="left" vertical="center"/>
    </xf>
    <xf numFmtId="0" fontId="7" fillId="6" borderId="50" xfId="4" applyFont="1" applyFill="1" applyBorder="1" applyAlignment="1">
      <alignment horizontal="left" vertical="center"/>
    </xf>
    <xf numFmtId="0" fontId="0" fillId="6" borderId="43" xfId="0" applyFill="1" applyBorder="1" applyAlignment="1">
      <alignment horizontal="left" vertical="center"/>
    </xf>
    <xf numFmtId="0" fontId="0" fillId="9" borderId="32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7" fillId="13" borderId="47" xfId="4" applyFont="1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13" borderId="49" xfId="0" applyFill="1" applyBorder="1" applyAlignment="1">
      <alignment horizontal="left" vertical="center"/>
    </xf>
    <xf numFmtId="0" fontId="0" fillId="7" borderId="47" xfId="0" applyFill="1" applyBorder="1" applyAlignment="1"/>
    <xf numFmtId="0" fontId="0" fillId="7" borderId="49" xfId="0" applyFill="1" applyBorder="1" applyAlignment="1"/>
    <xf numFmtId="0" fontId="7" fillId="13" borderId="52" xfId="4" applyFont="1" applyFill="1" applyBorder="1" applyAlignment="1">
      <alignment horizontal="left" vertical="center"/>
    </xf>
    <xf numFmtId="0" fontId="0" fillId="13" borderId="51" xfId="0" applyFill="1" applyBorder="1" applyAlignment="1">
      <alignment horizontal="left" vertical="center"/>
    </xf>
    <xf numFmtId="0" fontId="0" fillId="13" borderId="33" xfId="0" applyFill="1" applyBorder="1" applyAlignment="1">
      <alignment horizontal="left" vertical="center"/>
    </xf>
    <xf numFmtId="0" fontId="9" fillId="0" borderId="32" xfId="0" applyFont="1" applyFill="1" applyBorder="1" applyAlignment="1"/>
    <xf numFmtId="0" fontId="9" fillId="0" borderId="33" xfId="0" applyFont="1" applyFill="1" applyBorder="1" applyAlignment="1"/>
    <xf numFmtId="0" fontId="16" fillId="0" borderId="31" xfId="4" applyFont="1" applyFill="1" applyBorder="1" applyAlignment="1">
      <alignment horizontal="left" vertical="center"/>
    </xf>
    <xf numFmtId="0" fontId="9" fillId="0" borderId="32" xfId="0" applyFont="1" applyFill="1" applyBorder="1" applyAlignment="1">
      <alignment horizontal="left" vertical="center"/>
    </xf>
    <xf numFmtId="0" fontId="9" fillId="0" borderId="33" xfId="0" applyFont="1" applyFill="1" applyBorder="1" applyAlignment="1">
      <alignment horizontal="left" vertical="center"/>
    </xf>
    <xf numFmtId="0" fontId="9" fillId="0" borderId="37" xfId="0" applyFont="1" applyFill="1" applyBorder="1" applyAlignment="1">
      <alignment horizontal="left" vertical="center"/>
    </xf>
    <xf numFmtId="0" fontId="0" fillId="3" borderId="32" xfId="0" applyFill="1" applyBorder="1" applyAlignment="1">
      <alignment horizontal="left" vertical="center"/>
    </xf>
    <xf numFmtId="0" fontId="0" fillId="3" borderId="37" xfId="0" applyFill="1" applyBorder="1" applyAlignment="1">
      <alignment horizontal="left" vertical="center"/>
    </xf>
    <xf numFmtId="0" fontId="0" fillId="13" borderId="32" xfId="0" applyFill="1" applyBorder="1" applyAlignment="1"/>
    <xf numFmtId="0" fontId="0" fillId="13" borderId="33" xfId="0" applyFill="1" applyBorder="1" applyAlignment="1"/>
    <xf numFmtId="0" fontId="0" fillId="0" borderId="33" xfId="0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12" borderId="54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7" fillId="0" borderId="54" xfId="6" applyFont="1" applyFill="1" applyBorder="1" applyAlignment="1">
      <alignment horizontal="center" vertical="center" wrapText="1"/>
    </xf>
    <xf numFmtId="0" fontId="17" fillId="0" borderId="32" xfId="6" applyFont="1" applyFill="1" applyBorder="1" applyAlignment="1">
      <alignment horizontal="center" vertical="center" wrapText="1"/>
    </xf>
    <xf numFmtId="0" fontId="17" fillId="0" borderId="33" xfId="6" applyFont="1" applyFill="1" applyBorder="1" applyAlignment="1">
      <alignment horizontal="center" vertical="center" wrapText="1"/>
    </xf>
    <xf numFmtId="0" fontId="17" fillId="0" borderId="1" xfId="6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</cellXfs>
  <cellStyles count="11">
    <cellStyle name="Гиперссылка" xfId="9" builtinId="8"/>
    <cellStyle name="Обычный" xfId="0" builtinId="0"/>
    <cellStyle name="Обычный 2" xfId="2"/>
    <cellStyle name="Обычный 3" xfId="3"/>
    <cellStyle name="Обычный 3 2" xfId="4"/>
    <cellStyle name="Обычный 4" xfId="5"/>
    <cellStyle name="Обычный 5" xfId="1"/>
    <cellStyle name="Обычный 6 2" xfId="6"/>
    <cellStyle name="Обычный_список" xfId="7"/>
    <cellStyle name="Обычный_СПИСОК работник" xfId="10"/>
    <cellStyle name="Обычный_СПИСОК работников СГА_для СБ 2" xf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emendegtev@gmail.com" TargetMode="External"/><Relationship Id="rId13" Type="http://schemas.openxmlformats.org/officeDocument/2006/relationships/hyperlink" Target="mailto:misha_sidorenko@inbox.ru" TargetMode="External"/><Relationship Id="rId18" Type="http://schemas.openxmlformats.org/officeDocument/2006/relationships/hyperlink" Target="mailto:ruslan_vi@mail.ru" TargetMode="External"/><Relationship Id="rId26" Type="http://schemas.openxmlformats.org/officeDocument/2006/relationships/hyperlink" Target="mailto:omegaphenix@mail.ru" TargetMode="External"/><Relationship Id="rId3" Type="http://schemas.openxmlformats.org/officeDocument/2006/relationships/hyperlink" Target="mailto:d.timofeev3@gazprom-auto.ru" TargetMode="External"/><Relationship Id="rId21" Type="http://schemas.openxmlformats.org/officeDocument/2006/relationships/hyperlink" Target="mailto:skier1993@rambler.ru" TargetMode="External"/><Relationship Id="rId7" Type="http://schemas.openxmlformats.org/officeDocument/2006/relationships/hyperlink" Target="mailto:Justpo4ta@rambler.ru" TargetMode="External"/><Relationship Id="rId12" Type="http://schemas.openxmlformats.org/officeDocument/2006/relationships/hyperlink" Target="mailto:m.sidorenko@gazprom-auto.ru" TargetMode="External"/><Relationship Id="rId17" Type="http://schemas.openxmlformats.org/officeDocument/2006/relationships/hyperlink" Target="mailto:i.vlchev@gazprom-auto.ru" TargetMode="External"/><Relationship Id="rId25" Type="http://schemas.openxmlformats.org/officeDocument/2006/relationships/hyperlink" Target="mailto:a.rylskiy@gazprom-auto.ru" TargetMode="External"/><Relationship Id="rId2" Type="http://schemas.openxmlformats.org/officeDocument/2006/relationships/hyperlink" Target="mailto:nikolenkoigor@gmail.com" TargetMode="External"/><Relationship Id="rId16" Type="http://schemas.openxmlformats.org/officeDocument/2006/relationships/hyperlink" Target="mailto:ivan.vlchev@mail.ru" TargetMode="External"/><Relationship Id="rId20" Type="http://schemas.openxmlformats.org/officeDocument/2006/relationships/hyperlink" Target="mailto:mamaevoa@gmail.com" TargetMode="External"/><Relationship Id="rId29" Type="http://schemas.openxmlformats.org/officeDocument/2006/relationships/hyperlink" Target="mailto:a.nigamatullin@gazprom-auto.ru" TargetMode="External"/><Relationship Id="rId1" Type="http://schemas.openxmlformats.org/officeDocument/2006/relationships/hyperlink" Target="mailto:i.nikolenko@gazauto.gazprom.ru" TargetMode="External"/><Relationship Id="rId6" Type="http://schemas.openxmlformats.org/officeDocument/2006/relationships/hyperlink" Target="mailto:d.makeev@gazprom-auto.ru" TargetMode="External"/><Relationship Id="rId11" Type="http://schemas.openxmlformats.org/officeDocument/2006/relationships/hyperlink" Target="mailto:djerri1988@yandex.ru" TargetMode="External"/><Relationship Id="rId24" Type="http://schemas.openxmlformats.org/officeDocument/2006/relationships/hyperlink" Target="mailto:farengate25@mail.ru" TargetMode="External"/><Relationship Id="rId5" Type="http://schemas.openxmlformats.org/officeDocument/2006/relationships/hyperlink" Target="mailto:makeev.danila@yandex.ru" TargetMode="External"/><Relationship Id="rId15" Type="http://schemas.openxmlformats.org/officeDocument/2006/relationships/hyperlink" Target="mailto:m.kublitskiy@gazprom-auto.ru" TargetMode="External"/><Relationship Id="rId23" Type="http://schemas.openxmlformats.org/officeDocument/2006/relationships/hyperlink" Target="mailto:v.nikiforov@gazprom-auto.ru" TargetMode="External"/><Relationship Id="rId28" Type="http://schemas.openxmlformats.org/officeDocument/2006/relationships/hyperlink" Target="mailto:arturnigma@mail.ru" TargetMode="External"/><Relationship Id="rId10" Type="http://schemas.openxmlformats.org/officeDocument/2006/relationships/hyperlink" Target="mailto:d.glazov@gazprom-auto.ru" TargetMode="External"/><Relationship Id="rId19" Type="http://schemas.openxmlformats.org/officeDocument/2006/relationships/hyperlink" Target="mailto:o.mamaev@gazauto.gazprom.ru" TargetMode="External"/><Relationship Id="rId4" Type="http://schemas.openxmlformats.org/officeDocument/2006/relationships/hyperlink" Target="mailto:seregil17@gmail.com" TargetMode="External"/><Relationship Id="rId9" Type="http://schemas.openxmlformats.org/officeDocument/2006/relationships/hyperlink" Target="mailto:s.degtev@gazprom-auto.ru" TargetMode="External"/><Relationship Id="rId14" Type="http://schemas.openxmlformats.org/officeDocument/2006/relationships/hyperlink" Target="mailto:kubmv@mail.ru" TargetMode="External"/><Relationship Id="rId22" Type="http://schemas.openxmlformats.org/officeDocument/2006/relationships/hyperlink" Target="mailto:nikiforovvladimir2125@gmail.com" TargetMode="External"/><Relationship Id="rId27" Type="http://schemas.openxmlformats.org/officeDocument/2006/relationships/hyperlink" Target="mailto:n.pavlenko@gazprom-auto.ru" TargetMode="External"/><Relationship Id="rId30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ED32"/>
  <sheetViews>
    <sheetView zoomScale="85" zoomScaleNormal="85" workbookViewId="0">
      <pane xSplit="2" ySplit="2" topLeftCell="AU5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RowHeight="14.4" x14ac:dyDescent="0.3"/>
  <cols>
    <col min="1" max="1" width="40.109375" style="22" customWidth="1"/>
    <col min="2" max="2" width="7.44140625" customWidth="1"/>
    <col min="3" max="14" width="2.77734375" style="22" customWidth="1"/>
    <col min="15" max="15" width="2.77734375" customWidth="1"/>
    <col min="16" max="21" width="2.77734375" style="22" customWidth="1"/>
    <col min="22" max="22" width="2.77734375" customWidth="1"/>
    <col min="23" max="28" width="2.77734375" style="22" customWidth="1"/>
    <col min="29" max="29" width="2.77734375" customWidth="1"/>
    <col min="30" max="35" width="2.77734375" style="22" customWidth="1"/>
    <col min="36" max="36" width="2.77734375" customWidth="1"/>
    <col min="37" max="42" width="2.77734375" style="22" customWidth="1"/>
    <col min="43" max="44" width="2.77734375" customWidth="1"/>
    <col min="45" max="103" width="2.77734375" style="22" customWidth="1"/>
    <col min="104" max="104" width="2.77734375" style="57" customWidth="1"/>
    <col min="105" max="134" width="2.77734375" customWidth="1"/>
  </cols>
  <sheetData>
    <row r="1" spans="1:134" ht="16.5" customHeight="1" thickBot="1" x14ac:dyDescent="0.35">
      <c r="A1" s="25"/>
      <c r="B1" s="5"/>
      <c r="C1" s="150" t="s">
        <v>18</v>
      </c>
      <c r="D1" s="150"/>
      <c r="E1" s="150"/>
      <c r="F1" s="150"/>
      <c r="G1" s="150"/>
      <c r="H1" s="150"/>
      <c r="I1" s="150"/>
      <c r="J1" s="150"/>
      <c r="K1" s="150"/>
      <c r="L1" s="150"/>
      <c r="M1" s="151"/>
      <c r="N1" s="152" t="s">
        <v>19</v>
      </c>
      <c r="O1" s="153"/>
      <c r="P1" s="154"/>
      <c r="Q1" s="154"/>
      <c r="R1" s="153"/>
      <c r="S1" s="153"/>
      <c r="T1" s="153"/>
      <c r="U1" s="153"/>
      <c r="V1" s="153"/>
      <c r="W1" s="154"/>
      <c r="X1" s="154"/>
      <c r="Y1" s="153"/>
      <c r="Z1" s="153"/>
      <c r="AA1" s="153"/>
      <c r="AB1" s="153"/>
      <c r="AC1" s="153"/>
      <c r="AD1" s="154"/>
      <c r="AE1" s="154"/>
      <c r="AF1" s="153"/>
      <c r="AG1" s="153"/>
      <c r="AH1" s="153"/>
      <c r="AI1" s="153"/>
      <c r="AJ1" s="153"/>
      <c r="AK1" s="154"/>
      <c r="AL1" s="154"/>
      <c r="AM1" s="153"/>
      <c r="AN1" s="153"/>
      <c r="AO1" s="153"/>
      <c r="AP1" s="153"/>
      <c r="AQ1" s="153"/>
      <c r="AR1" s="155"/>
      <c r="AS1" s="152" t="s">
        <v>34</v>
      </c>
      <c r="AT1" s="153"/>
      <c r="AU1" s="154"/>
      <c r="AV1" s="154"/>
      <c r="AW1" s="153"/>
      <c r="AX1" s="153"/>
      <c r="AY1" s="153"/>
      <c r="AZ1" s="153"/>
      <c r="BA1" s="153"/>
      <c r="BB1" s="154"/>
      <c r="BC1" s="154"/>
      <c r="BD1" s="153"/>
      <c r="BE1" s="153"/>
      <c r="BF1" s="153"/>
      <c r="BG1" s="153"/>
      <c r="BH1" s="153"/>
      <c r="BI1" s="154"/>
      <c r="BJ1" s="154"/>
      <c r="BK1" s="153"/>
      <c r="BL1" s="153"/>
      <c r="BM1" s="153"/>
      <c r="BN1" s="153"/>
      <c r="BO1" s="153"/>
      <c r="BP1" s="154"/>
      <c r="BQ1" s="154"/>
      <c r="BR1" s="153"/>
      <c r="BS1" s="153"/>
      <c r="BT1" s="153"/>
      <c r="BU1" s="153"/>
      <c r="BV1" s="153"/>
      <c r="BW1" s="155"/>
      <c r="BX1" s="156" t="s">
        <v>39</v>
      </c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8"/>
      <c r="CZ1" s="156" t="s">
        <v>41</v>
      </c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69"/>
      <c r="EC1" s="169"/>
      <c r="ED1" s="169"/>
    </row>
    <row r="2" spans="1:134" ht="15.75" customHeight="1" thickBot="1" x14ac:dyDescent="0.35">
      <c r="A2" s="29"/>
      <c r="B2" s="26"/>
      <c r="C2" s="2">
        <v>20</v>
      </c>
      <c r="D2" s="2">
        <v>21</v>
      </c>
      <c r="E2" s="2">
        <v>22</v>
      </c>
      <c r="F2" s="2">
        <v>23</v>
      </c>
      <c r="G2" s="2">
        <v>24</v>
      </c>
      <c r="H2" s="1">
        <v>25</v>
      </c>
      <c r="I2" s="1">
        <v>26</v>
      </c>
      <c r="J2" s="2">
        <v>27</v>
      </c>
      <c r="K2" s="2">
        <v>28</v>
      </c>
      <c r="L2" s="2">
        <v>29</v>
      </c>
      <c r="M2" s="3">
        <v>30</v>
      </c>
      <c r="N2" s="4">
        <v>1</v>
      </c>
      <c r="O2" s="1">
        <v>2</v>
      </c>
      <c r="P2" s="1">
        <v>3</v>
      </c>
      <c r="Q2" s="2">
        <v>4</v>
      </c>
      <c r="R2" s="2">
        <v>5</v>
      </c>
      <c r="S2" s="2">
        <v>6</v>
      </c>
      <c r="T2" s="2">
        <v>7</v>
      </c>
      <c r="U2" s="2">
        <v>8</v>
      </c>
      <c r="V2" s="1">
        <v>9</v>
      </c>
      <c r="W2" s="1">
        <v>10</v>
      </c>
      <c r="X2" s="2">
        <v>11</v>
      </c>
      <c r="Y2" s="2">
        <v>12</v>
      </c>
      <c r="Z2" s="2">
        <v>13</v>
      </c>
      <c r="AA2" s="2">
        <v>14</v>
      </c>
      <c r="AB2" s="2">
        <v>15</v>
      </c>
      <c r="AC2" s="1">
        <v>16</v>
      </c>
      <c r="AD2" s="1">
        <v>17</v>
      </c>
      <c r="AE2" s="2">
        <v>18</v>
      </c>
      <c r="AF2" s="2">
        <v>19</v>
      </c>
      <c r="AG2" s="2">
        <v>20</v>
      </c>
      <c r="AH2" s="2">
        <v>21</v>
      </c>
      <c r="AI2" s="2">
        <v>22</v>
      </c>
      <c r="AJ2" s="1">
        <v>23</v>
      </c>
      <c r="AK2" s="1">
        <v>24</v>
      </c>
      <c r="AL2" s="2">
        <v>25</v>
      </c>
      <c r="AM2" s="2">
        <v>26</v>
      </c>
      <c r="AN2" s="2">
        <v>27</v>
      </c>
      <c r="AO2" s="2">
        <v>28</v>
      </c>
      <c r="AP2" s="2">
        <v>29</v>
      </c>
      <c r="AQ2" s="1">
        <v>30</v>
      </c>
      <c r="AR2" s="33">
        <v>31</v>
      </c>
      <c r="AS2" s="51">
        <v>1</v>
      </c>
      <c r="AT2" s="52">
        <v>2</v>
      </c>
      <c r="AU2" s="52">
        <v>3</v>
      </c>
      <c r="AV2" s="52">
        <v>4</v>
      </c>
      <c r="AW2" s="52">
        <v>5</v>
      </c>
      <c r="AX2" s="52">
        <v>6</v>
      </c>
      <c r="AY2" s="52">
        <v>7</v>
      </c>
      <c r="AZ2" s="52">
        <v>8</v>
      </c>
      <c r="BA2" s="2">
        <v>9</v>
      </c>
      <c r="BB2" s="2">
        <v>10</v>
      </c>
      <c r="BC2" s="2">
        <v>11</v>
      </c>
      <c r="BD2" s="2">
        <v>12</v>
      </c>
      <c r="BE2" s="58">
        <v>13</v>
      </c>
      <c r="BF2" s="58">
        <v>14</v>
      </c>
      <c r="BG2" s="2">
        <v>15</v>
      </c>
      <c r="BH2" s="2">
        <v>16</v>
      </c>
      <c r="BI2" s="2">
        <v>17</v>
      </c>
      <c r="BJ2" s="2">
        <v>18</v>
      </c>
      <c r="BK2" s="2">
        <v>19</v>
      </c>
      <c r="BL2" s="58">
        <v>20</v>
      </c>
      <c r="BM2" s="58">
        <v>21</v>
      </c>
      <c r="BN2" s="2">
        <v>22</v>
      </c>
      <c r="BO2" s="2">
        <v>23</v>
      </c>
      <c r="BP2" s="2">
        <v>24</v>
      </c>
      <c r="BQ2" s="2">
        <v>25</v>
      </c>
      <c r="BR2" s="2">
        <v>26</v>
      </c>
      <c r="BS2" s="52">
        <v>27</v>
      </c>
      <c r="BT2" s="52">
        <v>28</v>
      </c>
      <c r="BU2" s="2">
        <v>29</v>
      </c>
      <c r="BV2" s="2">
        <v>30</v>
      </c>
      <c r="BW2" s="2">
        <v>31</v>
      </c>
      <c r="BX2" s="4">
        <v>1</v>
      </c>
      <c r="BY2" s="2">
        <v>2</v>
      </c>
      <c r="BZ2" s="58">
        <v>3</v>
      </c>
      <c r="CA2" s="58">
        <v>4</v>
      </c>
      <c r="CB2" s="2">
        <v>5</v>
      </c>
      <c r="CC2" s="2">
        <v>6</v>
      </c>
      <c r="CD2" s="2">
        <v>7</v>
      </c>
      <c r="CE2" s="2">
        <v>8</v>
      </c>
      <c r="CF2" s="2">
        <v>9</v>
      </c>
      <c r="CG2" s="58">
        <v>10</v>
      </c>
      <c r="CH2" s="58">
        <v>11</v>
      </c>
      <c r="CI2" s="2">
        <v>12</v>
      </c>
      <c r="CJ2" s="2">
        <v>13</v>
      </c>
      <c r="CK2" s="2">
        <v>14</v>
      </c>
      <c r="CL2" s="2">
        <v>15</v>
      </c>
      <c r="CM2" s="2">
        <v>16</v>
      </c>
      <c r="CN2" s="58">
        <v>17</v>
      </c>
      <c r="CO2" s="58">
        <v>18</v>
      </c>
      <c r="CP2" s="2">
        <v>19</v>
      </c>
      <c r="CQ2" s="2">
        <v>20</v>
      </c>
      <c r="CR2" s="2">
        <v>21</v>
      </c>
      <c r="CS2" s="2">
        <v>22</v>
      </c>
      <c r="CT2" s="2">
        <v>23</v>
      </c>
      <c r="CU2" s="58">
        <v>24</v>
      </c>
      <c r="CV2" s="58">
        <v>25</v>
      </c>
      <c r="CW2" s="2">
        <v>26</v>
      </c>
      <c r="CX2" s="2">
        <v>27</v>
      </c>
      <c r="CY2" s="2">
        <v>28</v>
      </c>
      <c r="CZ2" s="4">
        <v>1</v>
      </c>
      <c r="DA2" s="2">
        <v>2</v>
      </c>
      <c r="DB2" s="58">
        <v>3</v>
      </c>
      <c r="DC2" s="58">
        <v>4</v>
      </c>
      <c r="DD2" s="2">
        <v>5</v>
      </c>
      <c r="DE2" s="2">
        <v>6</v>
      </c>
      <c r="DF2" s="2">
        <v>7</v>
      </c>
      <c r="DG2" s="2">
        <v>8</v>
      </c>
      <c r="DH2" s="2">
        <v>9</v>
      </c>
      <c r="DI2" s="58">
        <v>10</v>
      </c>
      <c r="DJ2" s="58">
        <v>11</v>
      </c>
      <c r="DK2" s="2">
        <v>12</v>
      </c>
      <c r="DL2" s="2">
        <v>13</v>
      </c>
      <c r="DM2" s="2">
        <v>14</v>
      </c>
      <c r="DN2" s="2">
        <v>15</v>
      </c>
      <c r="DO2" s="2">
        <v>16</v>
      </c>
      <c r="DP2" s="58">
        <v>17</v>
      </c>
      <c r="DQ2" s="58">
        <v>18</v>
      </c>
      <c r="DR2" s="2">
        <v>19</v>
      </c>
      <c r="DS2" s="2">
        <v>20</v>
      </c>
      <c r="DT2" s="2">
        <v>21</v>
      </c>
      <c r="DU2" s="2">
        <v>22</v>
      </c>
      <c r="DV2" s="2">
        <v>23</v>
      </c>
      <c r="DW2" s="58">
        <v>24</v>
      </c>
      <c r="DX2" s="58">
        <v>25</v>
      </c>
      <c r="DY2" s="2">
        <v>26</v>
      </c>
      <c r="DZ2" s="2">
        <v>27</v>
      </c>
      <c r="EA2" s="2">
        <v>28</v>
      </c>
      <c r="EB2" s="4">
        <v>29</v>
      </c>
      <c r="EC2" s="2">
        <v>30</v>
      </c>
      <c r="ED2" s="58">
        <v>31</v>
      </c>
    </row>
    <row r="3" spans="1:134" s="22" customFormat="1" ht="15.9" customHeight="1" thickBot="1" x14ac:dyDescent="0.35">
      <c r="A3" s="7" t="s">
        <v>11</v>
      </c>
      <c r="B3" s="7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9"/>
      <c r="N3" s="21"/>
      <c r="O3" s="17"/>
      <c r="P3" s="17"/>
      <c r="Q3" s="37" t="s">
        <v>26</v>
      </c>
      <c r="R3" s="37"/>
      <c r="S3" s="37"/>
      <c r="T3" s="37"/>
      <c r="U3" s="37"/>
      <c r="V3" s="17"/>
      <c r="W3" s="17"/>
      <c r="X3" s="20" t="s">
        <v>27</v>
      </c>
      <c r="Y3" s="20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9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163" t="s">
        <v>36</v>
      </c>
      <c r="CG3" s="164"/>
      <c r="CH3" s="164"/>
      <c r="CI3" s="164"/>
      <c r="CJ3" s="164"/>
      <c r="CK3" s="164"/>
      <c r="CL3" s="164"/>
      <c r="CM3" s="164"/>
      <c r="CN3" s="164"/>
      <c r="CO3" s="164"/>
      <c r="CP3" s="164"/>
      <c r="CQ3" s="164"/>
      <c r="CR3" s="164"/>
      <c r="CS3" s="164"/>
      <c r="CT3" s="164"/>
      <c r="CU3" s="164"/>
      <c r="CV3" s="164"/>
      <c r="CW3" s="165"/>
      <c r="CX3" s="21"/>
      <c r="CY3" s="53"/>
      <c r="CZ3" s="17"/>
    </row>
    <row r="4" spans="1:134" s="22" customFormat="1" ht="15.9" customHeight="1" thickBot="1" x14ac:dyDescent="0.35">
      <c r="A4" s="7" t="s">
        <v>8</v>
      </c>
      <c r="B4" s="7" t="s">
        <v>1</v>
      </c>
      <c r="C4" s="18" t="s">
        <v>20</v>
      </c>
      <c r="D4" s="18"/>
      <c r="E4" s="18"/>
      <c r="F4" s="18"/>
      <c r="G4" s="18"/>
      <c r="H4" s="18"/>
      <c r="I4" s="18"/>
      <c r="J4" s="18"/>
      <c r="K4" s="18"/>
      <c r="L4" s="18"/>
      <c r="M4" s="28"/>
      <c r="N4" s="36"/>
      <c r="O4" s="18"/>
      <c r="P4" s="17"/>
      <c r="Q4" s="37" t="s">
        <v>26</v>
      </c>
      <c r="R4" s="37"/>
      <c r="S4" s="37"/>
      <c r="T4" s="37"/>
      <c r="U4" s="37"/>
      <c r="V4" s="17"/>
      <c r="W4" s="17"/>
      <c r="X4" s="37" t="s">
        <v>26</v>
      </c>
      <c r="Y4" s="37"/>
      <c r="Z4" s="37"/>
      <c r="AA4" s="37"/>
      <c r="AB4" s="37"/>
      <c r="AC4" s="17"/>
      <c r="AD4" s="17"/>
      <c r="AE4" s="50" t="s">
        <v>33</v>
      </c>
      <c r="AF4" s="50"/>
      <c r="AG4" s="50"/>
      <c r="AH4" s="50"/>
      <c r="AI4" s="50"/>
      <c r="AJ4" s="17"/>
      <c r="AK4" s="17"/>
      <c r="AL4" s="20" t="s">
        <v>28</v>
      </c>
      <c r="AM4" s="20"/>
      <c r="AN4" s="20"/>
      <c r="AO4" s="20"/>
      <c r="AP4" s="20"/>
      <c r="AQ4" s="20"/>
      <c r="AR4" s="24"/>
      <c r="AS4" s="21"/>
      <c r="AT4" s="21"/>
      <c r="AU4" s="21"/>
      <c r="AV4" s="21"/>
      <c r="AW4" s="21"/>
      <c r="AX4" s="21"/>
      <c r="AY4" s="21"/>
      <c r="AZ4" s="21"/>
      <c r="BA4" s="166" t="s">
        <v>35</v>
      </c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8"/>
      <c r="CF4" s="148"/>
      <c r="CG4" s="148"/>
      <c r="CH4" s="148"/>
      <c r="CI4" s="148"/>
      <c r="CJ4" s="148"/>
      <c r="CK4" s="148"/>
      <c r="CL4" s="148"/>
      <c r="CM4" s="148"/>
      <c r="CN4" s="148"/>
      <c r="CO4" s="148"/>
      <c r="CP4" s="167"/>
      <c r="CQ4" s="167"/>
      <c r="CR4" s="167"/>
      <c r="CS4" s="167"/>
      <c r="CT4" s="167"/>
      <c r="CU4" s="167"/>
      <c r="CV4" s="167"/>
      <c r="CW4" s="167"/>
      <c r="CX4" s="167"/>
      <c r="CY4" s="167"/>
      <c r="CZ4" s="167"/>
      <c r="DA4" s="168"/>
      <c r="DB4" s="184"/>
      <c r="DC4" s="185"/>
      <c r="DD4" s="178" t="s">
        <v>36</v>
      </c>
      <c r="DE4" s="179"/>
      <c r="DF4" s="179"/>
      <c r="DG4" s="179"/>
      <c r="DH4" s="179"/>
      <c r="DI4" s="179"/>
      <c r="DJ4" s="179"/>
      <c r="DK4" s="179"/>
      <c r="DL4" s="179"/>
      <c r="DM4" s="179"/>
      <c r="DN4" s="179"/>
      <c r="DO4" s="179"/>
      <c r="DP4" s="179"/>
      <c r="DQ4" s="179"/>
      <c r="DR4" s="179"/>
      <c r="DS4" s="179"/>
      <c r="DT4" s="179"/>
      <c r="DU4" s="179"/>
      <c r="DV4" s="180"/>
    </row>
    <row r="5" spans="1:134" s="22" customFormat="1" ht="15.9" customHeight="1" thickBot="1" x14ac:dyDescent="0.35">
      <c r="A5" s="144" t="s">
        <v>10</v>
      </c>
      <c r="B5" s="7" t="s">
        <v>1</v>
      </c>
      <c r="C5" s="18" t="s">
        <v>9</v>
      </c>
      <c r="D5" s="18"/>
      <c r="E5" s="18"/>
      <c r="F5" s="18"/>
      <c r="G5" s="18"/>
      <c r="H5" s="18"/>
      <c r="I5" s="18"/>
      <c r="J5" s="18"/>
      <c r="K5" s="18"/>
      <c r="L5" s="18"/>
      <c r="M5" s="28"/>
      <c r="N5" s="36"/>
      <c r="O5" s="18"/>
      <c r="P5" s="18"/>
      <c r="Q5" s="37" t="s">
        <v>26</v>
      </c>
      <c r="R5" s="37"/>
      <c r="S5" s="37"/>
      <c r="T5" s="37"/>
      <c r="U5" s="37"/>
      <c r="V5" s="17"/>
      <c r="W5" s="17"/>
      <c r="X5" s="18" t="s">
        <v>16</v>
      </c>
      <c r="Y5" s="18"/>
      <c r="Z5" s="18"/>
      <c r="AA5" s="18"/>
      <c r="AB5" s="18"/>
      <c r="AC5" s="17"/>
      <c r="AD5" s="17"/>
      <c r="AE5" s="18" t="s">
        <v>9</v>
      </c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9"/>
      <c r="AS5" s="21"/>
      <c r="AT5" s="21"/>
      <c r="AU5" s="21"/>
      <c r="AV5" s="21"/>
      <c r="AW5" s="21"/>
      <c r="AX5" s="21"/>
      <c r="AY5" s="21"/>
      <c r="AZ5" s="21"/>
      <c r="BA5" s="166" t="s">
        <v>35</v>
      </c>
      <c r="BB5" s="174"/>
      <c r="BC5" s="174"/>
      <c r="BD5" s="174"/>
      <c r="BE5" s="174"/>
      <c r="BF5" s="174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67"/>
      <c r="BR5" s="167"/>
      <c r="BS5" s="167"/>
      <c r="BT5" s="167"/>
      <c r="BU5" s="168"/>
      <c r="BV5" s="176" t="s">
        <v>42</v>
      </c>
      <c r="BW5" s="175"/>
      <c r="BX5" s="175"/>
      <c r="BY5" s="175"/>
      <c r="BZ5" s="175"/>
      <c r="CA5" s="177"/>
      <c r="CB5" s="159" t="s">
        <v>28</v>
      </c>
      <c r="CC5" s="160"/>
      <c r="CD5" s="160"/>
      <c r="CE5" s="160"/>
      <c r="CF5" s="160"/>
      <c r="CG5" s="161"/>
      <c r="CH5" s="161"/>
      <c r="CI5" s="161"/>
      <c r="CJ5" s="161"/>
      <c r="CK5" s="161"/>
      <c r="CL5" s="161"/>
      <c r="CM5" s="161"/>
      <c r="CN5" s="161"/>
      <c r="CO5" s="162"/>
      <c r="CP5" s="170" t="s">
        <v>38</v>
      </c>
      <c r="CQ5" s="171"/>
      <c r="CR5" s="171"/>
      <c r="CS5" s="171"/>
      <c r="CT5" s="171"/>
      <c r="CU5" s="171"/>
      <c r="CV5" s="171"/>
      <c r="CW5" s="171"/>
      <c r="CX5" s="171"/>
      <c r="CY5" s="171"/>
      <c r="CZ5" s="171"/>
      <c r="DA5" s="172"/>
      <c r="DB5" s="172"/>
      <c r="DC5" s="172"/>
      <c r="DD5" s="173"/>
      <c r="DE5" s="173"/>
      <c r="DF5" s="173"/>
      <c r="DG5" s="173"/>
      <c r="DH5" s="173"/>
      <c r="DI5" s="173"/>
      <c r="DJ5" s="173"/>
      <c r="DK5" s="173"/>
      <c r="DL5" s="173"/>
      <c r="DM5" s="173"/>
      <c r="DN5" s="173"/>
      <c r="DO5" s="155"/>
    </row>
    <row r="6" spans="1:134" s="22" customFormat="1" ht="15.9" customHeight="1" thickBot="1" x14ac:dyDescent="0.35">
      <c r="A6" s="7" t="s">
        <v>12</v>
      </c>
      <c r="B6" s="7" t="s">
        <v>1</v>
      </c>
      <c r="C6" s="18" t="s">
        <v>17</v>
      </c>
      <c r="D6" s="18"/>
      <c r="E6" s="18"/>
      <c r="F6" s="18"/>
      <c r="G6" s="18"/>
      <c r="H6" s="18"/>
      <c r="I6" s="18"/>
      <c r="J6" s="18"/>
      <c r="K6" s="18"/>
      <c r="L6" s="18"/>
      <c r="M6" s="28"/>
      <c r="N6" s="36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9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97"/>
      <c r="BF6" s="97"/>
      <c r="BG6" s="181"/>
      <c r="BH6" s="182"/>
      <c r="BI6" s="182"/>
      <c r="BJ6" s="182"/>
      <c r="BK6" s="182"/>
      <c r="BL6" s="182"/>
      <c r="BM6" s="182"/>
      <c r="BN6" s="182"/>
      <c r="BO6" s="182"/>
      <c r="BP6" s="182"/>
      <c r="BQ6" s="182"/>
      <c r="BR6" s="182"/>
      <c r="BS6" s="182"/>
      <c r="BT6" s="182"/>
      <c r="BU6" s="182"/>
      <c r="BV6" s="182"/>
      <c r="BW6" s="182"/>
      <c r="BX6" s="182"/>
      <c r="BY6" s="182"/>
      <c r="BZ6" s="182"/>
      <c r="CA6" s="182"/>
      <c r="CB6" s="182"/>
      <c r="CC6" s="182"/>
      <c r="CD6" s="182"/>
      <c r="CE6" s="182"/>
      <c r="CF6" s="183"/>
      <c r="CG6" s="97"/>
      <c r="CH6" s="97"/>
      <c r="CI6" s="97"/>
      <c r="CJ6" s="97"/>
      <c r="CK6" s="97"/>
      <c r="CL6" s="97"/>
      <c r="CM6" s="97"/>
      <c r="CN6" s="97"/>
      <c r="CO6" s="97"/>
      <c r="CP6" s="98"/>
      <c r="CQ6" s="98"/>
      <c r="CR6" s="98"/>
      <c r="CS6" s="98"/>
      <c r="CT6" s="98"/>
      <c r="CU6" s="98"/>
      <c r="CV6" s="98"/>
      <c r="CW6" s="98"/>
      <c r="CX6" s="98"/>
      <c r="CY6" s="99"/>
      <c r="CZ6" s="100"/>
    </row>
    <row r="7" spans="1:134" s="22" customFormat="1" ht="15.9" customHeight="1" x14ac:dyDescent="0.3">
      <c r="A7" s="7" t="s">
        <v>6</v>
      </c>
      <c r="B7" s="7" t="s">
        <v>1</v>
      </c>
      <c r="C7" s="17"/>
      <c r="D7" s="17"/>
      <c r="E7" s="17"/>
      <c r="F7" s="17"/>
      <c r="G7" s="17"/>
      <c r="H7" s="17"/>
      <c r="I7" s="18" t="s">
        <v>15</v>
      </c>
      <c r="J7" s="18"/>
      <c r="K7" s="18"/>
      <c r="L7" s="18"/>
      <c r="M7" s="28"/>
      <c r="N7" s="36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9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97"/>
      <c r="BF7" s="97"/>
      <c r="BG7" s="98"/>
      <c r="BH7" s="99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86"/>
      <c r="CA7" s="187"/>
      <c r="CB7" s="187"/>
      <c r="CC7" s="187"/>
      <c r="CD7" s="187"/>
      <c r="CE7" s="187"/>
      <c r="CF7" s="187"/>
      <c r="CG7" s="146"/>
      <c r="CH7" s="146"/>
      <c r="CI7" s="146"/>
      <c r="CJ7" s="146"/>
      <c r="CK7" s="146"/>
      <c r="CL7" s="146"/>
      <c r="CM7" s="188"/>
      <c r="CN7" s="102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103"/>
      <c r="CZ7" s="104"/>
    </row>
    <row r="8" spans="1:134" s="22" customFormat="1" ht="15.9" customHeight="1" x14ac:dyDescent="0.3">
      <c r="A8" s="7" t="s">
        <v>0</v>
      </c>
      <c r="B8" s="7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8" t="s">
        <v>21</v>
      </c>
      <c r="M8" s="28"/>
      <c r="N8" s="36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9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97"/>
      <c r="BF8" s="97"/>
      <c r="BG8" s="97"/>
      <c r="BH8" s="145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97"/>
      <c r="CH8" s="97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7"/>
      <c r="CT8" s="97"/>
      <c r="CU8" s="97"/>
      <c r="CV8" s="97"/>
      <c r="CW8" s="97"/>
      <c r="CX8" s="97"/>
      <c r="CY8" s="103"/>
      <c r="CZ8" s="104"/>
    </row>
    <row r="9" spans="1:134" s="22" customFormat="1" ht="15.9" customHeight="1" x14ac:dyDescent="0.3">
      <c r="A9" s="7" t="s">
        <v>2</v>
      </c>
      <c r="B9" s="7" t="s">
        <v>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9"/>
      <c r="N9" s="21"/>
      <c r="O9" s="17"/>
      <c r="P9" s="17"/>
      <c r="Q9" s="17"/>
      <c r="R9" s="17"/>
      <c r="S9" s="17"/>
      <c r="T9" s="17"/>
      <c r="U9" s="17"/>
      <c r="V9" s="17"/>
      <c r="W9" s="17"/>
      <c r="X9" s="18" t="s">
        <v>20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9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97"/>
      <c r="BF9" s="97"/>
      <c r="BG9" s="145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  <c r="CT9" s="197"/>
      <c r="CU9" s="197"/>
      <c r="CV9" s="197"/>
      <c r="CW9" s="197"/>
      <c r="CX9" s="197"/>
      <c r="CY9" s="197"/>
      <c r="CZ9" s="198"/>
    </row>
    <row r="10" spans="1:134" s="22" customFormat="1" ht="15.9" customHeight="1" x14ac:dyDescent="0.3">
      <c r="A10" s="7" t="s">
        <v>4</v>
      </c>
      <c r="B10" s="7" t="s">
        <v>1</v>
      </c>
      <c r="C10" s="18" t="s">
        <v>20</v>
      </c>
      <c r="D10" s="18"/>
      <c r="E10" s="18"/>
      <c r="F10" s="18"/>
      <c r="G10" s="18"/>
      <c r="H10" s="18"/>
      <c r="I10" s="18"/>
      <c r="J10" s="18"/>
      <c r="K10" s="18"/>
      <c r="L10" s="18"/>
      <c r="M10" s="19"/>
      <c r="N10" s="21"/>
      <c r="O10" s="17"/>
      <c r="P10" s="17"/>
      <c r="Q10" s="17"/>
      <c r="R10" s="18" t="s">
        <v>3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7"/>
      <c r="AD10" s="17"/>
      <c r="AE10" s="37" t="s">
        <v>26</v>
      </c>
      <c r="AF10" s="37"/>
      <c r="AG10" s="3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9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147" t="s">
        <v>36</v>
      </c>
      <c r="BH10" s="195"/>
      <c r="BI10" s="195"/>
      <c r="BJ10" s="195"/>
      <c r="BK10" s="195"/>
      <c r="BL10" s="195"/>
      <c r="BM10" s="195"/>
      <c r="BN10" s="195"/>
      <c r="BO10" s="195"/>
      <c r="BP10" s="196"/>
      <c r="BQ10" s="147" t="s">
        <v>37</v>
      </c>
      <c r="BR10" s="148"/>
      <c r="BS10" s="148"/>
      <c r="BT10" s="148"/>
      <c r="BU10" s="148"/>
      <c r="BV10" s="148"/>
      <c r="BW10" s="148"/>
      <c r="BX10" s="148"/>
      <c r="BY10" s="148"/>
      <c r="BZ10" s="148"/>
      <c r="CA10" s="149"/>
      <c r="CB10" s="166" t="s">
        <v>35</v>
      </c>
      <c r="CC10" s="148"/>
      <c r="CD10" s="148"/>
      <c r="CE10" s="148"/>
      <c r="CF10" s="148"/>
      <c r="CG10" s="148"/>
      <c r="CH10" s="148"/>
      <c r="CI10" s="148"/>
      <c r="CJ10" s="148"/>
      <c r="CK10" s="148"/>
      <c r="CL10" s="148"/>
      <c r="CM10" s="148"/>
      <c r="CN10" s="148"/>
      <c r="CO10" s="148"/>
      <c r="CP10" s="148"/>
      <c r="CQ10" s="148"/>
      <c r="CR10" s="148"/>
      <c r="CS10" s="148"/>
      <c r="CT10" s="148"/>
      <c r="CU10" s="148"/>
      <c r="CV10" s="148"/>
      <c r="CW10" s="148"/>
      <c r="CX10" s="148"/>
      <c r="CY10" s="148"/>
      <c r="CZ10" s="199"/>
    </row>
    <row r="11" spans="1:134" s="22" customFormat="1" ht="15.9" customHeight="1" x14ac:dyDescent="0.3">
      <c r="A11" s="7" t="s">
        <v>13</v>
      </c>
      <c r="B11" s="7" t="s">
        <v>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9"/>
      <c r="N11" s="36" t="s">
        <v>9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9"/>
      <c r="AS11" s="21"/>
      <c r="AT11" s="21"/>
      <c r="AU11" s="21"/>
      <c r="AV11" s="21"/>
      <c r="AW11" s="21"/>
      <c r="AX11" s="21"/>
      <c r="AY11" s="21"/>
      <c r="AZ11" s="21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91"/>
      <c r="BW11" s="192"/>
      <c r="BX11" s="192"/>
      <c r="BY11" s="192"/>
      <c r="BZ11" s="192"/>
      <c r="CA11" s="192"/>
      <c r="CB11" s="192"/>
      <c r="CC11" s="192"/>
      <c r="CD11" s="192"/>
      <c r="CE11" s="192"/>
      <c r="CF11" s="192"/>
      <c r="CG11" s="192"/>
      <c r="CH11" s="192"/>
      <c r="CI11" s="192"/>
      <c r="CJ11" s="192"/>
      <c r="CK11" s="192"/>
      <c r="CL11" s="192"/>
      <c r="CM11" s="192"/>
      <c r="CN11" s="192"/>
      <c r="CO11" s="192"/>
      <c r="CP11" s="192"/>
      <c r="CQ11" s="192"/>
      <c r="CR11" s="192"/>
      <c r="CS11" s="192"/>
      <c r="CT11" s="192"/>
      <c r="CU11" s="192"/>
      <c r="CV11" s="192"/>
      <c r="CW11" s="194"/>
      <c r="CX11" s="105"/>
      <c r="CY11" s="106"/>
      <c r="CZ11" s="107"/>
      <c r="DA11" s="108"/>
    </row>
    <row r="12" spans="1:134" s="22" customFormat="1" ht="15.9" customHeight="1" x14ac:dyDescent="0.3">
      <c r="A12" s="7" t="s">
        <v>5</v>
      </c>
      <c r="B12" s="7" t="s">
        <v>1</v>
      </c>
      <c r="C12" s="18" t="s">
        <v>20</v>
      </c>
      <c r="D12" s="18"/>
      <c r="E12" s="18"/>
      <c r="F12" s="18"/>
      <c r="G12" s="18"/>
      <c r="H12" s="18"/>
      <c r="I12" s="18"/>
      <c r="J12" s="18"/>
      <c r="K12" s="18"/>
      <c r="L12" s="18"/>
      <c r="M12" s="28"/>
      <c r="N12" s="36"/>
      <c r="O12" s="18"/>
      <c r="P12" s="18"/>
      <c r="Q12" s="18"/>
      <c r="R12" s="18"/>
      <c r="S12" s="18"/>
      <c r="T12" s="18"/>
      <c r="U12" s="18"/>
      <c r="V12" s="18"/>
      <c r="W12" s="18"/>
      <c r="X12" s="37" t="s">
        <v>26</v>
      </c>
      <c r="Y12" s="37"/>
      <c r="Z12" s="37"/>
      <c r="AA12" s="37"/>
      <c r="AB12" s="3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9"/>
      <c r="AS12" s="21"/>
      <c r="AT12" s="21"/>
      <c r="AU12" s="21"/>
      <c r="AV12" s="21"/>
      <c r="AW12" s="21"/>
      <c r="AX12" s="21"/>
      <c r="AY12" s="21"/>
      <c r="AZ12" s="21"/>
      <c r="BA12" s="105"/>
      <c r="BB12" s="105"/>
      <c r="BC12" s="105"/>
      <c r="BD12" s="105"/>
      <c r="BE12" s="105"/>
      <c r="BF12" s="105"/>
      <c r="BG12" s="191"/>
      <c r="BH12" s="192"/>
      <c r="BI12" s="192"/>
      <c r="BJ12" s="192"/>
      <c r="BK12" s="192"/>
      <c r="BL12" s="192"/>
      <c r="BM12" s="192"/>
      <c r="BN12" s="192"/>
      <c r="BO12" s="192"/>
      <c r="BP12" s="192"/>
      <c r="BQ12" s="192"/>
      <c r="BR12" s="192"/>
      <c r="BS12" s="192"/>
      <c r="BT12" s="192"/>
      <c r="BU12" s="192"/>
      <c r="BV12" s="192"/>
      <c r="BW12" s="192"/>
      <c r="BX12" s="192"/>
      <c r="BY12" s="192"/>
      <c r="BZ12" s="189"/>
      <c r="CA12" s="189"/>
      <c r="CB12" s="189"/>
      <c r="CC12" s="189"/>
      <c r="CD12" s="189"/>
      <c r="CE12" s="189"/>
      <c r="CF12" s="189"/>
      <c r="CG12" s="189"/>
      <c r="CH12" s="189"/>
      <c r="CI12" s="189"/>
      <c r="CJ12" s="189"/>
      <c r="CK12" s="189"/>
      <c r="CL12" s="189"/>
      <c r="CM12" s="189"/>
      <c r="CN12" s="189"/>
      <c r="CO12" s="189"/>
      <c r="CP12" s="189"/>
      <c r="CQ12" s="189"/>
      <c r="CR12" s="189"/>
      <c r="CS12" s="189"/>
      <c r="CT12" s="189"/>
      <c r="CU12" s="189"/>
      <c r="CV12" s="189"/>
      <c r="CW12" s="189"/>
      <c r="CX12" s="189"/>
      <c r="CY12" s="189"/>
      <c r="CZ12" s="190"/>
      <c r="DA12" s="108"/>
    </row>
    <row r="13" spans="1:134" s="22" customFormat="1" ht="15.9" customHeight="1" thickBot="1" x14ac:dyDescent="0.35">
      <c r="A13" s="39" t="s">
        <v>14</v>
      </c>
      <c r="B13" s="39" t="s">
        <v>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3"/>
      <c r="N13" s="49"/>
      <c r="O13" s="42"/>
      <c r="P13" s="42"/>
      <c r="Q13" s="41" t="s">
        <v>26</v>
      </c>
      <c r="R13" s="41"/>
      <c r="S13" s="41"/>
      <c r="T13" s="40" t="s">
        <v>20</v>
      </c>
      <c r="U13" s="40"/>
      <c r="V13" s="40"/>
      <c r="W13" s="40"/>
      <c r="X13" s="40"/>
      <c r="Y13" s="40"/>
      <c r="Z13" s="40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3"/>
      <c r="AS13" s="49"/>
      <c r="AT13" s="49"/>
      <c r="AU13" s="49"/>
      <c r="AV13" s="49"/>
      <c r="AW13" s="49"/>
      <c r="AX13" s="49"/>
      <c r="AY13" s="49"/>
      <c r="AZ13" s="4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91"/>
      <c r="BQ13" s="192"/>
      <c r="BR13" s="192"/>
      <c r="BS13" s="192"/>
      <c r="BT13" s="192"/>
      <c r="BU13" s="192"/>
      <c r="BV13" s="192"/>
      <c r="BW13" s="194"/>
      <c r="BX13" s="191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92"/>
      <c r="CR13" s="192"/>
      <c r="CS13" s="192"/>
      <c r="CT13" s="192"/>
      <c r="CU13" s="192"/>
      <c r="CV13" s="192"/>
      <c r="CW13" s="192"/>
      <c r="CX13" s="192"/>
      <c r="CY13" s="192"/>
      <c r="CZ13" s="193"/>
      <c r="DA13" s="108"/>
    </row>
    <row r="14" spans="1:134" s="22" customFormat="1" ht="15.9" customHeight="1" thickTop="1" x14ac:dyDescent="0.3">
      <c r="A14" s="44" t="s">
        <v>22</v>
      </c>
      <c r="B14" s="44" t="s">
        <v>1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6"/>
      <c r="N14" s="47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8" t="s">
        <v>20</v>
      </c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5"/>
      <c r="AO14" s="45"/>
      <c r="AP14" s="45"/>
      <c r="AQ14" s="45"/>
      <c r="AR14" s="46"/>
      <c r="AS14" s="47"/>
      <c r="AT14" s="47"/>
      <c r="AU14" s="47"/>
      <c r="AV14" s="47"/>
      <c r="AW14" s="47"/>
      <c r="AX14" s="47"/>
      <c r="AY14" s="47"/>
      <c r="AZ14" s="47"/>
      <c r="BA14" s="191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192"/>
      <c r="BN14" s="192"/>
      <c r="BO14" s="192"/>
      <c r="BP14" s="192"/>
      <c r="BQ14" s="192"/>
      <c r="BR14" s="192"/>
      <c r="BS14" s="192"/>
      <c r="BT14" s="192"/>
      <c r="BU14" s="192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  <c r="CN14" s="192"/>
      <c r="CO14" s="192"/>
      <c r="CP14" s="192"/>
      <c r="CQ14" s="192"/>
      <c r="CR14" s="192"/>
      <c r="CS14" s="192"/>
      <c r="CT14" s="192"/>
      <c r="CU14" s="192"/>
      <c r="CV14" s="192"/>
      <c r="CW14" s="192"/>
      <c r="CX14" s="192"/>
      <c r="CY14" s="192"/>
      <c r="CZ14" s="192"/>
      <c r="DA14" s="194"/>
    </row>
    <row r="15" spans="1:134" s="22" customFormat="1" ht="15.9" customHeight="1" x14ac:dyDescent="0.3">
      <c r="A15" s="7" t="s">
        <v>23</v>
      </c>
      <c r="B15" s="7" t="s">
        <v>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9"/>
      <c r="N15" s="21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9"/>
      <c r="AS15" s="21"/>
      <c r="AT15" s="21"/>
      <c r="AU15" s="21"/>
      <c r="AV15" s="21"/>
      <c r="AW15" s="21"/>
      <c r="AX15" s="21"/>
      <c r="AY15" s="21"/>
      <c r="AZ15" s="21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91"/>
      <c r="CC15" s="192"/>
      <c r="CD15" s="192"/>
      <c r="CE15" s="192"/>
      <c r="CF15" s="192"/>
      <c r="CG15" s="192"/>
      <c r="CH15" s="192"/>
      <c r="CI15" s="192"/>
      <c r="CJ15" s="192"/>
      <c r="CK15" s="192"/>
      <c r="CL15" s="192"/>
      <c r="CM15" s="192"/>
      <c r="CN15" s="192"/>
      <c r="CO15" s="192"/>
      <c r="CP15" s="192"/>
      <c r="CQ15" s="192"/>
      <c r="CR15" s="192"/>
      <c r="CS15" s="192"/>
      <c r="CT15" s="192"/>
      <c r="CU15" s="192"/>
      <c r="CV15" s="192"/>
      <c r="CW15" s="192"/>
      <c r="CX15" s="192"/>
      <c r="CY15" s="193"/>
      <c r="CZ15" s="107"/>
      <c r="DA15" s="108"/>
    </row>
    <row r="16" spans="1:134" s="22" customFormat="1" ht="15.9" customHeight="1" x14ac:dyDescent="0.3">
      <c r="A16" s="7" t="s">
        <v>24</v>
      </c>
      <c r="B16" s="7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9"/>
      <c r="N16" s="21"/>
      <c r="O16" s="17"/>
      <c r="P16" s="17"/>
      <c r="Q16" s="37" t="s">
        <v>26</v>
      </c>
      <c r="R16" s="37"/>
      <c r="S16" s="3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21"/>
      <c r="AT16" s="21"/>
      <c r="AU16" s="21"/>
      <c r="AV16" s="21"/>
      <c r="AW16" s="21"/>
      <c r="AX16" s="21"/>
      <c r="AY16" s="21"/>
      <c r="AZ16" s="21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91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4"/>
      <c r="CN16" s="105"/>
      <c r="CO16" s="105"/>
      <c r="CP16" s="105"/>
      <c r="CQ16" s="105"/>
      <c r="CR16" s="105"/>
      <c r="CS16" s="105"/>
      <c r="CT16" s="105"/>
      <c r="CU16" s="105"/>
      <c r="CV16" s="105"/>
      <c r="CW16" s="105"/>
      <c r="CX16" s="105"/>
      <c r="CY16" s="106"/>
      <c r="CZ16" s="107"/>
      <c r="DA16" s="108"/>
    </row>
    <row r="17" spans="1:105" s="22" customFormat="1" ht="15.9" customHeight="1" x14ac:dyDescent="0.3">
      <c r="A17" s="7" t="s">
        <v>25</v>
      </c>
      <c r="B17" s="7" t="s">
        <v>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9"/>
      <c r="N17" s="21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8" t="s">
        <v>20</v>
      </c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7"/>
      <c r="AO17" s="17"/>
      <c r="AP17" s="17"/>
      <c r="AQ17" s="17"/>
      <c r="AR17" s="19"/>
      <c r="AS17" s="21"/>
      <c r="AT17" s="21"/>
      <c r="AU17" s="21"/>
      <c r="AV17" s="21"/>
      <c r="AW17" s="21"/>
      <c r="AX17" s="21"/>
      <c r="AY17" s="21"/>
      <c r="AZ17" s="21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91"/>
      <c r="BO17" s="192"/>
      <c r="BP17" s="192"/>
      <c r="BQ17" s="192"/>
      <c r="BR17" s="192"/>
      <c r="BS17" s="192"/>
      <c r="BT17" s="192"/>
      <c r="BU17" s="192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4"/>
      <c r="CN17" s="105"/>
      <c r="CO17" s="105"/>
      <c r="CP17" s="105"/>
      <c r="CQ17" s="105"/>
      <c r="CR17" s="105"/>
      <c r="CS17" s="105"/>
      <c r="CT17" s="105"/>
      <c r="CU17" s="105"/>
      <c r="CV17" s="105"/>
      <c r="CW17" s="105"/>
      <c r="CX17" s="105"/>
      <c r="CY17" s="106"/>
      <c r="CZ17" s="107"/>
      <c r="DA17" s="108"/>
    </row>
    <row r="18" spans="1:105" s="22" customFormat="1" ht="15.9" customHeight="1" x14ac:dyDescent="0.3">
      <c r="A18" s="7" t="s">
        <v>40</v>
      </c>
      <c r="B18" s="7" t="s">
        <v>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9"/>
      <c r="N18" s="21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9"/>
      <c r="AS18" s="21"/>
      <c r="AT18" s="17"/>
      <c r="AU18" s="17"/>
      <c r="AV18" s="17"/>
      <c r="AW18" s="17"/>
      <c r="AX18" s="17"/>
      <c r="AY18" s="17"/>
      <c r="AZ18" s="1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91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3"/>
      <c r="DA18" s="108"/>
    </row>
    <row r="19" spans="1:105" x14ac:dyDescent="0.3">
      <c r="C19" s="38" t="s">
        <v>29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3"/>
      <c r="P19" s="27"/>
      <c r="Q19" s="27"/>
      <c r="R19" s="27"/>
      <c r="S19" s="27"/>
      <c r="T19" s="27"/>
      <c r="U19" s="27"/>
      <c r="V19" s="23"/>
      <c r="W19" s="27"/>
      <c r="X19" s="27"/>
      <c r="Y19" s="27"/>
      <c r="Z19" s="27"/>
      <c r="AA19" s="27"/>
      <c r="AB19" s="27"/>
      <c r="AC19" s="23"/>
      <c r="AD19" s="27"/>
      <c r="AE19" s="27"/>
      <c r="AF19" s="27"/>
      <c r="AG19" s="27"/>
      <c r="AH19" s="27"/>
      <c r="AI19" s="27"/>
      <c r="AJ19" s="23"/>
      <c r="AK19" s="27"/>
      <c r="AL19" s="27"/>
      <c r="AM19" s="27"/>
      <c r="AN19" s="27"/>
      <c r="AO19" s="27"/>
      <c r="AP19" s="27"/>
      <c r="AQ19" s="23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56"/>
    </row>
    <row r="20" spans="1:105" x14ac:dyDescent="0.3">
      <c r="C20" s="27" t="s">
        <v>7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3"/>
      <c r="P20" s="27"/>
      <c r="Q20" s="27"/>
      <c r="R20" s="27"/>
      <c r="S20" s="27"/>
      <c r="T20" s="27"/>
      <c r="U20" s="27"/>
      <c r="V20" s="23"/>
      <c r="W20" s="27"/>
      <c r="X20" s="27"/>
      <c r="Y20" s="27"/>
      <c r="Z20" s="27"/>
      <c r="AA20" s="27"/>
      <c r="AB20" s="27"/>
      <c r="AC20" s="23"/>
      <c r="AD20" s="27"/>
      <c r="AE20" s="27"/>
      <c r="AF20" s="27"/>
      <c r="AG20" s="27"/>
      <c r="AH20" s="27"/>
      <c r="AI20" s="27"/>
      <c r="AJ20" s="23"/>
      <c r="AK20" s="27"/>
      <c r="AL20" s="27"/>
      <c r="AM20" s="27"/>
      <c r="AN20" s="27"/>
      <c r="AO20" s="27"/>
      <c r="AP20" s="27"/>
      <c r="AQ20" s="23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56"/>
    </row>
    <row r="21" spans="1:105" x14ac:dyDescent="0.3">
      <c r="C21" s="27" t="s">
        <v>30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3"/>
      <c r="P21" s="27"/>
      <c r="Q21" s="27"/>
      <c r="R21" s="27"/>
      <c r="S21" s="27"/>
      <c r="T21" s="27"/>
      <c r="U21" s="27"/>
      <c r="V21" s="23"/>
      <c r="W21" s="27"/>
      <c r="X21" s="27"/>
      <c r="Y21" s="27"/>
      <c r="Z21" s="27"/>
      <c r="AA21" s="27"/>
      <c r="AB21" s="27"/>
      <c r="AC21" s="23"/>
      <c r="AD21" s="27"/>
      <c r="AE21" s="27"/>
      <c r="AF21" s="27"/>
      <c r="AG21" s="27"/>
      <c r="AH21" s="27"/>
      <c r="AI21" s="27"/>
      <c r="AJ21" s="23"/>
      <c r="AK21" s="27"/>
      <c r="AL21" s="27"/>
      <c r="AM21" s="27"/>
      <c r="AN21" s="27"/>
      <c r="AO21" s="27"/>
      <c r="AP21" s="27"/>
      <c r="AQ21" s="23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56"/>
    </row>
    <row r="22" spans="1:105" x14ac:dyDescent="0.3">
      <c r="C22" s="27" t="s">
        <v>31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3"/>
      <c r="P22" s="27"/>
      <c r="Q22" s="27"/>
      <c r="R22" s="27"/>
      <c r="S22" s="27"/>
      <c r="T22" s="27"/>
      <c r="U22" s="27"/>
      <c r="V22" s="23"/>
      <c r="W22" s="27"/>
      <c r="X22" s="27"/>
      <c r="Y22" s="27"/>
      <c r="Z22" s="27"/>
      <c r="AA22" s="27"/>
      <c r="AB22" s="27"/>
      <c r="AC22" s="23"/>
      <c r="AD22" s="27"/>
      <c r="AE22" s="27"/>
      <c r="AF22" s="27"/>
      <c r="AG22" s="27"/>
      <c r="AH22" s="27"/>
      <c r="AI22" s="27"/>
      <c r="AJ22" s="23"/>
      <c r="AK22" s="27"/>
      <c r="AL22" s="27"/>
      <c r="AM22" s="27"/>
      <c r="AN22" s="27"/>
      <c r="AO22" s="27"/>
      <c r="AP22" s="27"/>
      <c r="AQ22" s="23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56"/>
    </row>
    <row r="23" spans="1:105" x14ac:dyDescent="0.3">
      <c r="C23" s="27" t="s">
        <v>32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3"/>
      <c r="P23" s="27"/>
      <c r="Q23" s="27"/>
      <c r="R23" s="27"/>
      <c r="S23" s="27"/>
      <c r="T23" s="27"/>
      <c r="U23" s="27"/>
      <c r="V23" s="23"/>
      <c r="W23" s="27"/>
      <c r="X23" s="27"/>
      <c r="Y23" s="27"/>
      <c r="Z23" s="27"/>
      <c r="AA23" s="27"/>
      <c r="AB23" s="27"/>
      <c r="AC23" s="23"/>
      <c r="AD23" s="27"/>
      <c r="AE23" s="27"/>
      <c r="AF23" s="27"/>
      <c r="AG23" s="27"/>
      <c r="AH23" s="27"/>
      <c r="AI23" s="27"/>
      <c r="AJ23" s="23"/>
      <c r="AK23" s="27"/>
      <c r="AL23" s="27"/>
      <c r="AM23" s="27"/>
      <c r="AN23" s="27"/>
      <c r="AO23" s="27"/>
      <c r="AP23" s="27"/>
      <c r="AQ23" s="23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56"/>
    </row>
    <row r="24" spans="1:105" x14ac:dyDescent="0.3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3"/>
      <c r="P24" s="27"/>
      <c r="Q24" s="27"/>
      <c r="R24" s="27"/>
      <c r="S24" s="27"/>
      <c r="T24" s="27"/>
      <c r="U24" s="27"/>
      <c r="V24" s="23"/>
      <c r="W24" s="27"/>
      <c r="X24" s="27"/>
      <c r="Y24" s="27"/>
      <c r="Z24" s="27"/>
      <c r="AA24" s="27"/>
      <c r="AB24" s="27"/>
      <c r="AC24" s="23"/>
      <c r="AD24" s="27"/>
      <c r="AE24" s="27"/>
      <c r="AF24" s="27"/>
      <c r="AG24" s="27"/>
      <c r="AH24" s="27"/>
      <c r="AI24" s="27"/>
      <c r="AJ24" s="23"/>
      <c r="AK24" s="27"/>
      <c r="AL24" s="27"/>
      <c r="AM24" s="27"/>
      <c r="AN24" s="27"/>
      <c r="AO24" s="27"/>
      <c r="AP24" s="27"/>
      <c r="AQ24" s="23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56"/>
    </row>
    <row r="25" spans="1:105" x14ac:dyDescent="0.3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3"/>
      <c r="P25" s="27"/>
      <c r="Q25" s="27"/>
      <c r="R25" s="27"/>
      <c r="S25" s="27"/>
      <c r="T25" s="27"/>
      <c r="U25" s="27"/>
      <c r="V25" s="23"/>
      <c r="W25" s="27"/>
      <c r="X25" s="27"/>
      <c r="Y25" s="27"/>
      <c r="Z25" s="27"/>
      <c r="AA25" s="27"/>
      <c r="AB25" s="27"/>
      <c r="AC25" s="23"/>
      <c r="AD25" s="27"/>
      <c r="AE25" s="27"/>
      <c r="AF25" s="27"/>
      <c r="AG25" s="27"/>
      <c r="AH25" s="27"/>
      <c r="AI25" s="27"/>
      <c r="AJ25" s="23"/>
      <c r="AK25" s="27"/>
      <c r="AL25" s="27"/>
      <c r="AM25" s="27"/>
      <c r="AN25" s="27"/>
      <c r="AO25" s="27"/>
      <c r="AP25" s="27"/>
      <c r="AQ25" s="23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56"/>
    </row>
    <row r="26" spans="1:105" x14ac:dyDescent="0.3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3"/>
      <c r="P26" s="27"/>
      <c r="Q26" s="27"/>
      <c r="R26" s="27"/>
      <c r="S26" s="27"/>
      <c r="T26" s="27"/>
      <c r="U26" s="27"/>
      <c r="V26" s="23"/>
      <c r="W26" s="27"/>
      <c r="X26" s="27"/>
      <c r="Y26" s="27"/>
      <c r="Z26" s="27"/>
      <c r="AA26" s="27"/>
      <c r="AB26" s="27"/>
      <c r="AC26" s="23"/>
      <c r="AD26" s="27"/>
      <c r="AE26" s="27"/>
      <c r="AF26" s="27"/>
      <c r="AG26" s="27"/>
      <c r="AH26" s="27"/>
      <c r="AI26" s="27"/>
      <c r="AJ26" s="23"/>
      <c r="AK26" s="27"/>
      <c r="AL26" s="27"/>
      <c r="AM26" s="27"/>
      <c r="AN26" s="27"/>
      <c r="AO26" s="27"/>
      <c r="AP26" s="27"/>
      <c r="AQ26" s="23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56"/>
    </row>
    <row r="27" spans="1:105" x14ac:dyDescent="0.3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3"/>
      <c r="P27" s="27"/>
      <c r="Q27" s="27"/>
      <c r="R27" s="27"/>
      <c r="S27" s="27"/>
      <c r="T27" s="27"/>
      <c r="U27" s="27"/>
      <c r="V27" s="23"/>
      <c r="W27" s="27"/>
      <c r="X27" s="27"/>
      <c r="Y27" s="27"/>
      <c r="Z27" s="27"/>
      <c r="AA27" s="27"/>
      <c r="AB27" s="27"/>
      <c r="AC27" s="23"/>
      <c r="AD27" s="27"/>
      <c r="AE27" s="27"/>
      <c r="AF27" s="27"/>
      <c r="AG27" s="27"/>
      <c r="AH27" s="27"/>
      <c r="AI27" s="27"/>
      <c r="AJ27" s="23"/>
      <c r="AK27" s="27"/>
      <c r="AL27" s="27"/>
      <c r="AM27" s="27"/>
      <c r="AN27" s="27"/>
      <c r="AO27" s="27"/>
      <c r="AP27" s="27"/>
      <c r="AQ27" s="23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56"/>
    </row>
    <row r="28" spans="1:105" x14ac:dyDescent="0.3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3"/>
      <c r="P28" s="27"/>
      <c r="Q28" s="27"/>
      <c r="R28" s="27"/>
      <c r="S28" s="27"/>
      <c r="T28" s="27"/>
      <c r="U28" s="27"/>
      <c r="V28" s="23"/>
      <c r="W28" s="27"/>
      <c r="X28" s="27"/>
      <c r="Y28" s="27"/>
      <c r="Z28" s="27"/>
      <c r="AA28" s="27"/>
      <c r="AB28" s="27"/>
      <c r="AC28" s="23"/>
      <c r="AD28" s="27"/>
      <c r="AE28" s="27"/>
      <c r="AF28" s="27"/>
      <c r="AG28" s="27"/>
      <c r="AH28" s="27"/>
      <c r="AI28" s="27"/>
      <c r="AJ28" s="23"/>
      <c r="AK28" s="27"/>
      <c r="AL28" s="27"/>
      <c r="AM28" s="27"/>
      <c r="AN28" s="27"/>
      <c r="AO28" s="27"/>
      <c r="AP28" s="27"/>
      <c r="AQ28" s="23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56"/>
    </row>
    <row r="29" spans="1:105" ht="15" thickBot="1" x14ac:dyDescent="0.35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3"/>
      <c r="P29" s="27"/>
      <c r="Q29" s="27"/>
      <c r="R29" s="27"/>
      <c r="S29" s="27"/>
      <c r="T29" s="27"/>
      <c r="U29" s="27"/>
      <c r="V29" s="23"/>
      <c r="W29" s="27"/>
      <c r="X29" s="27"/>
      <c r="Y29" s="27"/>
      <c r="Z29" s="27"/>
      <c r="AA29" s="27"/>
      <c r="AB29" s="27"/>
      <c r="AC29" s="23"/>
      <c r="AD29" s="27"/>
      <c r="AE29" s="27"/>
      <c r="AF29" s="27"/>
      <c r="AG29" s="27"/>
      <c r="AH29" s="27"/>
      <c r="AI29" s="27"/>
      <c r="AJ29" s="23"/>
      <c r="AK29" s="27"/>
      <c r="AL29" s="27"/>
      <c r="AM29" s="27"/>
      <c r="AN29" s="27"/>
      <c r="AO29" s="27"/>
      <c r="AP29" s="27"/>
      <c r="AQ29" s="23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56"/>
    </row>
    <row r="30" spans="1:105" ht="15.9" customHeight="1" x14ac:dyDescent="0.3">
      <c r="A30" s="6"/>
      <c r="B30" s="9"/>
      <c r="C30" s="11"/>
      <c r="D30" s="11"/>
      <c r="E30" s="11"/>
      <c r="F30" s="11"/>
      <c r="G30" s="11"/>
      <c r="H30" s="10"/>
      <c r="I30" s="10"/>
      <c r="J30" s="11"/>
      <c r="K30" s="11"/>
      <c r="L30" s="11"/>
      <c r="M30" s="12"/>
      <c r="N30" s="34"/>
      <c r="O30" s="10"/>
      <c r="P30" s="10"/>
      <c r="Q30" s="11"/>
      <c r="R30" s="11"/>
      <c r="S30" s="11"/>
      <c r="T30" s="11"/>
      <c r="U30" s="11"/>
      <c r="V30" s="10"/>
      <c r="W30" s="10"/>
      <c r="X30" s="11"/>
      <c r="Y30" s="11"/>
      <c r="Z30" s="11"/>
      <c r="AA30" s="11"/>
      <c r="AB30" s="11"/>
      <c r="AC30" s="10"/>
      <c r="AD30" s="10"/>
      <c r="AE30" s="11"/>
      <c r="AF30" s="11"/>
      <c r="AG30" s="11"/>
      <c r="AH30" s="11"/>
      <c r="AI30" s="11"/>
      <c r="AJ30" s="10"/>
      <c r="AK30" s="10"/>
      <c r="AL30" s="11"/>
      <c r="AM30" s="11"/>
      <c r="AN30" s="11"/>
      <c r="AO30" s="11"/>
      <c r="AP30" s="11"/>
      <c r="AQ30" s="10"/>
      <c r="AR30" s="31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54"/>
      <c r="CZ30" s="11"/>
    </row>
    <row r="31" spans="1:105" ht="15.9" customHeight="1" x14ac:dyDescent="0.3">
      <c r="A31" s="7"/>
      <c r="B31" s="7"/>
      <c r="C31" s="17"/>
      <c r="D31" s="17"/>
      <c r="E31" s="17"/>
      <c r="F31" s="17"/>
      <c r="G31" s="17"/>
      <c r="H31" s="15"/>
      <c r="I31" s="15"/>
      <c r="J31" s="17"/>
      <c r="K31" s="17"/>
      <c r="L31" s="17"/>
      <c r="M31" s="19"/>
      <c r="N31" s="21"/>
      <c r="O31" s="15"/>
      <c r="P31" s="15"/>
      <c r="Q31" s="17"/>
      <c r="R31" s="17"/>
      <c r="S31" s="17"/>
      <c r="T31" s="17"/>
      <c r="U31" s="17"/>
      <c r="V31" s="15"/>
      <c r="W31" s="15"/>
      <c r="X31" s="17"/>
      <c r="Y31" s="17"/>
      <c r="Z31" s="17"/>
      <c r="AA31" s="17"/>
      <c r="AB31" s="17"/>
      <c r="AC31" s="15"/>
      <c r="AD31" s="15"/>
      <c r="AE31" s="17"/>
      <c r="AF31" s="17"/>
      <c r="AG31" s="17"/>
      <c r="AH31" s="17"/>
      <c r="AI31" s="17"/>
      <c r="AJ31" s="15"/>
      <c r="AK31" s="15"/>
      <c r="AL31" s="17"/>
      <c r="AM31" s="17"/>
      <c r="AN31" s="17"/>
      <c r="AO31" s="17"/>
      <c r="AP31" s="17"/>
      <c r="AQ31" s="15"/>
      <c r="AR31" s="30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53"/>
      <c r="CZ31" s="17"/>
    </row>
    <row r="32" spans="1:105" ht="15.9" customHeight="1" thickBot="1" x14ac:dyDescent="0.35">
      <c r="A32" s="8"/>
      <c r="B32" s="8"/>
      <c r="C32" s="14"/>
      <c r="D32" s="14"/>
      <c r="E32" s="14"/>
      <c r="F32" s="14"/>
      <c r="G32" s="14"/>
      <c r="H32" s="13"/>
      <c r="I32" s="13"/>
      <c r="J32" s="14"/>
      <c r="K32" s="14"/>
      <c r="L32" s="14"/>
      <c r="M32" s="16"/>
      <c r="N32" s="35"/>
      <c r="O32" s="13"/>
      <c r="P32" s="13"/>
      <c r="Q32" s="14"/>
      <c r="R32" s="14"/>
      <c r="S32" s="14"/>
      <c r="T32" s="14"/>
      <c r="U32" s="14"/>
      <c r="V32" s="13"/>
      <c r="W32" s="13"/>
      <c r="X32" s="14"/>
      <c r="Y32" s="14"/>
      <c r="Z32" s="14"/>
      <c r="AA32" s="14"/>
      <c r="AB32" s="14"/>
      <c r="AC32" s="13"/>
      <c r="AD32" s="13"/>
      <c r="AE32" s="14"/>
      <c r="AF32" s="14"/>
      <c r="AG32" s="14"/>
      <c r="AH32" s="14"/>
      <c r="AI32" s="14"/>
      <c r="AJ32" s="13"/>
      <c r="AK32" s="13"/>
      <c r="AL32" s="14"/>
      <c r="AM32" s="14"/>
      <c r="AN32" s="14"/>
      <c r="AO32" s="14"/>
      <c r="AP32" s="14"/>
      <c r="AQ32" s="13"/>
      <c r="AR32" s="32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55"/>
      <c r="CZ32" s="14"/>
    </row>
  </sheetData>
  <autoFilter ref="A2:B13"/>
  <mergeCells count="31">
    <mergeCell ref="BZ7:CM7"/>
    <mergeCell ref="BZ12:CZ12"/>
    <mergeCell ref="BG12:BY12"/>
    <mergeCell ref="BP18:CZ18"/>
    <mergeCell ref="BP13:BW13"/>
    <mergeCell ref="BX13:CZ13"/>
    <mergeCell ref="BG9:CF9"/>
    <mergeCell ref="BG10:BP10"/>
    <mergeCell ref="BV11:CW11"/>
    <mergeCell ref="BU16:CM16"/>
    <mergeCell ref="CB15:CY15"/>
    <mergeCell ref="BA14:DA14"/>
    <mergeCell ref="BN17:CM17"/>
    <mergeCell ref="CG9:CZ9"/>
    <mergeCell ref="CB10:CZ10"/>
    <mergeCell ref="BH8:CF8"/>
    <mergeCell ref="BQ10:CA10"/>
    <mergeCell ref="C1:M1"/>
    <mergeCell ref="N1:AR1"/>
    <mergeCell ref="AS1:BW1"/>
    <mergeCell ref="BX1:CY1"/>
    <mergeCell ref="CB5:CO5"/>
    <mergeCell ref="CF3:CW3"/>
    <mergeCell ref="BA4:DA4"/>
    <mergeCell ref="CZ1:ED1"/>
    <mergeCell ref="CP5:DO5"/>
    <mergeCell ref="BA5:BU5"/>
    <mergeCell ref="BV5:CA5"/>
    <mergeCell ref="DD4:DV4"/>
    <mergeCell ref="BG6:CF6"/>
    <mergeCell ref="DB4:DC4"/>
  </mergeCells>
  <dataValidations count="1">
    <dataValidation type="list" allowBlank="1" showInputMessage="1" showErrorMessage="1" sqref="A1">
      <formula1>Объекты</formula1>
    </dataValidation>
  </dataValidations>
  <pageMargins left="0.25" right="0.25" top="0.75" bottom="0.75" header="0.3" footer="0.3"/>
  <pageSetup paperSize="8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J1516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.109375" defaultRowHeight="13.2" x14ac:dyDescent="0.25"/>
  <cols>
    <col min="1" max="1" width="2.88671875" style="59" customWidth="1"/>
    <col min="2" max="2" width="22.44140625" style="59" customWidth="1"/>
    <col min="3" max="3" width="4.5546875" style="86" bestFit="1" customWidth="1"/>
    <col min="4" max="4" width="6.109375" style="86" customWidth="1"/>
    <col min="5" max="5" width="4.5546875" style="86" bestFit="1" customWidth="1"/>
    <col min="6" max="7" width="5.109375" style="86" bestFit="1" customWidth="1"/>
    <col min="8" max="8" width="5" style="81" bestFit="1" customWidth="1"/>
    <col min="9" max="10" width="4.5546875" style="81" bestFit="1" customWidth="1"/>
    <col min="11" max="13" width="7.77734375" style="81" customWidth="1"/>
    <col min="14" max="35" width="6.77734375" style="81" customWidth="1"/>
    <col min="36" max="66" width="6.77734375" style="96" customWidth="1"/>
    <col min="67" max="72" width="6.77734375" style="80" customWidth="1"/>
    <col min="73" max="97" width="6.77734375" style="81" customWidth="1"/>
    <col min="98" max="112" width="6.77734375" style="59" customWidth="1"/>
    <col min="113" max="130" width="6.77734375" style="86" customWidth="1"/>
    <col min="131" max="209" width="6.77734375" style="59" customWidth="1"/>
    <col min="210" max="210" width="8.77734375" style="59" customWidth="1"/>
    <col min="211" max="273" width="6.77734375" style="59" customWidth="1"/>
    <col min="274" max="274" width="7" style="59" customWidth="1"/>
    <col min="275" max="366" width="6.77734375" style="59" customWidth="1"/>
    <col min="367" max="16384" width="9.109375" style="59"/>
  </cols>
  <sheetData>
    <row r="1" spans="1:374" ht="12.75" customHeight="1" x14ac:dyDescent="0.25">
      <c r="B1" s="60">
        <v>42370</v>
      </c>
      <c r="C1" s="200" t="s">
        <v>34</v>
      </c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6" t="s">
        <v>39</v>
      </c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8"/>
      <c r="BJ1" s="206" t="s">
        <v>43</v>
      </c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  <c r="BY1" s="207"/>
      <c r="BZ1" s="207"/>
      <c r="CA1" s="207"/>
      <c r="CB1" s="207"/>
      <c r="CC1" s="207"/>
      <c r="CD1" s="207"/>
      <c r="CE1" s="207"/>
      <c r="CF1" s="207"/>
      <c r="CG1" s="207"/>
      <c r="CH1" s="207"/>
      <c r="CI1" s="207"/>
      <c r="CJ1" s="207"/>
      <c r="CK1" s="207"/>
      <c r="CL1" s="207"/>
      <c r="CM1" s="207"/>
      <c r="CN1" s="208"/>
      <c r="CO1" s="206" t="s">
        <v>44</v>
      </c>
      <c r="CP1" s="207"/>
      <c r="CQ1" s="207"/>
      <c r="CR1" s="207"/>
      <c r="CS1" s="207"/>
      <c r="CT1" s="207"/>
      <c r="CU1" s="207"/>
      <c r="CV1" s="207"/>
      <c r="CW1" s="207"/>
      <c r="CX1" s="207"/>
      <c r="CY1" s="207"/>
      <c r="CZ1" s="207"/>
      <c r="DA1" s="207"/>
      <c r="DB1" s="207"/>
      <c r="DC1" s="207"/>
      <c r="DD1" s="207"/>
      <c r="DE1" s="207"/>
      <c r="DF1" s="207"/>
      <c r="DG1" s="207"/>
      <c r="DH1" s="207"/>
      <c r="DI1" s="207"/>
      <c r="DJ1" s="207"/>
      <c r="DK1" s="207"/>
      <c r="DL1" s="207"/>
      <c r="DM1" s="207"/>
      <c r="DN1" s="207"/>
      <c r="DO1" s="207"/>
      <c r="DP1" s="207"/>
      <c r="DQ1" s="207"/>
      <c r="DR1" s="208"/>
      <c r="DS1" s="61" t="s">
        <v>45</v>
      </c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X1" s="206" t="s">
        <v>46</v>
      </c>
      <c r="EY1" s="207"/>
      <c r="EZ1" s="207"/>
      <c r="FA1" s="207"/>
      <c r="FB1" s="207"/>
      <c r="FC1" s="207"/>
      <c r="FD1" s="207"/>
      <c r="FE1" s="207"/>
      <c r="FF1" s="207"/>
      <c r="FG1" s="207"/>
      <c r="FH1" s="207"/>
      <c r="FI1" s="207"/>
      <c r="FJ1" s="207"/>
      <c r="FK1" s="207"/>
      <c r="FL1" s="207"/>
      <c r="FM1" s="207"/>
      <c r="FN1" s="207"/>
      <c r="FO1" s="207"/>
      <c r="FP1" s="207"/>
      <c r="FQ1" s="207"/>
      <c r="FR1" s="207"/>
      <c r="FS1" s="207"/>
      <c r="FT1" s="207"/>
      <c r="FU1" s="207"/>
      <c r="FV1" s="207"/>
      <c r="FW1" s="207"/>
      <c r="FX1" s="207"/>
      <c r="FY1" s="207"/>
      <c r="FZ1" s="207"/>
      <c r="GA1" s="208"/>
      <c r="GB1" s="206" t="s">
        <v>47</v>
      </c>
      <c r="GC1" s="207"/>
      <c r="GD1" s="207"/>
      <c r="GE1" s="207"/>
      <c r="GF1" s="207"/>
      <c r="GG1" s="207"/>
      <c r="GH1" s="207"/>
      <c r="GI1" s="207"/>
      <c r="GJ1" s="207"/>
      <c r="GK1" s="207"/>
      <c r="GL1" s="207"/>
      <c r="GM1" s="207"/>
      <c r="GN1" s="207"/>
      <c r="GO1" s="207"/>
      <c r="GP1" s="207"/>
      <c r="GQ1" s="207"/>
      <c r="GR1" s="207"/>
      <c r="GS1" s="207"/>
      <c r="GT1" s="207"/>
      <c r="GU1" s="207"/>
      <c r="GV1" s="207"/>
      <c r="GW1" s="207"/>
      <c r="GX1" s="207"/>
      <c r="GY1" s="207"/>
      <c r="GZ1" s="207"/>
      <c r="HA1" s="207"/>
      <c r="HB1" s="207"/>
      <c r="HC1" s="207"/>
      <c r="HD1" s="207"/>
      <c r="HE1" s="207"/>
      <c r="HF1" s="208"/>
      <c r="HG1" s="61" t="s">
        <v>48</v>
      </c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200" t="s">
        <v>49</v>
      </c>
      <c r="IL1" s="200"/>
      <c r="IM1" s="200"/>
      <c r="IN1" s="200"/>
      <c r="IO1" s="200"/>
      <c r="IP1" s="200"/>
      <c r="IQ1" s="200"/>
      <c r="IR1" s="200"/>
      <c r="IS1" s="200"/>
      <c r="IT1" s="200"/>
      <c r="IU1" s="200"/>
      <c r="IV1" s="200"/>
      <c r="IW1" s="200"/>
      <c r="IX1" s="200"/>
      <c r="IY1" s="200"/>
      <c r="IZ1" s="200"/>
      <c r="JA1" s="200"/>
      <c r="JB1" s="200"/>
      <c r="JC1" s="200"/>
      <c r="JD1" s="200"/>
      <c r="JE1" s="200"/>
      <c r="JF1" s="200"/>
      <c r="JG1" s="200"/>
      <c r="JH1" s="200"/>
      <c r="JI1" s="200"/>
      <c r="JJ1" s="200"/>
      <c r="JK1" s="200"/>
      <c r="JL1" s="200"/>
      <c r="JM1" s="200"/>
      <c r="JN1" s="200"/>
      <c r="JO1" s="200" t="s">
        <v>50</v>
      </c>
      <c r="JP1" s="200"/>
      <c r="JQ1" s="200"/>
      <c r="JR1" s="200"/>
      <c r="JS1" s="200"/>
      <c r="JT1" s="200"/>
      <c r="JU1" s="200"/>
      <c r="JV1" s="200"/>
      <c r="JW1" s="200"/>
      <c r="JX1" s="200"/>
      <c r="JY1" s="200"/>
      <c r="JZ1" s="200"/>
      <c r="KA1" s="200"/>
      <c r="KB1" s="200"/>
      <c r="KC1" s="200"/>
      <c r="KD1" s="200"/>
      <c r="KE1" s="200"/>
      <c r="KF1" s="200"/>
      <c r="KG1" s="200"/>
      <c r="KH1" s="200"/>
      <c r="KI1" s="200"/>
      <c r="KJ1" s="200"/>
      <c r="KK1" s="200"/>
      <c r="KL1" s="200"/>
      <c r="KM1" s="200"/>
      <c r="KN1" s="200"/>
      <c r="KO1" s="200"/>
      <c r="KP1" s="200"/>
      <c r="KQ1" s="200"/>
      <c r="KR1" s="200"/>
      <c r="KS1" s="200"/>
      <c r="KT1" s="200" t="s">
        <v>51</v>
      </c>
      <c r="KU1" s="200"/>
      <c r="KV1" s="200"/>
      <c r="KW1" s="200"/>
      <c r="KX1" s="200"/>
      <c r="KY1" s="200"/>
      <c r="KZ1" s="200"/>
      <c r="LA1" s="200"/>
      <c r="LB1" s="200"/>
      <c r="LC1" s="200"/>
      <c r="LD1" s="200"/>
      <c r="LE1" s="200"/>
      <c r="LF1" s="200"/>
      <c r="LG1" s="200"/>
      <c r="LH1" s="200"/>
      <c r="LI1" s="200"/>
      <c r="LJ1" s="200"/>
      <c r="LK1" s="200"/>
      <c r="LL1" s="200"/>
      <c r="LM1" s="200"/>
      <c r="LN1" s="200"/>
      <c r="LO1" s="200"/>
      <c r="LP1" s="200"/>
      <c r="LQ1" s="200"/>
      <c r="LR1" s="200"/>
      <c r="LS1" s="200"/>
      <c r="LT1" s="200"/>
      <c r="LU1" s="200"/>
      <c r="LV1" s="200"/>
      <c r="LW1" s="200"/>
      <c r="LX1" s="201" t="s">
        <v>52</v>
      </c>
      <c r="LY1" s="202"/>
      <c r="LZ1" s="202"/>
      <c r="MA1" s="202"/>
      <c r="MB1" s="202"/>
      <c r="MC1" s="202"/>
      <c r="MD1" s="202"/>
      <c r="ME1" s="202"/>
      <c r="MF1" s="202"/>
      <c r="MG1" s="202"/>
      <c r="MH1" s="202"/>
      <c r="MI1" s="202"/>
      <c r="MJ1" s="202"/>
      <c r="MK1" s="202"/>
      <c r="ML1" s="202"/>
      <c r="MM1" s="202"/>
      <c r="MN1" s="202"/>
      <c r="MO1" s="202"/>
      <c r="MP1" s="202"/>
      <c r="MQ1" s="202"/>
      <c r="MR1" s="202"/>
      <c r="MS1" s="202"/>
      <c r="MT1" s="202"/>
      <c r="MU1" s="202"/>
      <c r="MV1" s="202"/>
      <c r="MW1" s="202"/>
      <c r="MX1" s="202"/>
      <c r="MY1" s="202"/>
      <c r="MZ1" s="202"/>
      <c r="NA1" s="202"/>
      <c r="NB1" s="203"/>
    </row>
    <row r="2" spans="1:374" ht="12.75" customHeight="1" x14ac:dyDescent="0.25">
      <c r="A2" s="62"/>
      <c r="B2" s="63"/>
      <c r="C2" s="201">
        <v>1</v>
      </c>
      <c r="D2" s="204"/>
      <c r="E2" s="204"/>
      <c r="F2" s="204"/>
      <c r="G2" s="204"/>
      <c r="H2" s="204"/>
      <c r="I2" s="205"/>
      <c r="J2" s="201">
        <v>2</v>
      </c>
      <c r="K2" s="202"/>
      <c r="L2" s="202"/>
      <c r="M2" s="202"/>
      <c r="N2" s="202"/>
      <c r="O2" s="202"/>
      <c r="P2" s="203"/>
      <c r="Q2" s="201">
        <v>3</v>
      </c>
      <c r="R2" s="202"/>
      <c r="S2" s="202"/>
      <c r="T2" s="202"/>
      <c r="U2" s="202"/>
      <c r="V2" s="202"/>
      <c r="W2" s="203"/>
      <c r="X2" s="201">
        <v>4</v>
      </c>
      <c r="Y2" s="202"/>
      <c r="Z2" s="202"/>
      <c r="AA2" s="202"/>
      <c r="AB2" s="202"/>
      <c r="AC2" s="202"/>
      <c r="AD2" s="203"/>
      <c r="AE2" s="201">
        <v>5</v>
      </c>
      <c r="AF2" s="202"/>
      <c r="AG2" s="202"/>
      <c r="AH2" s="202"/>
      <c r="AI2" s="202"/>
      <c r="AJ2" s="202"/>
      <c r="AK2" s="203"/>
      <c r="AL2" s="201">
        <v>6</v>
      </c>
      <c r="AM2" s="202"/>
      <c r="AN2" s="202"/>
      <c r="AO2" s="202"/>
      <c r="AP2" s="202"/>
      <c r="AQ2" s="202"/>
      <c r="AR2" s="203"/>
      <c r="AS2" s="201">
        <v>7</v>
      </c>
      <c r="AT2" s="202"/>
      <c r="AU2" s="202"/>
      <c r="AV2" s="202"/>
      <c r="AW2" s="202"/>
      <c r="AX2" s="202"/>
      <c r="AY2" s="203"/>
      <c r="AZ2" s="201">
        <v>8</v>
      </c>
      <c r="BA2" s="202"/>
      <c r="BB2" s="202"/>
      <c r="BC2" s="202"/>
      <c r="BD2" s="202"/>
      <c r="BE2" s="202"/>
      <c r="BF2" s="203"/>
      <c r="BG2" s="201">
        <v>9</v>
      </c>
      <c r="BH2" s="202"/>
      <c r="BI2" s="202"/>
      <c r="BJ2" s="202"/>
      <c r="BK2" s="202"/>
      <c r="BL2" s="202"/>
      <c r="BM2" s="203"/>
      <c r="BN2" s="201">
        <v>10</v>
      </c>
      <c r="BO2" s="202"/>
      <c r="BP2" s="202"/>
      <c r="BQ2" s="202"/>
      <c r="BR2" s="202"/>
      <c r="BS2" s="202"/>
      <c r="BT2" s="203"/>
      <c r="BU2" s="201">
        <v>11</v>
      </c>
      <c r="BV2" s="202"/>
      <c r="BW2" s="202"/>
      <c r="BX2" s="202"/>
      <c r="BY2" s="202"/>
      <c r="BZ2" s="202"/>
      <c r="CA2" s="203"/>
      <c r="CB2" s="201">
        <v>12</v>
      </c>
      <c r="CC2" s="202"/>
      <c r="CD2" s="202"/>
      <c r="CE2" s="202"/>
      <c r="CF2" s="202"/>
      <c r="CG2" s="202"/>
      <c r="CH2" s="203"/>
      <c r="CI2" s="201">
        <v>13</v>
      </c>
      <c r="CJ2" s="202"/>
      <c r="CK2" s="202"/>
      <c r="CL2" s="202"/>
      <c r="CM2" s="202"/>
      <c r="CN2" s="202"/>
      <c r="CO2" s="203"/>
      <c r="CP2" s="201">
        <v>14</v>
      </c>
      <c r="CQ2" s="202"/>
      <c r="CR2" s="202"/>
      <c r="CS2" s="202"/>
      <c r="CT2" s="202"/>
      <c r="CU2" s="202"/>
      <c r="CV2" s="203"/>
      <c r="CW2" s="201">
        <v>15</v>
      </c>
      <c r="CX2" s="202"/>
      <c r="CY2" s="202"/>
      <c r="CZ2" s="202"/>
      <c r="DA2" s="202"/>
      <c r="DB2" s="202"/>
      <c r="DC2" s="203"/>
      <c r="DD2" s="201">
        <v>16</v>
      </c>
      <c r="DE2" s="202"/>
      <c r="DF2" s="202"/>
      <c r="DG2" s="202"/>
      <c r="DH2" s="202"/>
      <c r="DI2" s="202"/>
      <c r="DJ2" s="203"/>
      <c r="DK2" s="201">
        <v>17</v>
      </c>
      <c r="DL2" s="202"/>
      <c r="DM2" s="202"/>
      <c r="DN2" s="202"/>
      <c r="DO2" s="202"/>
      <c r="DP2" s="202"/>
      <c r="DQ2" s="203"/>
      <c r="DR2" s="201">
        <v>18</v>
      </c>
      <c r="DS2" s="202"/>
      <c r="DT2" s="202"/>
      <c r="DU2" s="202"/>
      <c r="DV2" s="202"/>
      <c r="DW2" s="202"/>
      <c r="DX2" s="203"/>
      <c r="DY2" s="201">
        <v>19</v>
      </c>
      <c r="DZ2" s="202"/>
      <c r="EA2" s="202"/>
      <c r="EB2" s="202"/>
      <c r="EC2" s="202"/>
      <c r="ED2" s="202"/>
      <c r="EE2" s="203"/>
      <c r="EF2" s="201">
        <v>20</v>
      </c>
      <c r="EG2" s="202"/>
      <c r="EH2" s="202"/>
      <c r="EI2" s="202"/>
      <c r="EJ2" s="202"/>
      <c r="EK2" s="202"/>
      <c r="EL2" s="203"/>
      <c r="EM2" s="201">
        <v>21</v>
      </c>
      <c r="EN2" s="202"/>
      <c r="EO2" s="202"/>
      <c r="EP2" s="202"/>
      <c r="EQ2" s="202"/>
      <c r="ER2" s="202"/>
      <c r="ES2" s="203"/>
      <c r="ET2" s="201">
        <v>22</v>
      </c>
      <c r="EU2" s="202"/>
      <c r="EV2" s="202"/>
      <c r="EW2" s="202"/>
      <c r="EX2" s="202"/>
      <c r="EY2" s="202"/>
      <c r="EZ2" s="203"/>
      <c r="FA2" s="201">
        <v>23</v>
      </c>
      <c r="FB2" s="202"/>
      <c r="FC2" s="202"/>
      <c r="FD2" s="202"/>
      <c r="FE2" s="202"/>
      <c r="FF2" s="202"/>
      <c r="FG2" s="203"/>
      <c r="FH2" s="201">
        <v>24</v>
      </c>
      <c r="FI2" s="202"/>
      <c r="FJ2" s="202"/>
      <c r="FK2" s="202"/>
      <c r="FL2" s="202"/>
      <c r="FM2" s="202"/>
      <c r="FN2" s="203"/>
      <c r="FO2" s="201">
        <v>25</v>
      </c>
      <c r="FP2" s="202"/>
      <c r="FQ2" s="202"/>
      <c r="FR2" s="202"/>
      <c r="FS2" s="202"/>
      <c r="FT2" s="202"/>
      <c r="FU2" s="203"/>
      <c r="FV2" s="201">
        <v>26</v>
      </c>
      <c r="FW2" s="202"/>
      <c r="FX2" s="202"/>
      <c r="FY2" s="202"/>
      <c r="FZ2" s="202"/>
      <c r="GA2" s="202"/>
      <c r="GB2" s="203"/>
      <c r="GC2" s="201">
        <v>27</v>
      </c>
      <c r="GD2" s="202"/>
      <c r="GE2" s="202"/>
      <c r="GF2" s="202"/>
      <c r="GG2" s="202"/>
      <c r="GH2" s="202"/>
      <c r="GI2" s="203"/>
      <c r="GJ2" s="201">
        <v>28</v>
      </c>
      <c r="GK2" s="202"/>
      <c r="GL2" s="202"/>
      <c r="GM2" s="202"/>
      <c r="GN2" s="202"/>
      <c r="GO2" s="202"/>
      <c r="GP2" s="203"/>
      <c r="GQ2" s="201">
        <v>29</v>
      </c>
      <c r="GR2" s="202"/>
      <c r="GS2" s="202"/>
      <c r="GT2" s="202"/>
      <c r="GU2" s="202"/>
      <c r="GV2" s="202"/>
      <c r="GW2" s="203"/>
      <c r="GX2" s="201">
        <v>30</v>
      </c>
      <c r="GY2" s="202"/>
      <c r="GZ2" s="202"/>
      <c r="HA2" s="202"/>
      <c r="HB2" s="202"/>
      <c r="HC2" s="202"/>
      <c r="HD2" s="203"/>
      <c r="HE2" s="201">
        <v>31</v>
      </c>
      <c r="HF2" s="202"/>
      <c r="HG2" s="202"/>
      <c r="HH2" s="202"/>
      <c r="HI2" s="202"/>
      <c r="HJ2" s="202"/>
      <c r="HK2" s="203"/>
      <c r="HL2" s="201">
        <v>32</v>
      </c>
      <c r="HM2" s="202"/>
      <c r="HN2" s="202"/>
      <c r="HO2" s="202"/>
      <c r="HP2" s="202"/>
      <c r="HQ2" s="202"/>
      <c r="HR2" s="203"/>
      <c r="HS2" s="201">
        <v>33</v>
      </c>
      <c r="HT2" s="202"/>
      <c r="HU2" s="202"/>
      <c r="HV2" s="202"/>
      <c r="HW2" s="202"/>
      <c r="HX2" s="202"/>
      <c r="HY2" s="203"/>
      <c r="HZ2" s="201">
        <v>34</v>
      </c>
      <c r="IA2" s="202"/>
      <c r="IB2" s="202"/>
      <c r="IC2" s="202"/>
      <c r="ID2" s="202"/>
      <c r="IE2" s="202"/>
      <c r="IF2" s="203"/>
      <c r="IG2" s="201">
        <v>35</v>
      </c>
      <c r="IH2" s="202"/>
      <c r="II2" s="202"/>
      <c r="IJ2" s="202"/>
      <c r="IK2" s="202"/>
      <c r="IL2" s="202"/>
      <c r="IM2" s="203"/>
      <c r="IN2" s="201">
        <v>36</v>
      </c>
      <c r="IO2" s="202"/>
      <c r="IP2" s="202"/>
      <c r="IQ2" s="202"/>
      <c r="IR2" s="202"/>
      <c r="IS2" s="202"/>
      <c r="IT2" s="203"/>
      <c r="IU2" s="201">
        <v>37</v>
      </c>
      <c r="IV2" s="202"/>
      <c r="IW2" s="202"/>
      <c r="IX2" s="202"/>
      <c r="IY2" s="202"/>
      <c r="IZ2" s="202"/>
      <c r="JA2" s="203"/>
      <c r="JB2" s="201">
        <v>38</v>
      </c>
      <c r="JC2" s="202"/>
      <c r="JD2" s="202"/>
      <c r="JE2" s="202"/>
      <c r="JF2" s="202"/>
      <c r="JG2" s="202"/>
      <c r="JH2" s="203"/>
      <c r="JI2" s="201">
        <v>39</v>
      </c>
      <c r="JJ2" s="202"/>
      <c r="JK2" s="202"/>
      <c r="JL2" s="202"/>
      <c r="JM2" s="202"/>
      <c r="JN2" s="202"/>
      <c r="JO2" s="203"/>
      <c r="JP2" s="201">
        <v>40</v>
      </c>
      <c r="JQ2" s="202"/>
      <c r="JR2" s="202"/>
      <c r="JS2" s="202"/>
      <c r="JT2" s="202"/>
      <c r="JU2" s="202"/>
      <c r="JV2" s="203"/>
      <c r="JW2" s="201">
        <v>41</v>
      </c>
      <c r="JX2" s="202"/>
      <c r="JY2" s="202"/>
      <c r="JZ2" s="202"/>
      <c r="KA2" s="202"/>
      <c r="KB2" s="202"/>
      <c r="KC2" s="203"/>
      <c r="KD2" s="201">
        <v>42</v>
      </c>
      <c r="KE2" s="202"/>
      <c r="KF2" s="202"/>
      <c r="KG2" s="202"/>
      <c r="KH2" s="202"/>
      <c r="KI2" s="202"/>
      <c r="KJ2" s="203"/>
      <c r="KK2" s="201">
        <v>43</v>
      </c>
      <c r="KL2" s="202"/>
      <c r="KM2" s="202"/>
      <c r="KN2" s="202"/>
      <c r="KO2" s="202"/>
      <c r="KP2" s="202"/>
      <c r="KQ2" s="203"/>
      <c r="KR2" s="201">
        <v>44</v>
      </c>
      <c r="KS2" s="202"/>
      <c r="KT2" s="202"/>
      <c r="KU2" s="202"/>
      <c r="KV2" s="202"/>
      <c r="KW2" s="202"/>
      <c r="KX2" s="203"/>
      <c r="KY2" s="201">
        <v>45</v>
      </c>
      <c r="KZ2" s="202"/>
      <c r="LA2" s="202"/>
      <c r="LB2" s="202"/>
      <c r="LC2" s="202"/>
      <c r="LD2" s="202"/>
      <c r="LE2" s="203"/>
      <c r="LF2" s="201">
        <v>46</v>
      </c>
      <c r="LG2" s="202"/>
      <c r="LH2" s="202"/>
      <c r="LI2" s="202"/>
      <c r="LJ2" s="202"/>
      <c r="LK2" s="202"/>
      <c r="LL2" s="203"/>
      <c r="LM2" s="201">
        <v>47</v>
      </c>
      <c r="LN2" s="202"/>
      <c r="LO2" s="202"/>
      <c r="LP2" s="202"/>
      <c r="LQ2" s="202"/>
      <c r="LR2" s="202"/>
      <c r="LS2" s="203"/>
      <c r="LT2" s="201">
        <v>48</v>
      </c>
      <c r="LU2" s="202"/>
      <c r="LV2" s="202"/>
      <c r="LW2" s="202"/>
      <c r="LX2" s="202"/>
      <c r="LY2" s="202"/>
      <c r="LZ2" s="203"/>
      <c r="MA2" s="201">
        <v>49</v>
      </c>
      <c r="MB2" s="202"/>
      <c r="MC2" s="202"/>
      <c r="MD2" s="202"/>
      <c r="ME2" s="202"/>
      <c r="MF2" s="202"/>
      <c r="MG2" s="203"/>
      <c r="MH2" s="201">
        <v>50</v>
      </c>
      <c r="MI2" s="202"/>
      <c r="MJ2" s="202"/>
      <c r="MK2" s="202"/>
      <c r="ML2" s="202"/>
      <c r="MM2" s="202"/>
      <c r="MN2" s="203"/>
      <c r="MO2" s="201">
        <v>51</v>
      </c>
      <c r="MP2" s="202"/>
      <c r="MQ2" s="202"/>
      <c r="MR2" s="202"/>
      <c r="MS2" s="202"/>
      <c r="MT2" s="202"/>
      <c r="MU2" s="203"/>
      <c r="MV2" s="201">
        <v>52</v>
      </c>
      <c r="MW2" s="202"/>
      <c r="MX2" s="202"/>
      <c r="MY2" s="202"/>
      <c r="MZ2" s="202"/>
      <c r="NA2" s="202"/>
      <c r="NB2" s="203"/>
      <c r="NC2" s="64"/>
    </row>
    <row r="3" spans="1:374" s="69" customFormat="1" x14ac:dyDescent="0.25">
      <c r="A3" s="65"/>
      <c r="B3" s="65"/>
      <c r="C3" s="66">
        <v>42370</v>
      </c>
      <c r="D3" s="67">
        <v>42371</v>
      </c>
      <c r="E3" s="67">
        <v>42372</v>
      </c>
      <c r="F3" s="67">
        <v>42373</v>
      </c>
      <c r="G3" s="67">
        <v>42374</v>
      </c>
      <c r="H3" s="67">
        <v>42375</v>
      </c>
      <c r="I3" s="67">
        <v>42376</v>
      </c>
      <c r="J3" s="67">
        <v>42377</v>
      </c>
      <c r="K3" s="68">
        <v>42744</v>
      </c>
      <c r="L3" s="68">
        <v>42745</v>
      </c>
      <c r="M3" s="68">
        <v>42746</v>
      </c>
      <c r="N3" s="68">
        <v>42747</v>
      </c>
      <c r="O3" s="67">
        <v>42748</v>
      </c>
      <c r="P3" s="67">
        <v>42749</v>
      </c>
      <c r="Q3" s="68">
        <v>42750</v>
      </c>
      <c r="R3" s="68">
        <v>42751</v>
      </c>
      <c r="S3" s="68">
        <v>42752</v>
      </c>
      <c r="T3" s="68">
        <v>42753</v>
      </c>
      <c r="U3" s="68">
        <v>42754</v>
      </c>
      <c r="V3" s="67">
        <v>42755</v>
      </c>
      <c r="W3" s="67">
        <v>42756</v>
      </c>
      <c r="X3" s="68">
        <v>42757</v>
      </c>
      <c r="Y3" s="68">
        <v>42758</v>
      </c>
      <c r="Z3" s="68">
        <v>42759</v>
      </c>
      <c r="AA3" s="68">
        <v>42760</v>
      </c>
      <c r="AB3" s="68">
        <v>42761</v>
      </c>
      <c r="AC3" s="67">
        <v>42762</v>
      </c>
      <c r="AD3" s="67">
        <v>42763</v>
      </c>
      <c r="AE3" s="68">
        <v>42764</v>
      </c>
      <c r="AF3" s="68">
        <v>42765</v>
      </c>
      <c r="AG3" s="68">
        <v>42766</v>
      </c>
      <c r="AH3" s="68">
        <v>42767</v>
      </c>
      <c r="AI3" s="68">
        <v>42768</v>
      </c>
      <c r="AJ3" s="67">
        <v>42769</v>
      </c>
      <c r="AK3" s="67">
        <v>42770</v>
      </c>
      <c r="AL3" s="68">
        <v>42771</v>
      </c>
      <c r="AM3" s="68">
        <v>42772</v>
      </c>
      <c r="AN3" s="68">
        <v>42773</v>
      </c>
      <c r="AO3" s="68">
        <v>42774</v>
      </c>
      <c r="AP3" s="68">
        <v>42775</v>
      </c>
      <c r="AQ3" s="67">
        <v>42776</v>
      </c>
      <c r="AR3" s="67">
        <v>42777</v>
      </c>
      <c r="AS3" s="68">
        <v>42778</v>
      </c>
      <c r="AT3" s="68">
        <v>42779</v>
      </c>
      <c r="AU3" s="68">
        <v>42780</v>
      </c>
      <c r="AV3" s="68">
        <v>42781</v>
      </c>
      <c r="AW3" s="68">
        <v>42782</v>
      </c>
      <c r="AX3" s="67">
        <v>42783</v>
      </c>
      <c r="AY3" s="67">
        <v>42784</v>
      </c>
      <c r="AZ3" s="68">
        <v>42785</v>
      </c>
      <c r="BA3" s="68">
        <v>42786</v>
      </c>
      <c r="BB3" s="68">
        <v>42787</v>
      </c>
      <c r="BC3" s="67">
        <v>42788</v>
      </c>
      <c r="BD3" s="67">
        <v>42789</v>
      </c>
      <c r="BE3" s="67">
        <v>42790</v>
      </c>
      <c r="BF3" s="67">
        <v>42791</v>
      </c>
      <c r="BG3" s="68">
        <v>42792</v>
      </c>
      <c r="BH3" s="68">
        <v>42793</v>
      </c>
      <c r="BI3" s="68">
        <v>42794</v>
      </c>
      <c r="BJ3" s="68">
        <v>42795</v>
      </c>
      <c r="BK3" s="68">
        <v>42796</v>
      </c>
      <c r="BL3" s="67">
        <v>42797</v>
      </c>
      <c r="BM3" s="67">
        <v>42798</v>
      </c>
      <c r="BN3" s="68">
        <v>42799</v>
      </c>
      <c r="BO3" s="68">
        <v>42800</v>
      </c>
      <c r="BP3" s="67">
        <v>42801</v>
      </c>
      <c r="BQ3" s="68">
        <v>42802</v>
      </c>
      <c r="BR3" s="68">
        <v>42803</v>
      </c>
      <c r="BS3" s="67">
        <v>42804</v>
      </c>
      <c r="BT3" s="67">
        <v>42805</v>
      </c>
      <c r="BU3" s="68">
        <v>42806</v>
      </c>
      <c r="BV3" s="68">
        <v>42807</v>
      </c>
      <c r="BW3" s="68">
        <v>42808</v>
      </c>
      <c r="BX3" s="68">
        <v>42809</v>
      </c>
      <c r="BY3" s="68">
        <v>42810</v>
      </c>
      <c r="BZ3" s="67">
        <v>42811</v>
      </c>
      <c r="CA3" s="67">
        <v>42812</v>
      </c>
      <c r="CB3" s="68">
        <v>42813</v>
      </c>
      <c r="CC3" s="68">
        <v>42814</v>
      </c>
      <c r="CD3" s="68">
        <v>42815</v>
      </c>
      <c r="CE3" s="68">
        <v>42816</v>
      </c>
      <c r="CF3" s="68">
        <v>42817</v>
      </c>
      <c r="CG3" s="67">
        <v>42818</v>
      </c>
      <c r="CH3" s="67">
        <v>42819</v>
      </c>
      <c r="CI3" s="68">
        <v>42820</v>
      </c>
      <c r="CJ3" s="68">
        <v>42821</v>
      </c>
      <c r="CK3" s="68">
        <v>42822</v>
      </c>
      <c r="CL3" s="68">
        <v>42823</v>
      </c>
      <c r="CM3" s="68">
        <v>42824</v>
      </c>
      <c r="CN3" s="67">
        <v>42825</v>
      </c>
      <c r="CO3" s="67">
        <v>42826</v>
      </c>
      <c r="CP3" s="68">
        <v>42827</v>
      </c>
      <c r="CQ3" s="68">
        <v>42828</v>
      </c>
      <c r="CR3" s="68">
        <v>42829</v>
      </c>
      <c r="CS3" s="68">
        <v>42830</v>
      </c>
      <c r="CT3" s="68">
        <v>42831</v>
      </c>
      <c r="CU3" s="67">
        <v>42832</v>
      </c>
      <c r="CV3" s="67">
        <v>42833</v>
      </c>
      <c r="CW3" s="68">
        <v>42834</v>
      </c>
      <c r="CX3" s="68">
        <v>42835</v>
      </c>
      <c r="CY3" s="68">
        <v>42836</v>
      </c>
      <c r="CZ3" s="68">
        <v>42837</v>
      </c>
      <c r="DA3" s="68">
        <v>42838</v>
      </c>
      <c r="DB3" s="67">
        <v>42839</v>
      </c>
      <c r="DC3" s="67">
        <v>42840</v>
      </c>
      <c r="DD3" s="68">
        <v>42841</v>
      </c>
      <c r="DE3" s="68">
        <v>42842</v>
      </c>
      <c r="DF3" s="68">
        <v>42843</v>
      </c>
      <c r="DG3" s="68">
        <v>42844</v>
      </c>
      <c r="DH3" s="68">
        <v>42845</v>
      </c>
      <c r="DI3" s="67">
        <v>42846</v>
      </c>
      <c r="DJ3" s="67">
        <v>42847</v>
      </c>
      <c r="DK3" s="68">
        <v>42848</v>
      </c>
      <c r="DL3" s="68">
        <v>42849</v>
      </c>
      <c r="DM3" s="68">
        <v>42850</v>
      </c>
      <c r="DN3" s="68">
        <v>42851</v>
      </c>
      <c r="DO3" s="68">
        <v>42852</v>
      </c>
      <c r="DP3" s="67">
        <v>42853</v>
      </c>
      <c r="DQ3" s="67">
        <v>42854</v>
      </c>
      <c r="DR3" s="67">
        <v>42855</v>
      </c>
      <c r="DS3" s="68">
        <v>42856</v>
      </c>
      <c r="DT3" s="68">
        <v>42857</v>
      </c>
      <c r="DU3" s="68">
        <v>42858</v>
      </c>
      <c r="DV3" s="68">
        <v>42859</v>
      </c>
      <c r="DW3" s="67">
        <v>42860</v>
      </c>
      <c r="DX3" s="67">
        <v>42861</v>
      </c>
      <c r="DY3" s="67">
        <v>42862</v>
      </c>
      <c r="DZ3" s="67">
        <v>42863</v>
      </c>
      <c r="EA3" s="68">
        <v>42864</v>
      </c>
      <c r="EB3" s="68">
        <v>42865</v>
      </c>
      <c r="EC3" s="68">
        <v>42866</v>
      </c>
      <c r="ED3" s="67">
        <v>42867</v>
      </c>
      <c r="EE3" s="67">
        <v>42868</v>
      </c>
      <c r="EF3" s="68">
        <v>42869</v>
      </c>
      <c r="EG3" s="68">
        <v>42870</v>
      </c>
      <c r="EH3" s="68">
        <v>42871</v>
      </c>
      <c r="EI3" s="68">
        <v>42872</v>
      </c>
      <c r="EJ3" s="68">
        <v>42873</v>
      </c>
      <c r="EK3" s="67">
        <v>42874</v>
      </c>
      <c r="EL3" s="67">
        <v>42875</v>
      </c>
      <c r="EM3" s="68">
        <v>42876</v>
      </c>
      <c r="EN3" s="68">
        <v>42877</v>
      </c>
      <c r="EO3" s="68">
        <v>42878</v>
      </c>
      <c r="EP3" s="68">
        <v>42879</v>
      </c>
      <c r="EQ3" s="68">
        <v>42880</v>
      </c>
      <c r="ER3" s="67">
        <v>42881</v>
      </c>
      <c r="ES3" s="67">
        <v>42882</v>
      </c>
      <c r="ET3" s="68">
        <v>42883</v>
      </c>
      <c r="EU3" s="68">
        <v>42884</v>
      </c>
      <c r="EV3" s="68">
        <v>42885</v>
      </c>
      <c r="EW3" s="68">
        <v>42886</v>
      </c>
      <c r="EX3" s="68">
        <v>42887</v>
      </c>
      <c r="EY3" s="67">
        <v>42888</v>
      </c>
      <c r="EZ3" s="67">
        <v>42889</v>
      </c>
      <c r="FA3" s="68">
        <v>42890</v>
      </c>
      <c r="FB3" s="68">
        <v>42891</v>
      </c>
      <c r="FC3" s="68">
        <v>42892</v>
      </c>
      <c r="FD3" s="68">
        <v>42893</v>
      </c>
      <c r="FE3" s="68">
        <v>42894</v>
      </c>
      <c r="FF3" s="67">
        <v>42895</v>
      </c>
      <c r="FG3" s="67">
        <v>42896</v>
      </c>
      <c r="FH3" s="67">
        <v>42897</v>
      </c>
      <c r="FI3" s="68">
        <v>42898</v>
      </c>
      <c r="FJ3" s="68">
        <v>42899</v>
      </c>
      <c r="FK3" s="68">
        <v>42900</v>
      </c>
      <c r="FL3" s="68">
        <v>42901</v>
      </c>
      <c r="FM3" s="67">
        <v>42902</v>
      </c>
      <c r="FN3" s="67">
        <v>42903</v>
      </c>
      <c r="FO3" s="68">
        <v>42904</v>
      </c>
      <c r="FP3" s="68">
        <v>42905</v>
      </c>
      <c r="FQ3" s="68">
        <v>42906</v>
      </c>
      <c r="FR3" s="68">
        <v>42907</v>
      </c>
      <c r="FS3" s="68">
        <v>42908</v>
      </c>
      <c r="FT3" s="67">
        <v>42909</v>
      </c>
      <c r="FU3" s="67">
        <v>42910</v>
      </c>
      <c r="FV3" s="68">
        <v>42911</v>
      </c>
      <c r="FW3" s="68">
        <v>42912</v>
      </c>
      <c r="FX3" s="68">
        <v>42913</v>
      </c>
      <c r="FY3" s="68">
        <v>42914</v>
      </c>
      <c r="FZ3" s="68">
        <v>42915</v>
      </c>
      <c r="GA3" s="67">
        <v>42916</v>
      </c>
      <c r="GB3" s="67">
        <v>42917</v>
      </c>
      <c r="GC3" s="68">
        <v>42918</v>
      </c>
      <c r="GD3" s="68">
        <v>42919</v>
      </c>
      <c r="GE3" s="68">
        <v>42920</v>
      </c>
      <c r="GF3" s="68">
        <v>42921</v>
      </c>
      <c r="GG3" s="68">
        <v>42922</v>
      </c>
      <c r="GH3" s="67">
        <v>42923</v>
      </c>
      <c r="GI3" s="67">
        <v>42924</v>
      </c>
      <c r="GJ3" s="68">
        <v>42925</v>
      </c>
      <c r="GK3" s="68">
        <v>42926</v>
      </c>
      <c r="GL3" s="68">
        <v>42927</v>
      </c>
      <c r="GM3" s="68">
        <v>42928</v>
      </c>
      <c r="GN3" s="68">
        <v>42929</v>
      </c>
      <c r="GO3" s="67">
        <v>42930</v>
      </c>
      <c r="GP3" s="67">
        <v>42931</v>
      </c>
      <c r="GQ3" s="68">
        <v>42932</v>
      </c>
      <c r="GR3" s="68">
        <v>42933</v>
      </c>
      <c r="GS3" s="68">
        <v>42934</v>
      </c>
      <c r="GT3" s="68">
        <v>42935</v>
      </c>
      <c r="GU3" s="68">
        <v>42936</v>
      </c>
      <c r="GV3" s="67">
        <v>42937</v>
      </c>
      <c r="GW3" s="67">
        <v>42938</v>
      </c>
      <c r="GX3" s="68">
        <v>42939</v>
      </c>
      <c r="GY3" s="68">
        <v>42940</v>
      </c>
      <c r="GZ3" s="68">
        <v>42941</v>
      </c>
      <c r="HA3" s="68">
        <v>42942</v>
      </c>
      <c r="HB3" s="68">
        <v>42943</v>
      </c>
      <c r="HC3" s="67">
        <v>42944</v>
      </c>
      <c r="HD3" s="67">
        <v>42945</v>
      </c>
      <c r="HE3" s="68">
        <v>42946</v>
      </c>
      <c r="HF3" s="68">
        <v>42947</v>
      </c>
      <c r="HG3" s="68">
        <v>42948</v>
      </c>
      <c r="HH3" s="68">
        <v>42949</v>
      </c>
      <c r="HI3" s="68">
        <v>42950</v>
      </c>
      <c r="HJ3" s="67">
        <v>42951</v>
      </c>
      <c r="HK3" s="67">
        <v>42952</v>
      </c>
      <c r="HL3" s="68">
        <v>42953</v>
      </c>
      <c r="HM3" s="68">
        <v>42954</v>
      </c>
      <c r="HN3" s="68">
        <v>42955</v>
      </c>
      <c r="HO3" s="68">
        <v>42956</v>
      </c>
      <c r="HP3" s="68">
        <v>42957</v>
      </c>
      <c r="HQ3" s="67">
        <v>42958</v>
      </c>
      <c r="HR3" s="67">
        <v>42959</v>
      </c>
      <c r="HS3" s="68">
        <v>42960</v>
      </c>
      <c r="HT3" s="68">
        <v>42961</v>
      </c>
      <c r="HU3" s="68">
        <v>42962</v>
      </c>
      <c r="HV3" s="68">
        <v>42963</v>
      </c>
      <c r="HW3" s="68">
        <v>42964</v>
      </c>
      <c r="HX3" s="67">
        <v>42965</v>
      </c>
      <c r="HY3" s="67">
        <v>42966</v>
      </c>
      <c r="HZ3" s="68">
        <v>42967</v>
      </c>
      <c r="IA3" s="68">
        <v>42968</v>
      </c>
      <c r="IB3" s="68">
        <v>42969</v>
      </c>
      <c r="IC3" s="68">
        <v>42970</v>
      </c>
      <c r="ID3" s="68">
        <v>42971</v>
      </c>
      <c r="IE3" s="67">
        <v>42972</v>
      </c>
      <c r="IF3" s="67">
        <v>42973</v>
      </c>
      <c r="IG3" s="68">
        <v>42974</v>
      </c>
      <c r="IH3" s="68">
        <v>42975</v>
      </c>
      <c r="II3" s="68">
        <v>42976</v>
      </c>
      <c r="IJ3" s="68">
        <v>42977</v>
      </c>
      <c r="IK3" s="68">
        <v>42978</v>
      </c>
      <c r="IL3" s="67">
        <v>42979</v>
      </c>
      <c r="IM3" s="67">
        <v>42980</v>
      </c>
      <c r="IN3" s="68">
        <v>42981</v>
      </c>
      <c r="IO3" s="68">
        <v>42982</v>
      </c>
      <c r="IP3" s="68">
        <v>42983</v>
      </c>
      <c r="IQ3" s="68">
        <v>42984</v>
      </c>
      <c r="IR3" s="68">
        <v>42985</v>
      </c>
      <c r="IS3" s="67">
        <v>42986</v>
      </c>
      <c r="IT3" s="67">
        <v>42987</v>
      </c>
      <c r="IU3" s="68">
        <v>42988</v>
      </c>
      <c r="IV3" s="68">
        <v>42989</v>
      </c>
      <c r="IW3" s="68">
        <v>42990</v>
      </c>
      <c r="IX3" s="68">
        <v>42991</v>
      </c>
      <c r="IY3" s="68">
        <v>42992</v>
      </c>
      <c r="IZ3" s="67">
        <v>42993</v>
      </c>
      <c r="JA3" s="67">
        <v>42994</v>
      </c>
      <c r="JB3" s="68">
        <v>42995</v>
      </c>
      <c r="JC3" s="68">
        <v>42996</v>
      </c>
      <c r="JD3" s="68">
        <v>42997</v>
      </c>
      <c r="JE3" s="68">
        <v>42998</v>
      </c>
      <c r="JF3" s="68">
        <v>42999</v>
      </c>
      <c r="JG3" s="67">
        <v>43000</v>
      </c>
      <c r="JH3" s="67">
        <v>43001</v>
      </c>
      <c r="JI3" s="68">
        <v>43002</v>
      </c>
      <c r="JJ3" s="68">
        <v>43003</v>
      </c>
      <c r="JK3" s="68">
        <v>43004</v>
      </c>
      <c r="JL3" s="68">
        <v>43005</v>
      </c>
      <c r="JM3" s="68">
        <v>43006</v>
      </c>
      <c r="JN3" s="67">
        <v>43007</v>
      </c>
      <c r="JO3" s="67">
        <v>43008</v>
      </c>
      <c r="JP3" s="68">
        <v>43009</v>
      </c>
      <c r="JQ3" s="68">
        <v>43010</v>
      </c>
      <c r="JR3" s="68">
        <v>43011</v>
      </c>
      <c r="JS3" s="68">
        <v>43012</v>
      </c>
      <c r="JT3" s="68">
        <v>43013</v>
      </c>
      <c r="JU3" s="67">
        <v>43014</v>
      </c>
      <c r="JV3" s="67">
        <v>43015</v>
      </c>
      <c r="JW3" s="68">
        <v>43016</v>
      </c>
      <c r="JX3" s="68">
        <v>43017</v>
      </c>
      <c r="JY3" s="68">
        <v>43018</v>
      </c>
      <c r="JZ3" s="68">
        <v>43019</v>
      </c>
      <c r="KA3" s="68">
        <v>43020</v>
      </c>
      <c r="KB3" s="67">
        <v>43021</v>
      </c>
      <c r="KC3" s="67">
        <v>43022</v>
      </c>
      <c r="KD3" s="68">
        <v>43023</v>
      </c>
      <c r="KE3" s="68">
        <v>43024</v>
      </c>
      <c r="KF3" s="68">
        <v>43025</v>
      </c>
      <c r="KG3" s="68">
        <v>43026</v>
      </c>
      <c r="KH3" s="68">
        <v>43027</v>
      </c>
      <c r="KI3" s="67">
        <v>43028</v>
      </c>
      <c r="KJ3" s="67">
        <v>43029</v>
      </c>
      <c r="KK3" s="68">
        <v>43030</v>
      </c>
      <c r="KL3" s="68">
        <v>43031</v>
      </c>
      <c r="KM3" s="68">
        <v>43032</v>
      </c>
      <c r="KN3" s="68">
        <v>43033</v>
      </c>
      <c r="KO3" s="68">
        <v>43034</v>
      </c>
      <c r="KP3" s="67">
        <v>43035</v>
      </c>
      <c r="KQ3" s="67">
        <v>43036</v>
      </c>
      <c r="KR3" s="68">
        <v>43037</v>
      </c>
      <c r="KS3" s="68">
        <v>43038</v>
      </c>
      <c r="KT3" s="68">
        <v>43039</v>
      </c>
      <c r="KU3" s="68">
        <v>43040</v>
      </c>
      <c r="KV3" s="68">
        <v>43041</v>
      </c>
      <c r="KW3" s="67">
        <v>43042</v>
      </c>
      <c r="KX3" s="67">
        <v>43043</v>
      </c>
      <c r="KY3" s="67">
        <v>43044</v>
      </c>
      <c r="KZ3" s="68">
        <v>43045</v>
      </c>
      <c r="LA3" s="68">
        <v>43046</v>
      </c>
      <c r="LB3" s="68">
        <v>43047</v>
      </c>
      <c r="LC3" s="68">
        <v>43048</v>
      </c>
      <c r="LD3" s="67">
        <v>43049</v>
      </c>
      <c r="LE3" s="67">
        <v>43050</v>
      </c>
      <c r="LF3" s="68">
        <v>43051</v>
      </c>
      <c r="LG3" s="68">
        <v>43052</v>
      </c>
      <c r="LH3" s="68">
        <v>43053</v>
      </c>
      <c r="LI3" s="68">
        <v>43054</v>
      </c>
      <c r="LJ3" s="68">
        <v>43055</v>
      </c>
      <c r="LK3" s="67">
        <v>43056</v>
      </c>
      <c r="LL3" s="67">
        <v>43057</v>
      </c>
      <c r="LM3" s="68">
        <v>43058</v>
      </c>
      <c r="LN3" s="68">
        <v>43059</v>
      </c>
      <c r="LO3" s="68">
        <v>43060</v>
      </c>
      <c r="LP3" s="68">
        <v>43061</v>
      </c>
      <c r="LQ3" s="68">
        <v>43062</v>
      </c>
      <c r="LR3" s="67">
        <v>43063</v>
      </c>
      <c r="LS3" s="67">
        <v>43064</v>
      </c>
      <c r="LT3" s="68">
        <v>43065</v>
      </c>
      <c r="LU3" s="68">
        <v>43066</v>
      </c>
      <c r="LV3" s="68">
        <v>43067</v>
      </c>
      <c r="LW3" s="68">
        <v>43068</v>
      </c>
      <c r="LX3" s="68">
        <v>43069</v>
      </c>
      <c r="LY3" s="67">
        <v>43070</v>
      </c>
      <c r="LZ3" s="67">
        <v>43071</v>
      </c>
      <c r="MA3" s="68">
        <v>43072</v>
      </c>
      <c r="MB3" s="68">
        <v>43073</v>
      </c>
      <c r="MC3" s="68">
        <v>43074</v>
      </c>
      <c r="MD3" s="68">
        <v>43075</v>
      </c>
      <c r="ME3" s="68">
        <v>43076</v>
      </c>
      <c r="MF3" s="67">
        <v>43077</v>
      </c>
      <c r="MG3" s="67">
        <v>43078</v>
      </c>
      <c r="MH3" s="68">
        <v>43079</v>
      </c>
      <c r="MI3" s="68">
        <v>43080</v>
      </c>
      <c r="MJ3" s="68">
        <v>43081</v>
      </c>
      <c r="MK3" s="68">
        <v>43082</v>
      </c>
      <c r="ML3" s="68">
        <v>43083</v>
      </c>
      <c r="MM3" s="67">
        <v>43084</v>
      </c>
      <c r="MN3" s="67">
        <v>43085</v>
      </c>
      <c r="MO3" s="68">
        <v>43086</v>
      </c>
      <c r="MP3" s="68">
        <v>43087</v>
      </c>
      <c r="MQ3" s="68">
        <v>43088</v>
      </c>
      <c r="MR3" s="68">
        <v>43089</v>
      </c>
      <c r="MS3" s="68">
        <v>43090</v>
      </c>
      <c r="MT3" s="67">
        <v>43091</v>
      </c>
      <c r="MU3" s="67">
        <v>43092</v>
      </c>
      <c r="MV3" s="68">
        <v>43093</v>
      </c>
      <c r="MW3" s="68">
        <v>43094</v>
      </c>
      <c r="MX3" s="68">
        <v>43095</v>
      </c>
      <c r="MY3" s="68">
        <v>43096</v>
      </c>
      <c r="MZ3" s="68">
        <v>43097</v>
      </c>
      <c r="NA3" s="67">
        <v>43098</v>
      </c>
      <c r="NB3" s="67">
        <v>43099</v>
      </c>
      <c r="NC3" s="67"/>
    </row>
    <row r="4" spans="1:374" x14ac:dyDescent="0.25">
      <c r="A4" s="62"/>
      <c r="B4" s="62" t="s">
        <v>53</v>
      </c>
      <c r="C4" s="70" t="s">
        <v>54</v>
      </c>
      <c r="D4" s="70" t="s">
        <v>55</v>
      </c>
      <c r="E4" s="70" t="s">
        <v>56</v>
      </c>
      <c r="F4" s="70" t="s">
        <v>57</v>
      </c>
      <c r="G4" s="70" t="s">
        <v>58</v>
      </c>
      <c r="H4" s="70" t="s">
        <v>59</v>
      </c>
      <c r="I4" s="70" t="s">
        <v>60</v>
      </c>
      <c r="J4" s="70" t="s">
        <v>55</v>
      </c>
      <c r="K4" s="70" t="s">
        <v>56</v>
      </c>
      <c r="L4" s="70" t="s">
        <v>57</v>
      </c>
      <c r="M4" s="70" t="s">
        <v>58</v>
      </c>
      <c r="N4" s="70" t="s">
        <v>59</v>
      </c>
      <c r="O4" s="70" t="s">
        <v>60</v>
      </c>
      <c r="P4" s="70" t="s">
        <v>54</v>
      </c>
      <c r="Q4" s="70" t="s">
        <v>55</v>
      </c>
      <c r="R4" s="70" t="s">
        <v>56</v>
      </c>
      <c r="S4" s="70" t="s">
        <v>57</v>
      </c>
      <c r="T4" s="70" t="s">
        <v>58</v>
      </c>
      <c r="U4" s="70" t="s">
        <v>59</v>
      </c>
      <c r="V4" s="70" t="s">
        <v>60</v>
      </c>
      <c r="W4" s="70" t="s">
        <v>54</v>
      </c>
      <c r="X4" s="70" t="s">
        <v>55</v>
      </c>
      <c r="Y4" s="70" t="s">
        <v>56</v>
      </c>
      <c r="Z4" s="70" t="s">
        <v>57</v>
      </c>
      <c r="AA4" s="70" t="s">
        <v>58</v>
      </c>
      <c r="AB4" s="70" t="s">
        <v>59</v>
      </c>
      <c r="AC4" s="70" t="s">
        <v>60</v>
      </c>
      <c r="AD4" s="70" t="s">
        <v>54</v>
      </c>
      <c r="AE4" s="70" t="s">
        <v>55</v>
      </c>
      <c r="AF4" s="70" t="s">
        <v>56</v>
      </c>
      <c r="AG4" s="70" t="s">
        <v>57</v>
      </c>
      <c r="AH4" s="70" t="s">
        <v>58</v>
      </c>
      <c r="AI4" s="70" t="s">
        <v>59</v>
      </c>
      <c r="AJ4" s="70" t="s">
        <v>60</v>
      </c>
      <c r="AK4" s="70" t="s">
        <v>54</v>
      </c>
      <c r="AL4" s="70" t="s">
        <v>55</v>
      </c>
      <c r="AM4" s="70" t="s">
        <v>56</v>
      </c>
      <c r="AN4" s="70" t="s">
        <v>57</v>
      </c>
      <c r="AO4" s="70" t="s">
        <v>58</v>
      </c>
      <c r="AP4" s="70" t="s">
        <v>59</v>
      </c>
      <c r="AQ4" s="70" t="s">
        <v>60</v>
      </c>
      <c r="AR4" s="70" t="s">
        <v>54</v>
      </c>
      <c r="AS4" s="70" t="s">
        <v>55</v>
      </c>
      <c r="AT4" s="70" t="s">
        <v>56</v>
      </c>
      <c r="AU4" s="70" t="s">
        <v>57</v>
      </c>
      <c r="AV4" s="70" t="s">
        <v>58</v>
      </c>
      <c r="AW4" s="70" t="s">
        <v>59</v>
      </c>
      <c r="AX4" s="70" t="s">
        <v>60</v>
      </c>
      <c r="AY4" s="70" t="s">
        <v>54</v>
      </c>
      <c r="AZ4" s="70" t="s">
        <v>55</v>
      </c>
      <c r="BA4" s="70" t="s">
        <v>56</v>
      </c>
      <c r="BB4" s="70" t="s">
        <v>57</v>
      </c>
      <c r="BC4" s="70" t="s">
        <v>58</v>
      </c>
      <c r="BD4" s="70" t="s">
        <v>59</v>
      </c>
      <c r="BE4" s="70" t="s">
        <v>60</v>
      </c>
      <c r="BF4" s="70" t="s">
        <v>54</v>
      </c>
      <c r="BG4" s="70" t="s">
        <v>55</v>
      </c>
      <c r="BH4" s="70" t="s">
        <v>56</v>
      </c>
      <c r="BI4" s="70" t="s">
        <v>57</v>
      </c>
      <c r="BJ4" s="70" t="s">
        <v>58</v>
      </c>
      <c r="BK4" s="70" t="s">
        <v>59</v>
      </c>
      <c r="BL4" s="70" t="s">
        <v>60</v>
      </c>
      <c r="BM4" s="70" t="s">
        <v>54</v>
      </c>
      <c r="BN4" s="70" t="s">
        <v>55</v>
      </c>
      <c r="BO4" s="70" t="s">
        <v>56</v>
      </c>
      <c r="BP4" s="70" t="s">
        <v>57</v>
      </c>
      <c r="BQ4" s="70" t="s">
        <v>58</v>
      </c>
      <c r="BR4" s="70" t="s">
        <v>59</v>
      </c>
      <c r="BS4" s="70" t="s">
        <v>60</v>
      </c>
      <c r="BT4" s="70" t="s">
        <v>54</v>
      </c>
      <c r="BU4" s="70" t="s">
        <v>55</v>
      </c>
      <c r="BV4" s="70" t="s">
        <v>56</v>
      </c>
      <c r="BW4" s="70" t="s">
        <v>57</v>
      </c>
      <c r="BX4" s="70" t="s">
        <v>58</v>
      </c>
      <c r="BY4" s="70" t="s">
        <v>59</v>
      </c>
      <c r="BZ4" s="70" t="s">
        <v>60</v>
      </c>
      <c r="CA4" s="70" t="s">
        <v>54</v>
      </c>
      <c r="CB4" s="70" t="s">
        <v>55</v>
      </c>
      <c r="CC4" s="70" t="s">
        <v>56</v>
      </c>
      <c r="CD4" s="70" t="s">
        <v>57</v>
      </c>
      <c r="CE4" s="70" t="s">
        <v>58</v>
      </c>
      <c r="CF4" s="70" t="s">
        <v>59</v>
      </c>
      <c r="CG4" s="70" t="s">
        <v>60</v>
      </c>
      <c r="CH4" s="70" t="s">
        <v>54</v>
      </c>
      <c r="CI4" s="70" t="s">
        <v>55</v>
      </c>
      <c r="CJ4" s="70" t="s">
        <v>56</v>
      </c>
      <c r="CK4" s="70" t="s">
        <v>57</v>
      </c>
      <c r="CL4" s="70" t="s">
        <v>58</v>
      </c>
      <c r="CM4" s="70" t="s">
        <v>59</v>
      </c>
      <c r="CN4" s="70" t="s">
        <v>60</v>
      </c>
      <c r="CO4" s="70" t="s">
        <v>54</v>
      </c>
      <c r="CP4" s="70" t="s">
        <v>55</v>
      </c>
      <c r="CQ4" s="70" t="s">
        <v>56</v>
      </c>
      <c r="CR4" s="70" t="s">
        <v>57</v>
      </c>
      <c r="CS4" s="70" t="s">
        <v>58</v>
      </c>
      <c r="CT4" s="70" t="s">
        <v>59</v>
      </c>
      <c r="CU4" s="70" t="s">
        <v>60</v>
      </c>
      <c r="CV4" s="70" t="s">
        <v>54</v>
      </c>
      <c r="CW4" s="70" t="s">
        <v>55</v>
      </c>
      <c r="CX4" s="70" t="s">
        <v>56</v>
      </c>
      <c r="CY4" s="70" t="s">
        <v>57</v>
      </c>
      <c r="CZ4" s="70" t="s">
        <v>58</v>
      </c>
      <c r="DA4" s="70" t="s">
        <v>59</v>
      </c>
      <c r="DB4" s="70" t="s">
        <v>60</v>
      </c>
      <c r="DC4" s="70" t="s">
        <v>54</v>
      </c>
      <c r="DD4" s="70" t="s">
        <v>55</v>
      </c>
      <c r="DE4" s="70" t="s">
        <v>56</v>
      </c>
      <c r="DF4" s="70" t="s">
        <v>57</v>
      </c>
      <c r="DG4" s="70" t="s">
        <v>58</v>
      </c>
      <c r="DH4" s="70" t="s">
        <v>59</v>
      </c>
      <c r="DI4" s="70" t="s">
        <v>60</v>
      </c>
      <c r="DJ4" s="70" t="s">
        <v>54</v>
      </c>
      <c r="DK4" s="70" t="s">
        <v>55</v>
      </c>
      <c r="DL4" s="70" t="s">
        <v>56</v>
      </c>
      <c r="DM4" s="70" t="s">
        <v>57</v>
      </c>
      <c r="DN4" s="70" t="s">
        <v>58</v>
      </c>
      <c r="DO4" s="70" t="s">
        <v>59</v>
      </c>
      <c r="DP4" s="70" t="s">
        <v>60</v>
      </c>
      <c r="DQ4" s="70" t="s">
        <v>54</v>
      </c>
      <c r="DR4" s="70" t="s">
        <v>55</v>
      </c>
      <c r="DS4" s="70" t="s">
        <v>56</v>
      </c>
      <c r="DT4" s="70" t="s">
        <v>57</v>
      </c>
      <c r="DU4" s="70" t="s">
        <v>58</v>
      </c>
      <c r="DV4" s="70" t="s">
        <v>59</v>
      </c>
      <c r="DW4" s="70" t="s">
        <v>60</v>
      </c>
      <c r="DX4" s="70" t="s">
        <v>54</v>
      </c>
      <c r="DY4" s="70" t="s">
        <v>55</v>
      </c>
      <c r="DZ4" s="70" t="s">
        <v>56</v>
      </c>
      <c r="EA4" s="70" t="s">
        <v>57</v>
      </c>
      <c r="EB4" s="70" t="s">
        <v>58</v>
      </c>
      <c r="EC4" s="70" t="s">
        <v>59</v>
      </c>
      <c r="ED4" s="70" t="s">
        <v>60</v>
      </c>
      <c r="EE4" s="70" t="s">
        <v>54</v>
      </c>
      <c r="EF4" s="70" t="s">
        <v>55</v>
      </c>
      <c r="EG4" s="70" t="s">
        <v>56</v>
      </c>
      <c r="EH4" s="70" t="s">
        <v>57</v>
      </c>
      <c r="EI4" s="70" t="s">
        <v>58</v>
      </c>
      <c r="EJ4" s="70" t="s">
        <v>59</v>
      </c>
      <c r="EK4" s="70" t="s">
        <v>60</v>
      </c>
      <c r="EL4" s="70" t="s">
        <v>54</v>
      </c>
      <c r="EM4" s="70" t="s">
        <v>55</v>
      </c>
      <c r="EN4" s="70" t="s">
        <v>56</v>
      </c>
      <c r="EO4" s="70" t="s">
        <v>57</v>
      </c>
      <c r="EP4" s="70" t="s">
        <v>58</v>
      </c>
      <c r="EQ4" s="70" t="s">
        <v>59</v>
      </c>
      <c r="ER4" s="70" t="s">
        <v>60</v>
      </c>
      <c r="ES4" s="70" t="s">
        <v>54</v>
      </c>
      <c r="ET4" s="70" t="s">
        <v>55</v>
      </c>
      <c r="EU4" s="70" t="s">
        <v>56</v>
      </c>
      <c r="EV4" s="70" t="s">
        <v>57</v>
      </c>
      <c r="EW4" s="70" t="s">
        <v>58</v>
      </c>
      <c r="EX4" s="70" t="s">
        <v>59</v>
      </c>
      <c r="EY4" s="70" t="s">
        <v>60</v>
      </c>
      <c r="EZ4" s="70" t="s">
        <v>54</v>
      </c>
      <c r="FA4" s="70" t="s">
        <v>55</v>
      </c>
      <c r="FB4" s="70" t="s">
        <v>56</v>
      </c>
      <c r="FC4" s="70" t="s">
        <v>57</v>
      </c>
      <c r="FD4" s="70" t="s">
        <v>58</v>
      </c>
      <c r="FE4" s="70" t="s">
        <v>59</v>
      </c>
      <c r="FF4" s="70" t="s">
        <v>60</v>
      </c>
      <c r="FG4" s="70" t="s">
        <v>54</v>
      </c>
      <c r="FH4" s="70" t="s">
        <v>55</v>
      </c>
      <c r="FI4" s="70" t="s">
        <v>56</v>
      </c>
      <c r="FJ4" s="70" t="s">
        <v>57</v>
      </c>
      <c r="FK4" s="70" t="s">
        <v>58</v>
      </c>
      <c r="FL4" s="70" t="s">
        <v>59</v>
      </c>
      <c r="FM4" s="70" t="s">
        <v>60</v>
      </c>
      <c r="FN4" s="70" t="s">
        <v>54</v>
      </c>
      <c r="FO4" s="70" t="s">
        <v>55</v>
      </c>
      <c r="FP4" s="70" t="s">
        <v>56</v>
      </c>
      <c r="FQ4" s="70" t="s">
        <v>57</v>
      </c>
      <c r="FR4" s="70" t="s">
        <v>58</v>
      </c>
      <c r="FS4" s="70" t="s">
        <v>59</v>
      </c>
      <c r="FT4" s="70" t="s">
        <v>60</v>
      </c>
      <c r="FU4" s="70" t="s">
        <v>54</v>
      </c>
      <c r="FV4" s="70" t="s">
        <v>55</v>
      </c>
      <c r="FW4" s="70" t="s">
        <v>56</v>
      </c>
      <c r="FX4" s="70" t="s">
        <v>57</v>
      </c>
      <c r="FY4" s="70" t="s">
        <v>58</v>
      </c>
      <c r="FZ4" s="70" t="s">
        <v>59</v>
      </c>
      <c r="GA4" s="70" t="s">
        <v>60</v>
      </c>
      <c r="GB4" s="70" t="s">
        <v>54</v>
      </c>
      <c r="GC4" s="70" t="s">
        <v>55</v>
      </c>
      <c r="GD4" s="70" t="s">
        <v>56</v>
      </c>
      <c r="GE4" s="70" t="s">
        <v>57</v>
      </c>
      <c r="GF4" s="70" t="s">
        <v>58</v>
      </c>
      <c r="GG4" s="70" t="s">
        <v>59</v>
      </c>
      <c r="GH4" s="70" t="s">
        <v>60</v>
      </c>
      <c r="GI4" s="70" t="s">
        <v>54</v>
      </c>
      <c r="GJ4" s="70" t="s">
        <v>55</v>
      </c>
      <c r="GK4" s="70" t="s">
        <v>56</v>
      </c>
      <c r="GL4" s="70" t="s">
        <v>57</v>
      </c>
      <c r="GM4" s="70" t="s">
        <v>58</v>
      </c>
      <c r="GN4" s="70" t="s">
        <v>59</v>
      </c>
      <c r="GO4" s="70" t="s">
        <v>60</v>
      </c>
      <c r="GP4" s="70" t="s">
        <v>54</v>
      </c>
      <c r="GQ4" s="70" t="s">
        <v>55</v>
      </c>
      <c r="GR4" s="70" t="s">
        <v>56</v>
      </c>
      <c r="GS4" s="70" t="s">
        <v>57</v>
      </c>
      <c r="GT4" s="70" t="s">
        <v>58</v>
      </c>
      <c r="GU4" s="70" t="s">
        <v>59</v>
      </c>
      <c r="GV4" s="70" t="s">
        <v>60</v>
      </c>
      <c r="GW4" s="70" t="s">
        <v>54</v>
      </c>
      <c r="GX4" s="70" t="s">
        <v>55</v>
      </c>
      <c r="GY4" s="70" t="s">
        <v>56</v>
      </c>
      <c r="GZ4" s="70" t="s">
        <v>57</v>
      </c>
      <c r="HA4" s="70" t="s">
        <v>58</v>
      </c>
      <c r="HB4" s="70" t="s">
        <v>59</v>
      </c>
      <c r="HC4" s="70" t="s">
        <v>60</v>
      </c>
      <c r="HD4" s="70" t="s">
        <v>54</v>
      </c>
      <c r="HE4" s="70" t="s">
        <v>55</v>
      </c>
      <c r="HF4" s="70" t="s">
        <v>56</v>
      </c>
      <c r="HG4" s="70" t="s">
        <v>57</v>
      </c>
      <c r="HH4" s="70" t="s">
        <v>58</v>
      </c>
      <c r="HI4" s="70" t="s">
        <v>59</v>
      </c>
      <c r="HJ4" s="70" t="s">
        <v>60</v>
      </c>
      <c r="HK4" s="70" t="s">
        <v>54</v>
      </c>
      <c r="HL4" s="70" t="s">
        <v>55</v>
      </c>
      <c r="HM4" s="70" t="s">
        <v>56</v>
      </c>
      <c r="HN4" s="70" t="s">
        <v>57</v>
      </c>
      <c r="HO4" s="70" t="s">
        <v>58</v>
      </c>
      <c r="HP4" s="70" t="s">
        <v>59</v>
      </c>
      <c r="HQ4" s="70" t="s">
        <v>60</v>
      </c>
      <c r="HR4" s="70" t="s">
        <v>54</v>
      </c>
      <c r="HS4" s="70" t="s">
        <v>55</v>
      </c>
      <c r="HT4" s="70" t="s">
        <v>56</v>
      </c>
      <c r="HU4" s="70" t="s">
        <v>57</v>
      </c>
      <c r="HV4" s="70" t="s">
        <v>58</v>
      </c>
      <c r="HW4" s="70" t="s">
        <v>59</v>
      </c>
      <c r="HX4" s="70" t="s">
        <v>60</v>
      </c>
      <c r="HY4" s="70" t="s">
        <v>54</v>
      </c>
      <c r="HZ4" s="70" t="s">
        <v>55</v>
      </c>
      <c r="IA4" s="70" t="s">
        <v>56</v>
      </c>
      <c r="IB4" s="70" t="s">
        <v>57</v>
      </c>
      <c r="IC4" s="70" t="s">
        <v>58</v>
      </c>
      <c r="ID4" s="70" t="s">
        <v>59</v>
      </c>
      <c r="IE4" s="70" t="s">
        <v>60</v>
      </c>
      <c r="IF4" s="70" t="s">
        <v>54</v>
      </c>
      <c r="IG4" s="70" t="s">
        <v>55</v>
      </c>
      <c r="IH4" s="70" t="s">
        <v>56</v>
      </c>
      <c r="II4" s="70" t="s">
        <v>57</v>
      </c>
      <c r="IJ4" s="70" t="s">
        <v>58</v>
      </c>
      <c r="IK4" s="70" t="s">
        <v>59</v>
      </c>
      <c r="IL4" s="70" t="s">
        <v>60</v>
      </c>
      <c r="IM4" s="70" t="s">
        <v>54</v>
      </c>
      <c r="IN4" s="70" t="s">
        <v>55</v>
      </c>
      <c r="IO4" s="70" t="s">
        <v>56</v>
      </c>
      <c r="IP4" s="70" t="s">
        <v>57</v>
      </c>
      <c r="IQ4" s="70" t="s">
        <v>58</v>
      </c>
      <c r="IR4" s="70" t="s">
        <v>59</v>
      </c>
      <c r="IS4" s="70" t="s">
        <v>60</v>
      </c>
      <c r="IT4" s="70" t="s">
        <v>54</v>
      </c>
      <c r="IU4" s="70" t="s">
        <v>55</v>
      </c>
      <c r="IV4" s="70" t="s">
        <v>56</v>
      </c>
      <c r="IW4" s="70" t="s">
        <v>57</v>
      </c>
      <c r="IX4" s="70" t="s">
        <v>58</v>
      </c>
      <c r="IY4" s="70" t="s">
        <v>59</v>
      </c>
      <c r="IZ4" s="70" t="s">
        <v>60</v>
      </c>
      <c r="JA4" s="70" t="s">
        <v>54</v>
      </c>
      <c r="JB4" s="70" t="s">
        <v>55</v>
      </c>
      <c r="JC4" s="70" t="s">
        <v>56</v>
      </c>
      <c r="JD4" s="70" t="s">
        <v>57</v>
      </c>
      <c r="JE4" s="70" t="s">
        <v>58</v>
      </c>
      <c r="JF4" s="70" t="s">
        <v>59</v>
      </c>
      <c r="JG4" s="70" t="s">
        <v>60</v>
      </c>
      <c r="JH4" s="70" t="s">
        <v>54</v>
      </c>
      <c r="JI4" s="70" t="s">
        <v>55</v>
      </c>
      <c r="JJ4" s="70" t="s">
        <v>56</v>
      </c>
      <c r="JK4" s="70" t="s">
        <v>57</v>
      </c>
      <c r="JL4" s="70" t="s">
        <v>58</v>
      </c>
      <c r="JM4" s="70" t="s">
        <v>59</v>
      </c>
      <c r="JN4" s="70" t="s">
        <v>60</v>
      </c>
      <c r="JO4" s="70" t="s">
        <v>54</v>
      </c>
      <c r="JP4" s="70" t="s">
        <v>55</v>
      </c>
      <c r="JQ4" s="70" t="s">
        <v>56</v>
      </c>
      <c r="JR4" s="70" t="s">
        <v>57</v>
      </c>
      <c r="JS4" s="70" t="s">
        <v>58</v>
      </c>
      <c r="JT4" s="70" t="s">
        <v>59</v>
      </c>
      <c r="JU4" s="70" t="s">
        <v>60</v>
      </c>
      <c r="JV4" s="70" t="s">
        <v>54</v>
      </c>
      <c r="JW4" s="70" t="s">
        <v>55</v>
      </c>
      <c r="JX4" s="70" t="s">
        <v>56</v>
      </c>
      <c r="JY4" s="70" t="s">
        <v>57</v>
      </c>
      <c r="JZ4" s="70" t="s">
        <v>58</v>
      </c>
      <c r="KA4" s="70" t="s">
        <v>59</v>
      </c>
      <c r="KB4" s="70" t="s">
        <v>60</v>
      </c>
      <c r="KC4" s="70" t="s">
        <v>54</v>
      </c>
      <c r="KD4" s="70" t="s">
        <v>55</v>
      </c>
      <c r="KE4" s="70" t="s">
        <v>56</v>
      </c>
      <c r="KF4" s="70" t="s">
        <v>57</v>
      </c>
      <c r="KG4" s="70" t="s">
        <v>58</v>
      </c>
      <c r="KH4" s="70" t="s">
        <v>59</v>
      </c>
      <c r="KI4" s="70" t="s">
        <v>60</v>
      </c>
      <c r="KJ4" s="70" t="s">
        <v>54</v>
      </c>
      <c r="KK4" s="70" t="s">
        <v>55</v>
      </c>
      <c r="KL4" s="70" t="s">
        <v>56</v>
      </c>
      <c r="KM4" s="70" t="s">
        <v>57</v>
      </c>
      <c r="KN4" s="70" t="s">
        <v>58</v>
      </c>
      <c r="KO4" s="70" t="s">
        <v>59</v>
      </c>
      <c r="KP4" s="70" t="s">
        <v>60</v>
      </c>
      <c r="KQ4" s="70" t="s">
        <v>54</v>
      </c>
      <c r="KR4" s="70" t="s">
        <v>55</v>
      </c>
      <c r="KS4" s="70" t="s">
        <v>56</v>
      </c>
      <c r="KT4" s="70" t="s">
        <v>57</v>
      </c>
      <c r="KU4" s="70" t="s">
        <v>58</v>
      </c>
      <c r="KV4" s="70" t="s">
        <v>59</v>
      </c>
      <c r="KW4" s="70" t="s">
        <v>60</v>
      </c>
      <c r="KX4" s="70" t="s">
        <v>54</v>
      </c>
      <c r="KY4" s="70" t="s">
        <v>55</v>
      </c>
      <c r="KZ4" s="70" t="s">
        <v>56</v>
      </c>
      <c r="LA4" s="70" t="s">
        <v>57</v>
      </c>
      <c r="LB4" s="70" t="s">
        <v>58</v>
      </c>
      <c r="LC4" s="70" t="s">
        <v>59</v>
      </c>
      <c r="LD4" s="70" t="s">
        <v>60</v>
      </c>
      <c r="LE4" s="70" t="s">
        <v>54</v>
      </c>
      <c r="LF4" s="70" t="s">
        <v>55</v>
      </c>
      <c r="LG4" s="70" t="s">
        <v>56</v>
      </c>
      <c r="LH4" s="70" t="s">
        <v>57</v>
      </c>
      <c r="LI4" s="70" t="s">
        <v>58</v>
      </c>
      <c r="LJ4" s="70" t="s">
        <v>59</v>
      </c>
      <c r="LK4" s="70" t="s">
        <v>60</v>
      </c>
      <c r="LL4" s="70" t="s">
        <v>54</v>
      </c>
      <c r="LM4" s="70" t="s">
        <v>55</v>
      </c>
      <c r="LN4" s="70" t="s">
        <v>56</v>
      </c>
      <c r="LO4" s="70" t="s">
        <v>57</v>
      </c>
      <c r="LP4" s="70" t="s">
        <v>58</v>
      </c>
      <c r="LQ4" s="70" t="s">
        <v>59</v>
      </c>
      <c r="LR4" s="70" t="s">
        <v>60</v>
      </c>
      <c r="LS4" s="70" t="s">
        <v>54</v>
      </c>
      <c r="LT4" s="70" t="s">
        <v>55</v>
      </c>
      <c r="LU4" s="70" t="s">
        <v>56</v>
      </c>
      <c r="LV4" s="70" t="s">
        <v>57</v>
      </c>
      <c r="LW4" s="70" t="s">
        <v>58</v>
      </c>
      <c r="LX4" s="70" t="s">
        <v>59</v>
      </c>
      <c r="LY4" s="70" t="s">
        <v>60</v>
      </c>
      <c r="LZ4" s="70" t="s">
        <v>54</v>
      </c>
      <c r="MA4" s="70" t="s">
        <v>55</v>
      </c>
      <c r="MB4" s="70" t="s">
        <v>56</v>
      </c>
      <c r="MC4" s="70" t="s">
        <v>57</v>
      </c>
      <c r="MD4" s="70" t="s">
        <v>58</v>
      </c>
      <c r="ME4" s="70" t="s">
        <v>59</v>
      </c>
      <c r="MF4" s="70" t="s">
        <v>60</v>
      </c>
      <c r="MG4" s="70" t="s">
        <v>54</v>
      </c>
      <c r="MH4" s="70" t="s">
        <v>55</v>
      </c>
      <c r="MI4" s="70" t="s">
        <v>56</v>
      </c>
      <c r="MJ4" s="70" t="s">
        <v>57</v>
      </c>
      <c r="MK4" s="70" t="s">
        <v>58</v>
      </c>
      <c r="ML4" s="70" t="s">
        <v>59</v>
      </c>
      <c r="MM4" s="70" t="s">
        <v>60</v>
      </c>
      <c r="MN4" s="70" t="s">
        <v>54</v>
      </c>
      <c r="MO4" s="70" t="s">
        <v>55</v>
      </c>
      <c r="MP4" s="70" t="s">
        <v>56</v>
      </c>
      <c r="MQ4" s="70" t="s">
        <v>57</v>
      </c>
      <c r="MR4" s="70" t="s">
        <v>58</v>
      </c>
      <c r="MS4" s="70" t="s">
        <v>59</v>
      </c>
      <c r="MT4" s="70" t="s">
        <v>60</v>
      </c>
      <c r="MU4" s="70" t="s">
        <v>54</v>
      </c>
      <c r="MV4" s="70" t="s">
        <v>55</v>
      </c>
      <c r="MW4" s="70" t="s">
        <v>56</v>
      </c>
      <c r="MX4" s="70" t="s">
        <v>57</v>
      </c>
      <c r="MY4" s="70" t="s">
        <v>58</v>
      </c>
      <c r="MZ4" s="70" t="s">
        <v>59</v>
      </c>
      <c r="NA4" s="70" t="s">
        <v>60</v>
      </c>
      <c r="NB4" s="70" t="s">
        <v>60</v>
      </c>
    </row>
    <row r="5" spans="1:374" x14ac:dyDescent="0.25">
      <c r="A5" s="71">
        <v>1</v>
      </c>
      <c r="B5" s="143" t="s">
        <v>61</v>
      </c>
      <c r="C5" s="73" t="s">
        <v>62</v>
      </c>
      <c r="D5" s="73" t="s">
        <v>62</v>
      </c>
      <c r="E5" s="73" t="s">
        <v>62</v>
      </c>
      <c r="F5" s="73" t="s">
        <v>62</v>
      </c>
      <c r="G5" s="73" t="s">
        <v>62</v>
      </c>
      <c r="H5" s="73" t="s">
        <v>62</v>
      </c>
      <c r="I5" s="73" t="s">
        <v>62</v>
      </c>
      <c r="J5" s="73" t="s">
        <v>62</v>
      </c>
      <c r="K5" s="74">
        <v>8.25</v>
      </c>
      <c r="L5" s="74">
        <v>8.25</v>
      </c>
      <c r="M5" s="75">
        <v>8.25</v>
      </c>
      <c r="N5" s="75">
        <v>7</v>
      </c>
      <c r="O5" s="75" t="s">
        <v>62</v>
      </c>
      <c r="P5" s="75" t="s">
        <v>62</v>
      </c>
      <c r="Q5" s="75">
        <v>8.25</v>
      </c>
      <c r="R5" s="75">
        <v>8.25</v>
      </c>
      <c r="S5" s="75">
        <v>8.25</v>
      </c>
      <c r="T5" s="75">
        <v>8.25</v>
      </c>
      <c r="U5" s="75">
        <v>7</v>
      </c>
      <c r="V5" s="75" t="s">
        <v>62</v>
      </c>
      <c r="W5" s="75" t="s">
        <v>62</v>
      </c>
      <c r="X5" s="75">
        <v>8.25</v>
      </c>
      <c r="Y5" s="75">
        <v>8.25</v>
      </c>
      <c r="Z5" s="75">
        <v>8.25</v>
      </c>
      <c r="AA5" s="75">
        <v>8.25</v>
      </c>
      <c r="AB5" s="75">
        <v>7</v>
      </c>
      <c r="AC5" s="75" t="s">
        <v>62</v>
      </c>
      <c r="AD5" s="75">
        <v>8.25</v>
      </c>
      <c r="AE5" s="75">
        <v>8.25</v>
      </c>
      <c r="AF5" s="75">
        <v>8.25</v>
      </c>
      <c r="AG5" s="75">
        <v>8.25</v>
      </c>
      <c r="AH5" s="75">
        <v>8.25</v>
      </c>
      <c r="AI5" s="75">
        <v>7</v>
      </c>
      <c r="AJ5" s="75" t="s">
        <v>62</v>
      </c>
      <c r="AK5" s="75" t="s">
        <v>62</v>
      </c>
      <c r="AL5" s="76"/>
      <c r="AM5" s="77"/>
      <c r="AN5" s="77"/>
      <c r="AO5" s="77"/>
      <c r="AP5" s="77"/>
      <c r="AQ5" s="77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5"/>
      <c r="ET5" s="75"/>
      <c r="EU5" s="75"/>
      <c r="EV5" s="75"/>
      <c r="EW5" s="75"/>
      <c r="EX5" s="75"/>
      <c r="EY5" s="75"/>
      <c r="EZ5" s="75"/>
      <c r="FA5" s="77"/>
      <c r="FB5" s="77"/>
      <c r="FC5" s="77"/>
      <c r="FD5" s="77"/>
      <c r="FE5" s="77"/>
      <c r="FF5" s="77"/>
      <c r="FG5" s="75"/>
      <c r="FH5" s="75"/>
      <c r="FI5" s="75"/>
      <c r="FJ5" s="75"/>
      <c r="FK5" s="75"/>
      <c r="FL5" s="75"/>
      <c r="FM5" s="75"/>
      <c r="FN5" s="75"/>
      <c r="FO5" s="75"/>
      <c r="FP5" s="75"/>
      <c r="FQ5" s="75"/>
      <c r="FR5" s="75"/>
      <c r="FS5" s="75"/>
      <c r="FT5" s="75"/>
      <c r="FU5" s="75"/>
      <c r="FV5" s="75"/>
      <c r="FW5" s="75"/>
      <c r="FX5" s="75"/>
      <c r="FY5" s="75"/>
      <c r="FZ5" s="75"/>
      <c r="GA5" s="75"/>
      <c r="GB5" s="75"/>
      <c r="GC5" s="75"/>
      <c r="GD5" s="75"/>
      <c r="GE5" s="75"/>
      <c r="GF5" s="75"/>
      <c r="GG5" s="75"/>
      <c r="GH5" s="75"/>
      <c r="GI5" s="75"/>
      <c r="GJ5" s="75"/>
      <c r="GK5" s="75"/>
      <c r="GL5" s="75"/>
      <c r="GM5" s="75"/>
      <c r="GN5" s="75"/>
      <c r="GO5" s="75"/>
      <c r="GP5" s="75"/>
      <c r="GQ5" s="75"/>
      <c r="GR5" s="75"/>
      <c r="GS5" s="75"/>
      <c r="GT5" s="75"/>
      <c r="GU5" s="75"/>
      <c r="GV5" s="75"/>
      <c r="GW5" s="75"/>
      <c r="GX5" s="75"/>
      <c r="GY5" s="75"/>
      <c r="GZ5" s="75"/>
      <c r="HA5" s="75"/>
      <c r="HB5" s="75"/>
      <c r="HC5" s="75"/>
      <c r="HD5" s="75"/>
      <c r="HE5" s="75"/>
      <c r="HF5" s="75"/>
      <c r="HG5" s="75"/>
      <c r="HH5" s="75"/>
      <c r="HI5" s="75"/>
      <c r="HJ5" s="75"/>
      <c r="HK5" s="75"/>
      <c r="HL5" s="75"/>
      <c r="HM5" s="75"/>
      <c r="HN5" s="75"/>
      <c r="HO5" s="75"/>
      <c r="HP5" s="75"/>
      <c r="HQ5" s="75"/>
      <c r="HR5" s="75"/>
      <c r="HS5" s="75"/>
      <c r="HT5" s="77"/>
      <c r="HU5" s="77"/>
      <c r="HV5" s="77"/>
      <c r="HW5" s="77"/>
      <c r="HX5" s="77"/>
      <c r="HY5" s="75"/>
      <c r="HZ5" s="75"/>
      <c r="IA5" s="75"/>
      <c r="IB5" s="75"/>
      <c r="IC5" s="75"/>
      <c r="ID5" s="75"/>
      <c r="IE5" s="75"/>
      <c r="IF5" s="75"/>
      <c r="IG5" s="78"/>
      <c r="IH5" s="78"/>
      <c r="II5" s="77"/>
      <c r="IJ5" s="77"/>
      <c r="IK5" s="77"/>
      <c r="IL5" s="75"/>
      <c r="IM5" s="75"/>
      <c r="IN5" s="75"/>
      <c r="IO5" s="75"/>
      <c r="IP5" s="75"/>
      <c r="IQ5" s="75"/>
      <c r="IR5" s="75"/>
      <c r="IS5" s="75"/>
      <c r="IT5" s="75"/>
      <c r="IU5" s="75"/>
      <c r="IV5" s="75"/>
      <c r="IW5" s="75"/>
      <c r="IX5" s="75"/>
      <c r="IY5" s="75"/>
      <c r="IZ5" s="75"/>
      <c r="JA5" s="75"/>
      <c r="JB5" s="75"/>
      <c r="JC5" s="75"/>
      <c r="JD5" s="75"/>
      <c r="JE5" s="75"/>
      <c r="JF5" s="75"/>
      <c r="JG5" s="75"/>
      <c r="JH5" s="75"/>
      <c r="JI5" s="75"/>
      <c r="JJ5" s="75"/>
      <c r="JK5" s="75"/>
      <c r="JL5" s="75"/>
      <c r="JM5" s="75"/>
      <c r="JN5" s="75"/>
      <c r="JO5" s="75"/>
      <c r="JP5" s="75"/>
      <c r="JQ5" s="75"/>
      <c r="JR5" s="75"/>
      <c r="JS5" s="75"/>
      <c r="JT5" s="75"/>
      <c r="JU5" s="75"/>
      <c r="JV5" s="75"/>
      <c r="JW5" s="75"/>
      <c r="JX5" s="75"/>
      <c r="JY5" s="75"/>
      <c r="JZ5" s="75"/>
      <c r="KA5" s="75"/>
      <c r="KB5" s="75"/>
      <c r="KC5" s="75"/>
      <c r="KD5" s="75"/>
      <c r="KE5" s="75"/>
      <c r="KF5" s="75"/>
      <c r="KG5" s="75"/>
      <c r="KH5" s="75"/>
      <c r="KI5" s="75"/>
      <c r="KJ5" s="75"/>
      <c r="KK5" s="75"/>
      <c r="KL5" s="75"/>
      <c r="KM5" s="75"/>
      <c r="KN5" s="75"/>
      <c r="KO5" s="75"/>
      <c r="KP5" s="75"/>
      <c r="KQ5" s="75"/>
      <c r="KR5" s="75"/>
      <c r="KS5" s="75"/>
      <c r="KT5" s="75"/>
      <c r="KU5" s="75"/>
      <c r="KV5" s="75"/>
      <c r="KW5" s="75"/>
      <c r="KX5" s="77"/>
      <c r="KY5" s="77"/>
      <c r="KZ5" s="77"/>
      <c r="LA5" s="75"/>
      <c r="LB5" s="75"/>
      <c r="LC5" s="75"/>
      <c r="LD5" s="75"/>
      <c r="LE5" s="75"/>
      <c r="LF5" s="75"/>
      <c r="LG5" s="75"/>
      <c r="LH5" s="75"/>
      <c r="LI5" s="78"/>
      <c r="LJ5" s="78"/>
      <c r="LK5" s="77"/>
      <c r="LL5" s="77"/>
      <c r="LM5" s="77"/>
      <c r="LN5" s="77"/>
      <c r="LO5" s="77"/>
      <c r="LP5" s="77"/>
      <c r="LQ5" s="75"/>
      <c r="LR5" s="75"/>
      <c r="LS5" s="75"/>
      <c r="LT5" s="75"/>
      <c r="LU5" s="75"/>
      <c r="LV5" s="75"/>
      <c r="LW5" s="75"/>
      <c r="LX5" s="75"/>
      <c r="LY5" s="78"/>
      <c r="LZ5" s="78"/>
      <c r="MA5" s="77"/>
      <c r="MB5" s="77"/>
      <c r="MC5" s="77"/>
      <c r="MD5" s="77"/>
      <c r="ME5" s="77"/>
      <c r="MF5" s="77"/>
      <c r="MG5" s="75"/>
      <c r="MH5" s="75"/>
      <c r="MI5" s="75"/>
      <c r="MJ5" s="75"/>
      <c r="MK5" s="75"/>
      <c r="ML5" s="75"/>
      <c r="MM5" s="75"/>
      <c r="MN5" s="75"/>
      <c r="MO5" s="78"/>
      <c r="MP5" s="78"/>
      <c r="MQ5" s="77"/>
      <c r="MR5" s="77"/>
      <c r="MS5" s="77"/>
      <c r="MT5" s="77"/>
      <c r="MU5" s="77"/>
      <c r="MV5" s="77"/>
      <c r="MW5" s="75"/>
      <c r="MX5" s="75"/>
      <c r="MY5" s="75"/>
      <c r="MZ5" s="75"/>
      <c r="NA5" s="75"/>
      <c r="NB5" s="75"/>
      <c r="NC5" s="75"/>
      <c r="ND5" s="75"/>
      <c r="NE5" s="78"/>
      <c r="NF5" s="78"/>
      <c r="NG5" s="76"/>
      <c r="NH5" s="76"/>
      <c r="NI5" s="76"/>
      <c r="NJ5" s="76"/>
    </row>
    <row r="6" spans="1:374" ht="12.75" customHeight="1" x14ac:dyDescent="0.25">
      <c r="A6" s="71">
        <v>2</v>
      </c>
      <c r="B6" s="72" t="s">
        <v>63</v>
      </c>
      <c r="C6" s="73" t="s">
        <v>62</v>
      </c>
      <c r="D6" s="73" t="s">
        <v>62</v>
      </c>
      <c r="E6" s="73" t="s">
        <v>62</v>
      </c>
      <c r="F6" s="73" t="s">
        <v>62</v>
      </c>
      <c r="G6" s="73" t="s">
        <v>62</v>
      </c>
      <c r="H6" s="73" t="s">
        <v>62</v>
      </c>
      <c r="I6" s="73" t="s">
        <v>62</v>
      </c>
      <c r="J6" s="73" t="s">
        <v>62</v>
      </c>
      <c r="K6" s="74">
        <v>8.25</v>
      </c>
      <c r="L6" s="74">
        <v>8.25</v>
      </c>
      <c r="M6" s="75">
        <v>8.25</v>
      </c>
      <c r="N6" s="75">
        <v>7</v>
      </c>
      <c r="O6" s="75" t="s">
        <v>62</v>
      </c>
      <c r="P6" s="75" t="s">
        <v>62</v>
      </c>
      <c r="Q6" s="75">
        <v>8.25</v>
      </c>
      <c r="R6" s="75">
        <v>8.25</v>
      </c>
      <c r="S6" s="75">
        <v>8.25</v>
      </c>
      <c r="T6" s="75">
        <v>8.25</v>
      </c>
      <c r="U6" s="75">
        <v>7</v>
      </c>
      <c r="V6" s="75" t="s">
        <v>62</v>
      </c>
      <c r="W6" s="75" t="s">
        <v>62</v>
      </c>
      <c r="X6" s="75">
        <v>8.25</v>
      </c>
      <c r="Y6" s="75">
        <v>8.25</v>
      </c>
      <c r="Z6" s="75">
        <v>8.25</v>
      </c>
      <c r="AA6" s="75">
        <v>8.25</v>
      </c>
      <c r="AB6" s="75">
        <v>7</v>
      </c>
      <c r="AC6" s="75" t="s">
        <v>62</v>
      </c>
      <c r="AD6" s="75">
        <v>8.25</v>
      </c>
      <c r="AE6" s="75">
        <v>8.25</v>
      </c>
      <c r="AF6" s="75">
        <v>8.25</v>
      </c>
      <c r="AG6" s="75">
        <v>8.25</v>
      </c>
      <c r="AH6" s="75">
        <v>8.25</v>
      </c>
      <c r="AI6" s="75">
        <v>7</v>
      </c>
      <c r="AJ6" s="75" t="s">
        <v>62</v>
      </c>
      <c r="AK6" s="75" t="s">
        <v>62</v>
      </c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7"/>
      <c r="EK6" s="77"/>
      <c r="EL6" s="75"/>
      <c r="EM6" s="75"/>
      <c r="EN6" s="77"/>
      <c r="EO6" s="77"/>
      <c r="EP6" s="77"/>
      <c r="EQ6" s="77"/>
      <c r="ER6" s="77"/>
      <c r="ES6" s="77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7"/>
      <c r="FM6" s="77"/>
      <c r="FN6" s="75"/>
      <c r="FO6" s="75"/>
      <c r="FP6" s="77"/>
      <c r="FQ6" s="77"/>
      <c r="FR6" s="77"/>
      <c r="FS6" s="77"/>
      <c r="FT6" s="77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8"/>
      <c r="GF6" s="78"/>
      <c r="GG6" s="78"/>
      <c r="GH6" s="78"/>
      <c r="GI6" s="75"/>
      <c r="GJ6" s="75"/>
      <c r="GK6" s="75"/>
      <c r="GL6" s="78"/>
      <c r="GM6" s="78"/>
      <c r="GN6" s="78"/>
      <c r="GO6" s="78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7"/>
      <c r="HU6" s="77"/>
      <c r="HV6" s="77"/>
      <c r="HW6" s="77"/>
      <c r="HX6" s="77"/>
      <c r="HY6" s="75"/>
      <c r="HZ6" s="75"/>
      <c r="IA6" s="75"/>
      <c r="IB6" s="75"/>
      <c r="IC6" s="75"/>
      <c r="ID6" s="75"/>
      <c r="IE6" s="75"/>
      <c r="IF6" s="75"/>
      <c r="IG6" s="78"/>
      <c r="IH6" s="78"/>
      <c r="II6" s="77"/>
      <c r="IJ6" s="77"/>
      <c r="IK6" s="77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  <c r="IW6" s="75"/>
      <c r="IX6" s="75"/>
      <c r="IY6" s="75"/>
      <c r="IZ6" s="75"/>
      <c r="JA6" s="75"/>
      <c r="JB6" s="75"/>
      <c r="JC6" s="75"/>
      <c r="JD6" s="75"/>
      <c r="JE6" s="75"/>
      <c r="JF6" s="75"/>
      <c r="JG6" s="75"/>
      <c r="JH6" s="75"/>
      <c r="JI6" s="75"/>
      <c r="JJ6" s="75"/>
      <c r="JK6" s="75"/>
      <c r="JL6" s="75"/>
      <c r="JM6" s="75"/>
      <c r="JN6" s="75"/>
      <c r="JO6" s="75"/>
      <c r="JP6" s="75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5"/>
      <c r="KI6" s="75"/>
      <c r="KJ6" s="75"/>
      <c r="KK6" s="75"/>
      <c r="KL6" s="75"/>
      <c r="KM6" s="75"/>
      <c r="KN6" s="75"/>
      <c r="KO6" s="75"/>
      <c r="KP6" s="75"/>
      <c r="KQ6" s="75"/>
      <c r="KR6" s="75"/>
      <c r="KS6" s="75"/>
      <c r="KT6" s="75"/>
      <c r="KU6" s="75"/>
      <c r="KV6" s="75"/>
      <c r="KW6" s="75"/>
      <c r="KX6" s="77"/>
      <c r="KY6" s="77"/>
      <c r="KZ6" s="77"/>
      <c r="LA6" s="75"/>
      <c r="LB6" s="75"/>
      <c r="LC6" s="75"/>
      <c r="LD6" s="75"/>
      <c r="LE6" s="75"/>
      <c r="LF6" s="75"/>
      <c r="LG6" s="75"/>
      <c r="LH6" s="75"/>
      <c r="LI6" s="78"/>
      <c r="LJ6" s="78"/>
      <c r="LK6" s="77"/>
      <c r="LL6" s="77"/>
      <c r="LM6" s="77"/>
      <c r="LN6" s="77"/>
      <c r="LO6" s="77"/>
      <c r="LP6" s="77"/>
      <c r="LQ6" s="75"/>
      <c r="LR6" s="75"/>
      <c r="LS6" s="75"/>
      <c r="LT6" s="75"/>
      <c r="LU6" s="75"/>
      <c r="LV6" s="75"/>
      <c r="LW6" s="75"/>
      <c r="LX6" s="75"/>
      <c r="LY6" s="78"/>
      <c r="LZ6" s="78"/>
      <c r="MA6" s="77"/>
      <c r="MB6" s="77"/>
      <c r="MC6" s="77"/>
      <c r="MD6" s="77"/>
      <c r="ME6" s="77"/>
      <c r="MF6" s="77"/>
      <c r="MG6" s="75"/>
      <c r="MH6" s="75"/>
      <c r="MI6" s="75"/>
      <c r="MJ6" s="75"/>
      <c r="MK6" s="75"/>
      <c r="ML6" s="75"/>
      <c r="MM6" s="75"/>
      <c r="MN6" s="75"/>
      <c r="MO6" s="78"/>
      <c r="MP6" s="78"/>
      <c r="MQ6" s="77"/>
      <c r="MR6" s="77"/>
      <c r="MS6" s="77"/>
      <c r="MT6" s="77"/>
      <c r="MU6" s="77"/>
      <c r="MV6" s="77"/>
      <c r="MW6" s="75"/>
      <c r="MX6" s="75"/>
      <c r="MY6" s="75"/>
      <c r="MZ6" s="75"/>
      <c r="NA6" s="75"/>
      <c r="NB6" s="75"/>
      <c r="NC6" s="75"/>
      <c r="ND6" s="75"/>
      <c r="NE6" s="78"/>
      <c r="NF6" s="78"/>
      <c r="NG6" s="76"/>
      <c r="NH6" s="76"/>
      <c r="NI6" s="76"/>
      <c r="NJ6" s="76"/>
    </row>
    <row r="7" spans="1:374" x14ac:dyDescent="0.25">
      <c r="A7" s="71">
        <v>3</v>
      </c>
      <c r="B7" s="72" t="s">
        <v>64</v>
      </c>
      <c r="C7" s="73" t="s">
        <v>62</v>
      </c>
      <c r="D7" s="73" t="s">
        <v>62</v>
      </c>
      <c r="E7" s="73" t="s">
        <v>62</v>
      </c>
      <c r="F7" s="73" t="s">
        <v>62</v>
      </c>
      <c r="G7" s="73" t="s">
        <v>62</v>
      </c>
      <c r="H7" s="73" t="s">
        <v>62</v>
      </c>
      <c r="I7" s="73" t="s">
        <v>62</v>
      </c>
      <c r="J7" s="73" t="s">
        <v>62</v>
      </c>
      <c r="K7" s="74">
        <v>8.25</v>
      </c>
      <c r="L7" s="74">
        <v>8.25</v>
      </c>
      <c r="M7" s="75">
        <v>8.25</v>
      </c>
      <c r="N7" s="75">
        <v>7</v>
      </c>
      <c r="O7" s="75" t="s">
        <v>62</v>
      </c>
      <c r="P7" s="75" t="s">
        <v>62</v>
      </c>
      <c r="Q7" s="75">
        <v>8.25</v>
      </c>
      <c r="R7" s="75">
        <v>8.25</v>
      </c>
      <c r="S7" s="77" t="s">
        <v>65</v>
      </c>
      <c r="T7" s="77" t="s">
        <v>65</v>
      </c>
      <c r="U7" s="77" t="s">
        <v>65</v>
      </c>
      <c r="V7" s="75" t="s">
        <v>62</v>
      </c>
      <c r="W7" s="75" t="s">
        <v>62</v>
      </c>
      <c r="X7" s="77" t="s">
        <v>65</v>
      </c>
      <c r="Y7" s="77" t="s">
        <v>65</v>
      </c>
      <c r="Z7" s="77" t="s">
        <v>65</v>
      </c>
      <c r="AA7" s="77" t="s">
        <v>65</v>
      </c>
      <c r="AB7" s="77" t="s">
        <v>65</v>
      </c>
      <c r="AC7" s="75" t="s">
        <v>62</v>
      </c>
      <c r="AD7" s="75">
        <v>8.25</v>
      </c>
      <c r="AE7" s="75">
        <v>8.25</v>
      </c>
      <c r="AF7" s="75">
        <v>8.25</v>
      </c>
      <c r="AG7" s="75">
        <v>8.25</v>
      </c>
      <c r="AH7" s="75">
        <v>8.25</v>
      </c>
      <c r="AI7" s="75">
        <v>7</v>
      </c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7"/>
      <c r="HU7" s="77"/>
      <c r="HV7" s="77"/>
      <c r="HW7" s="77"/>
      <c r="HX7" s="77"/>
      <c r="HY7" s="75"/>
      <c r="HZ7" s="75"/>
      <c r="IA7" s="75"/>
      <c r="IB7" s="75"/>
      <c r="IC7" s="75"/>
      <c r="ID7" s="75"/>
      <c r="IE7" s="75"/>
      <c r="IF7" s="75"/>
      <c r="IG7" s="78"/>
      <c r="IH7" s="78"/>
      <c r="II7" s="77"/>
      <c r="IJ7" s="77"/>
      <c r="IK7" s="77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7"/>
      <c r="IW7" s="77"/>
      <c r="IX7" s="77"/>
      <c r="IY7" s="77"/>
      <c r="IZ7" s="77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7"/>
      <c r="LA7" s="75"/>
      <c r="LB7" s="75"/>
      <c r="LC7" s="75"/>
      <c r="LD7" s="75"/>
      <c r="LE7" s="75"/>
      <c r="LF7" s="75"/>
      <c r="LG7" s="75"/>
      <c r="LH7" s="75"/>
      <c r="LI7" s="78"/>
      <c r="LJ7" s="78"/>
      <c r="LK7" s="77"/>
      <c r="LL7" s="77"/>
      <c r="LM7" s="77"/>
      <c r="LN7" s="77"/>
      <c r="LO7" s="77"/>
      <c r="LP7" s="77"/>
      <c r="LQ7" s="75"/>
      <c r="LR7" s="75"/>
      <c r="LS7" s="75"/>
      <c r="LT7" s="75"/>
      <c r="LU7" s="75"/>
      <c r="LV7" s="75"/>
      <c r="LW7" s="75"/>
      <c r="LX7" s="75"/>
      <c r="LY7" s="78"/>
      <c r="LZ7" s="78"/>
      <c r="MA7" s="77"/>
      <c r="MB7" s="77"/>
      <c r="MC7" s="77"/>
      <c r="MD7" s="77"/>
      <c r="ME7" s="77"/>
      <c r="MF7" s="77"/>
      <c r="MG7" s="75"/>
      <c r="MH7" s="75"/>
      <c r="MI7" s="75"/>
      <c r="MJ7" s="75"/>
      <c r="MK7" s="75"/>
      <c r="ML7" s="75"/>
      <c r="MM7" s="75"/>
      <c r="MN7" s="75"/>
      <c r="MO7" s="78"/>
      <c r="MP7" s="78"/>
      <c r="MQ7" s="77"/>
      <c r="MR7" s="77"/>
      <c r="MS7" s="77"/>
      <c r="MT7" s="77"/>
      <c r="MU7" s="77"/>
      <c r="MV7" s="77"/>
      <c r="MW7" s="75"/>
      <c r="MX7" s="75"/>
      <c r="MY7" s="75"/>
      <c r="MZ7" s="75"/>
      <c r="NA7" s="75"/>
      <c r="NB7" s="75"/>
      <c r="NC7" s="75"/>
      <c r="ND7" s="75"/>
      <c r="NE7" s="78"/>
      <c r="NF7" s="78"/>
      <c r="NG7" s="76"/>
      <c r="NH7" s="76"/>
      <c r="NI7" s="76"/>
      <c r="NJ7" s="76"/>
    </row>
    <row r="8" spans="1:374" x14ac:dyDescent="0.25">
      <c r="A8" s="71">
        <v>4</v>
      </c>
      <c r="B8" s="71" t="s">
        <v>66</v>
      </c>
      <c r="C8" s="73" t="s">
        <v>62</v>
      </c>
      <c r="D8" s="73" t="s">
        <v>62</v>
      </c>
      <c r="E8" s="73" t="s">
        <v>62</v>
      </c>
      <c r="F8" s="73" t="s">
        <v>62</v>
      </c>
      <c r="G8" s="73" t="s">
        <v>62</v>
      </c>
      <c r="H8" s="73" t="s">
        <v>62</v>
      </c>
      <c r="I8" s="73" t="s">
        <v>62</v>
      </c>
      <c r="J8" s="73" t="s">
        <v>62</v>
      </c>
      <c r="K8" s="74">
        <v>8.25</v>
      </c>
      <c r="L8" s="74">
        <v>8.25</v>
      </c>
      <c r="M8" s="75">
        <v>8.25</v>
      </c>
      <c r="N8" s="75">
        <v>7</v>
      </c>
      <c r="O8" s="75" t="s">
        <v>62</v>
      </c>
      <c r="P8" s="75" t="s">
        <v>62</v>
      </c>
      <c r="Q8" s="77" t="s">
        <v>65</v>
      </c>
      <c r="R8" s="77" t="s">
        <v>65</v>
      </c>
      <c r="S8" s="77" t="s">
        <v>65</v>
      </c>
      <c r="T8" s="77" t="s">
        <v>65</v>
      </c>
      <c r="U8" s="77" t="s">
        <v>65</v>
      </c>
      <c r="V8" s="77" t="s">
        <v>65</v>
      </c>
      <c r="W8" s="77" t="s">
        <v>65</v>
      </c>
      <c r="X8" s="77" t="s">
        <v>65</v>
      </c>
      <c r="Y8" s="77" t="s">
        <v>65</v>
      </c>
      <c r="Z8" s="77" t="s">
        <v>65</v>
      </c>
      <c r="AA8" s="77" t="s">
        <v>65</v>
      </c>
      <c r="AB8" s="77" t="s">
        <v>65</v>
      </c>
      <c r="AC8" s="77" t="s">
        <v>65</v>
      </c>
      <c r="AD8" s="77" t="s">
        <v>65</v>
      </c>
      <c r="AE8" s="77" t="s">
        <v>65</v>
      </c>
      <c r="AF8" s="77" t="s">
        <v>65</v>
      </c>
      <c r="AG8" s="77" t="s">
        <v>65</v>
      </c>
      <c r="AH8" s="77" t="s">
        <v>65</v>
      </c>
      <c r="AI8" s="77" t="s">
        <v>65</v>
      </c>
      <c r="AJ8" s="77"/>
      <c r="AK8" s="77"/>
      <c r="AL8" s="77"/>
      <c r="AM8" s="77"/>
      <c r="AN8" s="77"/>
      <c r="AO8" s="77"/>
      <c r="AP8" s="77"/>
      <c r="AQ8" s="77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5"/>
      <c r="DR8" s="75"/>
      <c r="DS8" s="75"/>
      <c r="DT8" s="75"/>
      <c r="DU8" s="75"/>
      <c r="DV8" s="75"/>
      <c r="DW8" s="75"/>
      <c r="DX8" s="75"/>
      <c r="DY8" s="75"/>
      <c r="DZ8" s="75"/>
      <c r="EA8" s="75"/>
      <c r="EB8" s="75"/>
      <c r="EC8" s="75"/>
      <c r="ED8" s="75"/>
      <c r="EE8" s="75"/>
      <c r="EF8" s="75"/>
      <c r="EG8" s="75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5"/>
      <c r="FH8" s="75"/>
      <c r="FI8" s="75"/>
      <c r="FJ8" s="75"/>
      <c r="FK8" s="75"/>
      <c r="FL8" s="75"/>
      <c r="FM8" s="75"/>
      <c r="FN8" s="75"/>
      <c r="FO8" s="75"/>
      <c r="FP8" s="75"/>
      <c r="FQ8" s="75"/>
      <c r="FR8" s="75"/>
      <c r="FS8" s="75"/>
      <c r="FT8" s="75"/>
      <c r="FU8" s="75"/>
      <c r="FV8" s="75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  <c r="GI8" s="75"/>
      <c r="GJ8" s="75"/>
      <c r="GK8" s="75"/>
      <c r="GL8" s="75"/>
      <c r="GM8" s="75"/>
      <c r="GN8" s="75"/>
      <c r="GO8" s="75"/>
      <c r="GP8" s="75"/>
      <c r="GQ8" s="75"/>
      <c r="GR8" s="75"/>
      <c r="GS8" s="75"/>
      <c r="GT8" s="75"/>
      <c r="GU8" s="75"/>
      <c r="GV8" s="75"/>
      <c r="GW8" s="75"/>
      <c r="GX8" s="75"/>
      <c r="GY8" s="75"/>
      <c r="GZ8" s="75"/>
      <c r="HA8" s="75"/>
      <c r="HB8" s="75"/>
      <c r="HC8" s="75"/>
      <c r="HD8" s="75"/>
      <c r="HE8" s="75"/>
      <c r="HF8" s="77"/>
      <c r="HG8" s="77"/>
      <c r="HH8" s="77"/>
      <c r="HI8" s="77"/>
      <c r="HJ8" s="77"/>
      <c r="HK8" s="77"/>
      <c r="HL8" s="77"/>
      <c r="HM8" s="77"/>
      <c r="HN8" s="77"/>
      <c r="HO8" s="77"/>
      <c r="HP8" s="77"/>
      <c r="HQ8" s="77"/>
      <c r="HR8" s="77"/>
      <c r="HS8" s="77"/>
      <c r="HT8" s="77"/>
      <c r="HU8" s="77"/>
      <c r="HV8" s="77"/>
      <c r="HW8" s="77"/>
      <c r="HX8" s="77"/>
      <c r="HY8" s="75"/>
      <c r="HZ8" s="75"/>
      <c r="IA8" s="75"/>
      <c r="IB8" s="75"/>
      <c r="IC8" s="75"/>
      <c r="ID8" s="75"/>
      <c r="IE8" s="75"/>
      <c r="IF8" s="75"/>
      <c r="IG8" s="78"/>
      <c r="IH8" s="78"/>
      <c r="II8" s="77"/>
      <c r="IJ8" s="77"/>
      <c r="IK8" s="77"/>
      <c r="IL8" s="77"/>
      <c r="IM8" s="75"/>
      <c r="IN8" s="75"/>
      <c r="IO8" s="75"/>
      <c r="IP8" s="75"/>
      <c r="IQ8" s="75"/>
      <c r="IR8" s="75"/>
      <c r="IS8" s="75"/>
      <c r="IT8" s="75"/>
      <c r="IU8" s="75"/>
      <c r="IV8" s="75"/>
      <c r="IW8" s="75"/>
      <c r="IX8" s="75"/>
      <c r="IY8" s="75"/>
      <c r="IZ8" s="75"/>
      <c r="JA8" s="75"/>
      <c r="JB8" s="75"/>
      <c r="JC8" s="77"/>
      <c r="JD8" s="77"/>
      <c r="JE8" s="77"/>
      <c r="JF8" s="77"/>
      <c r="JG8" s="77"/>
      <c r="JH8" s="77"/>
      <c r="JI8" s="77"/>
      <c r="JJ8" s="77"/>
      <c r="JK8" s="77"/>
      <c r="JL8" s="77"/>
      <c r="JM8" s="77"/>
      <c r="JN8" s="77"/>
      <c r="JO8" s="75"/>
      <c r="JP8" s="75"/>
      <c r="JQ8" s="75"/>
      <c r="JR8" s="75"/>
      <c r="JS8" s="75"/>
      <c r="JT8" s="75"/>
      <c r="JU8" s="75"/>
      <c r="JV8" s="75"/>
      <c r="JW8" s="75"/>
      <c r="JX8" s="75"/>
      <c r="JY8" s="75"/>
      <c r="JZ8" s="75"/>
      <c r="KA8" s="75"/>
      <c r="KB8" s="75"/>
      <c r="KC8" s="75"/>
      <c r="KD8" s="75"/>
      <c r="KE8" s="75"/>
      <c r="KF8" s="75"/>
      <c r="KG8" s="75"/>
      <c r="KH8" s="75"/>
      <c r="KI8" s="75"/>
      <c r="KJ8" s="75"/>
      <c r="KK8" s="75"/>
      <c r="KL8" s="77"/>
      <c r="KM8" s="77"/>
      <c r="KN8" s="77"/>
      <c r="KO8" s="77"/>
      <c r="KP8" s="77"/>
      <c r="KQ8" s="77"/>
      <c r="KR8" s="77"/>
      <c r="KS8" s="77"/>
      <c r="KT8" s="77"/>
      <c r="KU8" s="77"/>
      <c r="KV8" s="77"/>
      <c r="KW8" s="77"/>
      <c r="KX8" s="77"/>
      <c r="KY8" s="77"/>
      <c r="KZ8" s="77"/>
      <c r="LA8" s="75"/>
      <c r="LB8" s="75"/>
      <c r="LC8" s="75"/>
      <c r="LD8" s="75"/>
      <c r="LE8" s="75"/>
      <c r="LF8" s="75"/>
      <c r="LG8" s="75"/>
      <c r="LH8" s="75"/>
      <c r="LI8" s="78"/>
      <c r="LJ8" s="78"/>
      <c r="LK8" s="77"/>
      <c r="LL8" s="77"/>
      <c r="LM8" s="77"/>
      <c r="LN8" s="77"/>
      <c r="LO8" s="77"/>
      <c r="LP8" s="77"/>
      <c r="LQ8" s="75"/>
      <c r="LR8" s="75"/>
      <c r="LS8" s="75"/>
      <c r="LT8" s="75"/>
      <c r="LU8" s="75"/>
      <c r="LV8" s="75"/>
      <c r="LW8" s="75"/>
      <c r="LX8" s="75"/>
      <c r="LY8" s="78"/>
      <c r="LZ8" s="78"/>
      <c r="MA8" s="77"/>
      <c r="MB8" s="77"/>
      <c r="MC8" s="77"/>
      <c r="MD8" s="77"/>
      <c r="ME8" s="77"/>
      <c r="MF8" s="77"/>
      <c r="MG8" s="75"/>
      <c r="MH8" s="75"/>
      <c r="MI8" s="75"/>
      <c r="MJ8" s="75"/>
      <c r="MK8" s="75"/>
      <c r="ML8" s="75"/>
      <c r="MM8" s="75"/>
      <c r="MN8" s="75"/>
      <c r="MO8" s="78"/>
      <c r="MP8" s="78"/>
      <c r="MQ8" s="77"/>
      <c r="MR8" s="77"/>
      <c r="MS8" s="77"/>
      <c r="MT8" s="77"/>
      <c r="MU8" s="77"/>
      <c r="MV8" s="77"/>
      <c r="MW8" s="75"/>
      <c r="MX8" s="75"/>
      <c r="MY8" s="75"/>
      <c r="MZ8" s="75"/>
      <c r="NA8" s="75"/>
      <c r="NB8" s="75"/>
      <c r="NC8" s="75"/>
      <c r="ND8" s="75"/>
      <c r="NE8" s="78"/>
      <c r="NF8" s="78"/>
      <c r="NG8" s="76"/>
      <c r="NH8" s="76"/>
      <c r="NI8" s="76"/>
      <c r="NJ8" s="76"/>
    </row>
    <row r="9" spans="1:374" x14ac:dyDescent="0.25">
      <c r="A9" s="71">
        <v>5</v>
      </c>
      <c r="B9" s="71" t="s">
        <v>67</v>
      </c>
      <c r="C9" s="77" t="s">
        <v>62</v>
      </c>
      <c r="D9" s="77" t="s">
        <v>62</v>
      </c>
      <c r="E9" s="77" t="s">
        <v>62</v>
      </c>
      <c r="F9" s="77" t="s">
        <v>62</v>
      </c>
      <c r="G9" s="77" t="s">
        <v>62</v>
      </c>
      <c r="H9" s="77" t="s">
        <v>62</v>
      </c>
      <c r="I9" s="77" t="s">
        <v>62</v>
      </c>
      <c r="J9" s="77" t="s">
        <v>62</v>
      </c>
      <c r="K9" s="74">
        <v>8.25</v>
      </c>
      <c r="L9" s="74">
        <v>8.25</v>
      </c>
      <c r="M9" s="75">
        <v>8.25</v>
      </c>
      <c r="N9" s="75">
        <v>7</v>
      </c>
      <c r="O9" s="75" t="s">
        <v>62</v>
      </c>
      <c r="P9" s="75" t="s">
        <v>62</v>
      </c>
      <c r="Q9" s="75">
        <v>8.25</v>
      </c>
      <c r="R9" s="75">
        <v>8.25</v>
      </c>
      <c r="S9" s="75">
        <v>8.25</v>
      </c>
      <c r="T9" s="75">
        <v>8.25</v>
      </c>
      <c r="U9" s="75">
        <v>7</v>
      </c>
      <c r="V9" s="75" t="s">
        <v>62</v>
      </c>
      <c r="W9" s="75" t="s">
        <v>62</v>
      </c>
      <c r="X9" s="75">
        <v>8.25</v>
      </c>
      <c r="Y9" s="75">
        <v>8.25</v>
      </c>
      <c r="Z9" s="75">
        <v>8.25</v>
      </c>
      <c r="AA9" s="75">
        <v>8.25</v>
      </c>
      <c r="AB9" s="75">
        <v>7</v>
      </c>
      <c r="AC9" s="75" t="s">
        <v>62</v>
      </c>
      <c r="AD9" s="75" t="s">
        <v>62</v>
      </c>
      <c r="AE9" s="75">
        <v>8.25</v>
      </c>
      <c r="AF9" s="75">
        <v>8.25</v>
      </c>
      <c r="AG9" s="75">
        <v>8.25</v>
      </c>
      <c r="AH9" s="75">
        <v>8.25</v>
      </c>
      <c r="AI9" s="75">
        <v>7</v>
      </c>
      <c r="AJ9" s="77"/>
      <c r="AK9" s="77"/>
      <c r="AL9" s="75"/>
      <c r="AM9" s="77"/>
      <c r="AN9" s="77"/>
      <c r="AO9" s="77"/>
      <c r="AP9" s="77"/>
      <c r="AQ9" s="77"/>
      <c r="AR9" s="75"/>
      <c r="AS9" s="75"/>
      <c r="AT9" s="77"/>
      <c r="AU9" s="77"/>
      <c r="AV9" s="77"/>
      <c r="AW9" s="77"/>
      <c r="AX9" s="77"/>
      <c r="AY9" s="77"/>
      <c r="AZ9" s="77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7"/>
      <c r="BR9" s="77"/>
      <c r="BS9" s="77"/>
      <c r="BT9" s="75"/>
      <c r="BU9" s="75"/>
      <c r="BV9" s="77"/>
      <c r="BW9" s="77"/>
      <c r="BX9" s="77"/>
      <c r="BY9" s="77"/>
      <c r="BZ9" s="77"/>
      <c r="CA9" s="75"/>
      <c r="CB9" s="75"/>
      <c r="CC9" s="77"/>
      <c r="CD9" s="77"/>
      <c r="CE9" s="77"/>
      <c r="CF9" s="77"/>
      <c r="CG9" s="77"/>
      <c r="CH9" s="75"/>
      <c r="CI9" s="75"/>
      <c r="CJ9" s="77"/>
      <c r="CK9" s="77"/>
      <c r="CL9" s="77"/>
      <c r="CM9" s="77"/>
      <c r="CN9" s="77"/>
      <c r="CO9" s="75"/>
      <c r="CP9" s="75"/>
      <c r="CQ9" s="77"/>
      <c r="CR9" s="77"/>
      <c r="CS9" s="77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75"/>
      <c r="DQ9" s="75"/>
      <c r="DR9" s="75"/>
      <c r="DS9" s="75"/>
      <c r="DT9" s="75"/>
      <c r="DU9" s="75"/>
      <c r="DV9" s="75"/>
      <c r="DW9" s="75"/>
      <c r="DX9" s="75"/>
      <c r="DY9" s="75"/>
      <c r="DZ9" s="75"/>
      <c r="EA9" s="75"/>
      <c r="EB9" s="75"/>
      <c r="EC9" s="75"/>
      <c r="ED9" s="75"/>
      <c r="EE9" s="75"/>
      <c r="EF9" s="75"/>
      <c r="EG9" s="75"/>
      <c r="EH9" s="75"/>
      <c r="EI9" s="77"/>
      <c r="EJ9" s="77"/>
      <c r="EK9" s="77"/>
      <c r="EL9" s="75"/>
      <c r="EM9" s="75"/>
      <c r="EN9" s="77"/>
      <c r="EO9" s="77"/>
      <c r="EP9" s="77"/>
      <c r="EQ9" s="77"/>
      <c r="ER9" s="77"/>
      <c r="ES9" s="75"/>
      <c r="ET9" s="75"/>
      <c r="EU9" s="77"/>
      <c r="EV9" s="77"/>
      <c r="EW9" s="77"/>
      <c r="EX9" s="77"/>
      <c r="EY9" s="77"/>
      <c r="EZ9" s="75"/>
      <c r="FA9" s="75"/>
      <c r="FB9" s="77"/>
      <c r="FC9" s="77"/>
      <c r="FD9" s="77"/>
      <c r="FE9" s="77"/>
      <c r="FF9" s="77"/>
      <c r="FG9" s="75"/>
      <c r="FH9" s="75"/>
      <c r="FI9" s="75"/>
      <c r="FJ9" s="75"/>
      <c r="FK9" s="75"/>
      <c r="FL9" s="75"/>
      <c r="FM9" s="75"/>
      <c r="FN9" s="75"/>
      <c r="FO9" s="75"/>
      <c r="FP9" s="77"/>
      <c r="FQ9" s="77"/>
      <c r="FR9" s="77"/>
      <c r="FS9" s="77"/>
      <c r="FT9" s="77"/>
      <c r="FU9" s="75"/>
      <c r="FV9" s="75"/>
      <c r="FW9" s="75"/>
      <c r="FX9" s="75"/>
      <c r="FY9" s="75"/>
      <c r="FZ9" s="75"/>
      <c r="GA9" s="75"/>
      <c r="GB9" s="75"/>
      <c r="GC9" s="75"/>
      <c r="GD9" s="75"/>
      <c r="GE9" s="75"/>
      <c r="GF9" s="75"/>
      <c r="GG9" s="75"/>
      <c r="GH9" s="75"/>
      <c r="GI9" s="75"/>
      <c r="GJ9" s="75"/>
      <c r="GK9" s="75"/>
      <c r="GL9" s="75"/>
      <c r="GM9" s="75"/>
      <c r="GN9" s="75"/>
      <c r="GO9" s="75"/>
      <c r="GP9" s="75"/>
      <c r="GQ9" s="75"/>
      <c r="GR9" s="75"/>
      <c r="GS9" s="75"/>
      <c r="GT9" s="75"/>
      <c r="GU9" s="75"/>
      <c r="GV9" s="75"/>
      <c r="GW9" s="75"/>
      <c r="GX9" s="75"/>
      <c r="GY9" s="75"/>
      <c r="GZ9" s="75"/>
      <c r="HA9" s="75"/>
      <c r="HB9" s="75"/>
      <c r="HC9" s="75"/>
      <c r="HD9" s="75"/>
      <c r="HE9" s="75"/>
      <c r="HF9" s="75"/>
      <c r="HG9" s="75"/>
      <c r="HH9" s="75"/>
      <c r="HI9" s="77"/>
      <c r="HJ9" s="77"/>
      <c r="HK9" s="75"/>
      <c r="HL9" s="75"/>
      <c r="HM9" s="75"/>
      <c r="HN9" s="77"/>
      <c r="HO9" s="77"/>
      <c r="HP9" s="77"/>
      <c r="HQ9" s="77"/>
      <c r="HR9" s="75"/>
      <c r="HS9" s="75"/>
      <c r="HT9" s="77"/>
      <c r="HU9" s="77"/>
      <c r="HV9" s="77"/>
      <c r="HW9" s="77"/>
      <c r="HX9" s="77"/>
      <c r="HY9" s="75"/>
      <c r="HZ9" s="75"/>
      <c r="IA9" s="75"/>
      <c r="IB9" s="75"/>
      <c r="IC9" s="75"/>
      <c r="ID9" s="75"/>
      <c r="IE9" s="75"/>
      <c r="IF9" s="75"/>
      <c r="IG9" s="78"/>
      <c r="IH9" s="78"/>
      <c r="II9" s="77"/>
      <c r="IJ9" s="77"/>
      <c r="IK9" s="77"/>
      <c r="IL9" s="77"/>
      <c r="IM9" s="75"/>
      <c r="IN9" s="75"/>
      <c r="IO9" s="75"/>
      <c r="IP9" s="75"/>
      <c r="IQ9" s="75"/>
      <c r="IR9" s="75"/>
      <c r="IS9" s="75"/>
      <c r="IT9" s="75"/>
      <c r="IU9" s="75"/>
      <c r="IV9" s="75"/>
      <c r="IW9" s="75"/>
      <c r="IX9" s="75"/>
      <c r="IY9" s="75"/>
      <c r="IZ9" s="75"/>
      <c r="JA9" s="75"/>
      <c r="JB9" s="75"/>
      <c r="JC9" s="75"/>
      <c r="JD9" s="75"/>
      <c r="JE9" s="75"/>
      <c r="JF9" s="75"/>
      <c r="JG9" s="77"/>
      <c r="JH9" s="77"/>
      <c r="JI9" s="77"/>
      <c r="JJ9" s="77"/>
      <c r="JK9" s="77"/>
      <c r="JL9" s="77"/>
      <c r="JM9" s="77"/>
      <c r="JN9" s="77"/>
      <c r="JO9" s="77"/>
      <c r="JP9" s="77"/>
      <c r="JQ9" s="77"/>
      <c r="JR9" s="77"/>
      <c r="JS9" s="77"/>
      <c r="JT9" s="77"/>
      <c r="JU9" s="77"/>
      <c r="JV9" s="77"/>
      <c r="JW9" s="77"/>
      <c r="JX9" s="77"/>
      <c r="JY9" s="77"/>
      <c r="JZ9" s="77"/>
      <c r="KA9" s="77"/>
      <c r="KB9" s="77"/>
      <c r="KC9" s="77"/>
      <c r="KD9" s="77"/>
      <c r="KE9" s="77"/>
      <c r="KF9" s="77"/>
      <c r="KG9" s="77"/>
      <c r="KH9" s="75"/>
      <c r="KI9" s="75"/>
      <c r="KJ9" s="75"/>
      <c r="KK9" s="75"/>
      <c r="KL9" s="75"/>
      <c r="KM9" s="75"/>
      <c r="KN9" s="75"/>
      <c r="KO9" s="75"/>
      <c r="KP9" s="75"/>
      <c r="KQ9" s="75"/>
      <c r="KR9" s="75"/>
      <c r="KS9" s="75"/>
      <c r="KT9" s="75"/>
      <c r="KU9" s="75"/>
      <c r="KV9" s="75"/>
      <c r="KW9" s="75"/>
      <c r="KX9" s="75"/>
      <c r="KY9" s="75"/>
      <c r="KZ9" s="77"/>
      <c r="LA9" s="75"/>
      <c r="LB9" s="75"/>
      <c r="LC9" s="75"/>
      <c r="LD9" s="75"/>
      <c r="LE9" s="75"/>
      <c r="LF9" s="75"/>
      <c r="LG9" s="75"/>
      <c r="LH9" s="75"/>
      <c r="LI9" s="78"/>
      <c r="LJ9" s="78"/>
      <c r="LK9" s="77"/>
      <c r="LL9" s="77"/>
      <c r="LM9" s="77"/>
      <c r="LN9" s="77"/>
      <c r="LO9" s="77"/>
      <c r="LP9" s="77"/>
      <c r="LQ9" s="75"/>
      <c r="LR9" s="75"/>
      <c r="LS9" s="75"/>
      <c r="LT9" s="75"/>
      <c r="LU9" s="75"/>
      <c r="LV9" s="75"/>
      <c r="LW9" s="75"/>
      <c r="LX9" s="75"/>
      <c r="LY9" s="78"/>
      <c r="LZ9" s="78"/>
      <c r="MA9" s="77"/>
      <c r="MB9" s="77"/>
      <c r="MC9" s="77"/>
      <c r="MD9" s="77"/>
      <c r="ME9" s="77"/>
      <c r="MF9" s="77"/>
      <c r="MG9" s="75"/>
      <c r="MH9" s="75"/>
      <c r="MI9" s="75"/>
      <c r="MJ9" s="75"/>
      <c r="MK9" s="75"/>
      <c r="ML9" s="75"/>
      <c r="MM9" s="75"/>
      <c r="MN9" s="75"/>
      <c r="MO9" s="78"/>
      <c r="MP9" s="78"/>
      <c r="MQ9" s="77"/>
      <c r="MR9" s="77"/>
      <c r="MS9" s="77"/>
      <c r="MT9" s="77"/>
      <c r="MU9" s="77"/>
      <c r="MV9" s="77"/>
      <c r="MW9" s="75"/>
      <c r="MX9" s="75"/>
      <c r="MY9" s="75"/>
      <c r="MZ9" s="75"/>
      <c r="NA9" s="75"/>
      <c r="NB9" s="75"/>
      <c r="NC9" s="75"/>
      <c r="ND9" s="75"/>
      <c r="NE9" s="78"/>
      <c r="NF9" s="78"/>
      <c r="NG9" s="76"/>
      <c r="NH9" s="76"/>
      <c r="NI9" s="76"/>
      <c r="NJ9" s="76"/>
    </row>
    <row r="10" spans="1:374" x14ac:dyDescent="0.25">
      <c r="A10" s="71">
        <v>6</v>
      </c>
      <c r="B10" s="72" t="s">
        <v>68</v>
      </c>
      <c r="C10" s="77" t="s">
        <v>62</v>
      </c>
      <c r="D10" s="77" t="s">
        <v>62</v>
      </c>
      <c r="E10" s="77" t="s">
        <v>62</v>
      </c>
      <c r="F10" s="77" t="s">
        <v>62</v>
      </c>
      <c r="G10" s="77" t="s">
        <v>62</v>
      </c>
      <c r="H10" s="77" t="s">
        <v>62</v>
      </c>
      <c r="I10" s="77" t="s">
        <v>62</v>
      </c>
      <c r="J10" s="77" t="s">
        <v>62</v>
      </c>
      <c r="K10" s="74">
        <v>8.25</v>
      </c>
      <c r="L10" s="74">
        <v>8.25</v>
      </c>
      <c r="M10" s="75">
        <v>8.25</v>
      </c>
      <c r="N10" s="75">
        <v>7</v>
      </c>
      <c r="O10" s="75" t="s">
        <v>62</v>
      </c>
      <c r="P10" s="75" t="s">
        <v>62</v>
      </c>
      <c r="Q10" s="75">
        <v>8.25</v>
      </c>
      <c r="R10" s="75">
        <v>8.25</v>
      </c>
      <c r="S10" s="75">
        <v>8.25</v>
      </c>
      <c r="T10" s="75">
        <v>8.25</v>
      </c>
      <c r="U10" s="77" t="s">
        <v>65</v>
      </c>
      <c r="V10" s="75" t="s">
        <v>62</v>
      </c>
      <c r="W10" s="75" t="s">
        <v>62</v>
      </c>
      <c r="X10" s="77" t="s">
        <v>65</v>
      </c>
      <c r="Y10" s="77" t="s">
        <v>65</v>
      </c>
      <c r="Z10" s="77" t="s">
        <v>65</v>
      </c>
      <c r="AA10" s="77" t="s">
        <v>65</v>
      </c>
      <c r="AB10" s="77" t="s">
        <v>65</v>
      </c>
      <c r="AC10" s="77" t="s">
        <v>65</v>
      </c>
      <c r="AD10" s="77" t="s">
        <v>65</v>
      </c>
      <c r="AE10" s="77" t="s">
        <v>65</v>
      </c>
      <c r="AF10" s="77" t="s">
        <v>65</v>
      </c>
      <c r="AG10" s="77" t="s">
        <v>65</v>
      </c>
      <c r="AH10" s="77" t="s">
        <v>65</v>
      </c>
      <c r="AI10" s="77" t="s">
        <v>65</v>
      </c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5"/>
      <c r="HZ10" s="75"/>
      <c r="IA10" s="75"/>
      <c r="IB10" s="75"/>
      <c r="IC10" s="75"/>
      <c r="ID10" s="75"/>
      <c r="IE10" s="75"/>
      <c r="IF10" s="75"/>
      <c r="IG10" s="78"/>
      <c r="IH10" s="78"/>
      <c r="II10" s="77"/>
      <c r="IJ10" s="77"/>
      <c r="IK10" s="77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7"/>
      <c r="JF10" s="77"/>
      <c r="JG10" s="77"/>
      <c r="JH10" s="77"/>
      <c r="JI10" s="77"/>
      <c r="JJ10" s="77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7"/>
      <c r="KF10" s="77"/>
      <c r="KG10" s="77"/>
      <c r="KH10" s="77"/>
      <c r="KI10" s="77"/>
      <c r="KJ10" s="77"/>
      <c r="KK10" s="77"/>
      <c r="KL10" s="77"/>
      <c r="KM10" s="77"/>
      <c r="KN10" s="77"/>
      <c r="KO10" s="77"/>
      <c r="KP10" s="77"/>
      <c r="KQ10" s="77"/>
      <c r="KR10" s="77"/>
      <c r="KS10" s="77"/>
      <c r="KT10" s="77"/>
      <c r="KU10" s="77"/>
      <c r="KV10" s="77"/>
      <c r="KW10" s="77"/>
      <c r="KX10" s="77"/>
      <c r="KY10" s="77"/>
      <c r="KZ10" s="77"/>
      <c r="LA10" s="75"/>
      <c r="LB10" s="75"/>
      <c r="LC10" s="75"/>
      <c r="LD10" s="75"/>
      <c r="LE10" s="75"/>
      <c r="LF10" s="75"/>
      <c r="LG10" s="75"/>
      <c r="LH10" s="75"/>
      <c r="LI10" s="78"/>
      <c r="LJ10" s="78"/>
      <c r="LK10" s="77"/>
      <c r="LL10" s="77"/>
      <c r="LM10" s="77"/>
      <c r="LN10" s="77"/>
      <c r="LO10" s="77"/>
      <c r="LP10" s="77"/>
      <c r="LQ10" s="75"/>
      <c r="LR10" s="75"/>
      <c r="LS10" s="75"/>
      <c r="LT10" s="75"/>
      <c r="LU10" s="75"/>
      <c r="LV10" s="75"/>
      <c r="LW10" s="75"/>
      <c r="LX10" s="75"/>
      <c r="LY10" s="78"/>
      <c r="LZ10" s="78"/>
      <c r="MA10" s="77"/>
      <c r="MB10" s="77"/>
      <c r="MC10" s="77"/>
      <c r="MD10" s="77"/>
      <c r="ME10" s="77"/>
      <c r="MF10" s="77"/>
      <c r="MG10" s="75"/>
      <c r="MH10" s="75"/>
      <c r="MI10" s="75"/>
      <c r="MJ10" s="75"/>
      <c r="MK10" s="75"/>
      <c r="ML10" s="75"/>
      <c r="MM10" s="75"/>
      <c r="MN10" s="75"/>
      <c r="MO10" s="78"/>
      <c r="MP10" s="78"/>
      <c r="MQ10" s="77"/>
      <c r="MR10" s="77"/>
      <c r="MS10" s="77"/>
      <c r="MT10" s="77"/>
      <c r="MU10" s="77"/>
      <c r="MV10" s="77"/>
      <c r="MW10" s="75"/>
      <c r="MX10" s="75"/>
      <c r="MY10" s="75"/>
      <c r="MZ10" s="75"/>
      <c r="NA10" s="75"/>
      <c r="NB10" s="75"/>
      <c r="NC10" s="75"/>
      <c r="ND10" s="75"/>
      <c r="NE10" s="78"/>
      <c r="NF10" s="78"/>
      <c r="NG10" s="76"/>
      <c r="NH10" s="76"/>
      <c r="NI10" s="76"/>
      <c r="NJ10" s="76"/>
    </row>
    <row r="11" spans="1:374" x14ac:dyDescent="0.25">
      <c r="A11" s="71">
        <v>7</v>
      </c>
      <c r="B11" s="72" t="s">
        <v>69</v>
      </c>
      <c r="C11" s="77"/>
      <c r="D11" s="77" t="s">
        <v>62</v>
      </c>
      <c r="E11" s="77" t="s">
        <v>62</v>
      </c>
      <c r="F11" s="77" t="s">
        <v>62</v>
      </c>
      <c r="G11" s="77" t="s">
        <v>62</v>
      </c>
      <c r="H11" s="77" t="s">
        <v>62</v>
      </c>
      <c r="I11" s="77" t="s">
        <v>62</v>
      </c>
      <c r="J11" s="77" t="s">
        <v>62</v>
      </c>
      <c r="K11" s="74">
        <v>8.25</v>
      </c>
      <c r="L11" s="74">
        <v>8.25</v>
      </c>
      <c r="M11" s="75">
        <v>8.25</v>
      </c>
      <c r="N11" s="75">
        <v>7</v>
      </c>
      <c r="O11" s="75" t="s">
        <v>62</v>
      </c>
      <c r="P11" s="75" t="s">
        <v>62</v>
      </c>
      <c r="Q11" s="77" t="s">
        <v>65</v>
      </c>
      <c r="R11" s="77" t="s">
        <v>65</v>
      </c>
      <c r="S11" s="77" t="s">
        <v>65</v>
      </c>
      <c r="T11" s="77" t="s">
        <v>65</v>
      </c>
      <c r="U11" s="77" t="s">
        <v>65</v>
      </c>
      <c r="V11" s="77" t="s">
        <v>65</v>
      </c>
      <c r="W11" s="77" t="s">
        <v>65</v>
      </c>
      <c r="X11" s="77" t="s">
        <v>65</v>
      </c>
      <c r="Y11" s="77" t="s">
        <v>65</v>
      </c>
      <c r="Z11" s="77" t="s">
        <v>65</v>
      </c>
      <c r="AA11" s="77" t="s">
        <v>65</v>
      </c>
      <c r="AB11" s="77" t="s">
        <v>65</v>
      </c>
      <c r="AC11" s="77" t="s">
        <v>65</v>
      </c>
      <c r="AD11" s="77" t="s">
        <v>65</v>
      </c>
      <c r="AE11" s="77" t="s">
        <v>65</v>
      </c>
      <c r="AF11" s="77" t="s">
        <v>65</v>
      </c>
      <c r="AG11" s="77" t="s">
        <v>65</v>
      </c>
      <c r="AH11" s="77" t="s">
        <v>65</v>
      </c>
      <c r="AI11" s="77" t="s">
        <v>65</v>
      </c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  <c r="DT11" s="75"/>
      <c r="DU11" s="75"/>
      <c r="DV11" s="75"/>
      <c r="DW11" s="75"/>
      <c r="DX11" s="75"/>
      <c r="DY11" s="75"/>
      <c r="DZ11" s="75"/>
      <c r="EA11" s="75"/>
      <c r="EB11" s="75"/>
      <c r="EC11" s="75"/>
      <c r="ED11" s="75"/>
      <c r="EE11" s="75"/>
      <c r="EF11" s="75"/>
      <c r="EG11" s="75"/>
      <c r="EH11" s="75"/>
      <c r="EI11" s="75"/>
      <c r="EJ11" s="75"/>
      <c r="EK11" s="75"/>
      <c r="EL11" s="75"/>
      <c r="EM11" s="75"/>
      <c r="EN11" s="75"/>
      <c r="EO11" s="75"/>
      <c r="EP11" s="75"/>
      <c r="EQ11" s="75"/>
      <c r="ER11" s="75"/>
      <c r="ES11" s="75"/>
      <c r="ET11" s="75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5"/>
      <c r="FV11" s="75"/>
      <c r="FW11" s="75"/>
      <c r="FX11" s="75"/>
      <c r="FY11" s="75"/>
      <c r="FZ11" s="75"/>
      <c r="GA11" s="75"/>
      <c r="GB11" s="75"/>
      <c r="GC11" s="75"/>
      <c r="GD11" s="75"/>
      <c r="GE11" s="75"/>
      <c r="GF11" s="75"/>
      <c r="GG11" s="75"/>
      <c r="GH11" s="75"/>
      <c r="GI11" s="75"/>
      <c r="GJ11" s="75"/>
      <c r="GK11" s="75"/>
      <c r="GL11" s="75"/>
      <c r="GM11" s="75"/>
      <c r="GN11" s="75"/>
      <c r="GO11" s="75"/>
      <c r="GP11" s="75"/>
      <c r="GQ11" s="75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5"/>
      <c r="HL11" s="75"/>
      <c r="HM11" s="75"/>
      <c r="HN11" s="75"/>
      <c r="HO11" s="75"/>
      <c r="HP11" s="75"/>
      <c r="HQ11" s="75"/>
      <c r="HR11" s="75"/>
      <c r="HS11" s="75"/>
      <c r="HT11" s="77"/>
      <c r="HU11" s="77"/>
      <c r="HV11" s="77"/>
      <c r="HW11" s="77"/>
      <c r="HX11" s="77"/>
      <c r="HY11" s="75"/>
      <c r="HZ11" s="75"/>
      <c r="IA11" s="75"/>
      <c r="IB11" s="75"/>
      <c r="IC11" s="75"/>
      <c r="ID11" s="75"/>
      <c r="IE11" s="75"/>
      <c r="IF11" s="75"/>
      <c r="IG11" s="78"/>
      <c r="IH11" s="78"/>
      <c r="II11" s="77"/>
      <c r="IJ11" s="77"/>
      <c r="IK11" s="77"/>
      <c r="IL11" s="77"/>
      <c r="IM11" s="75"/>
      <c r="IN11" s="75"/>
      <c r="IO11" s="75"/>
      <c r="IP11" s="75"/>
      <c r="IQ11" s="75"/>
      <c r="IR11" s="75"/>
      <c r="IS11" s="75"/>
      <c r="IT11" s="75"/>
      <c r="IU11" s="75"/>
      <c r="IV11" s="75"/>
      <c r="IW11" s="75"/>
      <c r="IX11" s="75"/>
      <c r="IY11" s="75"/>
      <c r="IZ11" s="75"/>
      <c r="JA11" s="75"/>
      <c r="JB11" s="75"/>
      <c r="JC11" s="75"/>
      <c r="JD11" s="75"/>
      <c r="JE11" s="75"/>
      <c r="JF11" s="75"/>
      <c r="JG11" s="75"/>
      <c r="JH11" s="75"/>
      <c r="JI11" s="75"/>
      <c r="JJ11" s="75"/>
      <c r="JK11" s="77"/>
      <c r="JL11" s="77"/>
      <c r="JM11" s="77"/>
      <c r="JN11" s="77"/>
      <c r="JO11" s="75"/>
      <c r="JP11" s="75"/>
      <c r="JQ11" s="77"/>
      <c r="JR11" s="77"/>
      <c r="JS11" s="77"/>
      <c r="JT11" s="77"/>
      <c r="JU11" s="77"/>
      <c r="JV11" s="77"/>
      <c r="JW11" s="77"/>
      <c r="JX11" s="77"/>
      <c r="JY11" s="77"/>
      <c r="JZ11" s="77"/>
      <c r="KA11" s="77"/>
      <c r="KB11" s="77"/>
      <c r="KC11" s="77"/>
      <c r="KD11" s="75"/>
      <c r="KE11" s="77"/>
      <c r="KF11" s="77"/>
      <c r="KG11" s="77"/>
      <c r="KH11" s="77"/>
      <c r="KI11" s="77"/>
      <c r="KJ11" s="75"/>
      <c r="KK11" s="75"/>
      <c r="KL11" s="75"/>
      <c r="KM11" s="77"/>
      <c r="KN11" s="77"/>
      <c r="KO11" s="77"/>
      <c r="KP11" s="77"/>
      <c r="KQ11" s="77"/>
      <c r="KR11" s="77"/>
      <c r="KS11" s="77"/>
      <c r="KT11" s="77"/>
      <c r="KU11" s="77"/>
      <c r="KV11" s="77"/>
      <c r="KW11" s="77"/>
      <c r="KX11" s="77"/>
      <c r="KY11" s="77"/>
      <c r="KZ11" s="77"/>
      <c r="LA11" s="77"/>
      <c r="LB11" s="75"/>
      <c r="LC11" s="75"/>
      <c r="LD11" s="75"/>
      <c r="LE11" s="75"/>
      <c r="LF11" s="75"/>
      <c r="LG11" s="75"/>
      <c r="LH11" s="75"/>
      <c r="LI11" s="78"/>
      <c r="LJ11" s="78"/>
      <c r="LK11" s="77"/>
      <c r="LL11" s="77"/>
      <c r="LM11" s="77"/>
      <c r="LN11" s="77"/>
      <c r="LO11" s="77"/>
      <c r="LP11" s="77"/>
      <c r="LQ11" s="75"/>
      <c r="LR11" s="75"/>
      <c r="LS11" s="75"/>
      <c r="LT11" s="75"/>
      <c r="LU11" s="75"/>
      <c r="LV11" s="75"/>
      <c r="LW11" s="75"/>
      <c r="LX11" s="75"/>
      <c r="LY11" s="78"/>
      <c r="LZ11" s="78"/>
      <c r="MA11" s="77"/>
      <c r="MB11" s="77"/>
      <c r="MC11" s="77"/>
      <c r="MD11" s="77"/>
      <c r="ME11" s="77"/>
      <c r="MF11" s="77"/>
      <c r="MG11" s="75"/>
      <c r="MH11" s="75"/>
      <c r="MI11" s="75"/>
      <c r="MJ11" s="75"/>
      <c r="MK11" s="75"/>
      <c r="ML11" s="75"/>
      <c r="MM11" s="75"/>
      <c r="MN11" s="75"/>
      <c r="MO11" s="78"/>
      <c r="MP11" s="78"/>
      <c r="MQ11" s="77"/>
      <c r="MR11" s="77"/>
      <c r="MS11" s="77"/>
      <c r="MT11" s="77"/>
      <c r="MU11" s="77"/>
      <c r="MV11" s="77"/>
      <c r="MW11" s="75"/>
      <c r="MX11" s="75"/>
      <c r="MY11" s="75"/>
      <c r="MZ11" s="75"/>
      <c r="NA11" s="75"/>
      <c r="NB11" s="75"/>
      <c r="NC11" s="75"/>
      <c r="ND11" s="75"/>
      <c r="NE11" s="78"/>
      <c r="NF11" s="78"/>
      <c r="NG11" s="76"/>
      <c r="NH11" s="76"/>
      <c r="NI11" s="76"/>
      <c r="NJ11" s="76"/>
    </row>
    <row r="12" spans="1:374" x14ac:dyDescent="0.25">
      <c r="A12" s="71">
        <v>8</v>
      </c>
      <c r="B12" s="72" t="s">
        <v>70</v>
      </c>
      <c r="C12" s="77" t="s">
        <v>62</v>
      </c>
      <c r="D12" s="77" t="s">
        <v>62</v>
      </c>
      <c r="E12" s="77" t="s">
        <v>62</v>
      </c>
      <c r="F12" s="77" t="s">
        <v>62</v>
      </c>
      <c r="G12" s="77" t="s">
        <v>62</v>
      </c>
      <c r="H12" s="77" t="s">
        <v>62</v>
      </c>
      <c r="I12" s="77" t="s">
        <v>62</v>
      </c>
      <c r="J12" s="77" t="s">
        <v>62</v>
      </c>
      <c r="K12" s="74">
        <v>8.25</v>
      </c>
      <c r="L12" s="74">
        <v>8.25</v>
      </c>
      <c r="M12" s="75">
        <v>8.25</v>
      </c>
      <c r="N12" s="75">
        <v>7</v>
      </c>
      <c r="O12" s="75" t="s">
        <v>62</v>
      </c>
      <c r="P12" s="75" t="s">
        <v>62</v>
      </c>
      <c r="Q12" s="75">
        <v>8.25</v>
      </c>
      <c r="R12" s="75">
        <v>8.25</v>
      </c>
      <c r="S12" s="75">
        <v>8.25</v>
      </c>
      <c r="T12" s="75">
        <v>8.25</v>
      </c>
      <c r="U12" s="75">
        <v>7</v>
      </c>
      <c r="V12" s="75" t="s">
        <v>62</v>
      </c>
      <c r="W12" s="75" t="s">
        <v>62</v>
      </c>
      <c r="X12" s="75">
        <v>8.25</v>
      </c>
      <c r="Y12" s="77" t="s">
        <v>65</v>
      </c>
      <c r="Z12" s="77" t="s">
        <v>65</v>
      </c>
      <c r="AA12" s="77" t="s">
        <v>65</v>
      </c>
      <c r="AB12" s="77" t="s">
        <v>65</v>
      </c>
      <c r="AC12" s="77" t="s">
        <v>65</v>
      </c>
      <c r="AD12" s="77" t="s">
        <v>65</v>
      </c>
      <c r="AE12" s="77" t="s">
        <v>65</v>
      </c>
      <c r="AF12" s="77" t="s">
        <v>65</v>
      </c>
      <c r="AG12" s="77" t="s">
        <v>65</v>
      </c>
      <c r="AH12" s="77" t="s">
        <v>65</v>
      </c>
      <c r="AI12" s="77" t="s">
        <v>65</v>
      </c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7"/>
      <c r="BW12" s="77"/>
      <c r="BX12" s="77"/>
      <c r="BY12" s="77"/>
      <c r="BZ12" s="77"/>
      <c r="CA12" s="77"/>
      <c r="CB12" s="77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5"/>
      <c r="DR12" s="75"/>
      <c r="DS12" s="75"/>
      <c r="DT12" s="75"/>
      <c r="DU12" s="75"/>
      <c r="DV12" s="75"/>
      <c r="DW12" s="75"/>
      <c r="DX12" s="75"/>
      <c r="DY12" s="75"/>
      <c r="DZ12" s="75"/>
      <c r="EA12" s="75"/>
      <c r="EB12" s="75"/>
      <c r="EC12" s="75"/>
      <c r="ED12" s="75"/>
      <c r="EE12" s="75"/>
      <c r="EF12" s="75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75"/>
      <c r="FK12" s="75"/>
      <c r="FL12" s="75"/>
      <c r="FM12" s="75"/>
      <c r="FN12" s="75"/>
      <c r="FO12" s="75"/>
      <c r="FP12" s="75"/>
      <c r="FQ12" s="75"/>
      <c r="FR12" s="75"/>
      <c r="FS12" s="75"/>
      <c r="FT12" s="75"/>
      <c r="FU12" s="75"/>
      <c r="FV12" s="75"/>
      <c r="FW12" s="75"/>
      <c r="FX12" s="75"/>
      <c r="FY12" s="75"/>
      <c r="FZ12" s="75"/>
      <c r="GA12" s="75"/>
      <c r="GB12" s="75"/>
      <c r="GC12" s="75"/>
      <c r="GD12" s="75"/>
      <c r="GE12" s="75"/>
      <c r="GF12" s="75"/>
      <c r="GG12" s="75"/>
      <c r="GH12" s="75"/>
      <c r="GI12" s="75"/>
      <c r="GJ12" s="75"/>
      <c r="GK12" s="75"/>
      <c r="GL12" s="75"/>
      <c r="GM12" s="75"/>
      <c r="GN12" s="75"/>
      <c r="GO12" s="75"/>
      <c r="GP12" s="75"/>
      <c r="GQ12" s="75"/>
      <c r="GR12" s="75"/>
      <c r="GS12" s="75"/>
      <c r="GT12" s="75"/>
      <c r="GU12" s="75"/>
      <c r="GV12" s="75"/>
      <c r="GW12" s="75"/>
      <c r="GX12" s="75"/>
      <c r="GY12" s="77"/>
      <c r="GZ12" s="77"/>
      <c r="HA12" s="77"/>
      <c r="HB12" s="77"/>
      <c r="HC12" s="77"/>
      <c r="HD12" s="77"/>
      <c r="HE12" s="77"/>
      <c r="HF12" s="77"/>
      <c r="HG12" s="77"/>
      <c r="HH12" s="77"/>
      <c r="HI12" s="77"/>
      <c r="HJ12" s="77"/>
      <c r="HK12" s="77"/>
      <c r="HL12" s="77"/>
      <c r="HM12" s="77"/>
      <c r="HN12" s="77"/>
      <c r="HO12" s="77"/>
      <c r="HP12" s="77"/>
      <c r="HQ12" s="75"/>
      <c r="HR12" s="75"/>
      <c r="HS12" s="75"/>
      <c r="HT12" s="77"/>
      <c r="HU12" s="77"/>
      <c r="HV12" s="77"/>
      <c r="HW12" s="77"/>
      <c r="HX12" s="77"/>
      <c r="HY12" s="75"/>
      <c r="HZ12" s="75"/>
      <c r="IA12" s="75"/>
      <c r="IB12" s="75"/>
      <c r="IC12" s="75"/>
      <c r="ID12" s="75"/>
      <c r="IE12" s="75"/>
      <c r="IF12" s="75"/>
      <c r="IG12" s="78"/>
      <c r="IH12" s="78"/>
      <c r="II12" s="77"/>
      <c r="IJ12" s="77"/>
      <c r="IK12" s="77"/>
      <c r="IL12" s="75"/>
      <c r="IM12" s="75"/>
      <c r="IN12" s="75"/>
      <c r="IO12" s="77"/>
      <c r="IP12" s="77"/>
      <c r="IQ12" s="77"/>
      <c r="IR12" s="77"/>
      <c r="IS12" s="77"/>
      <c r="IT12" s="77"/>
      <c r="IU12" s="77"/>
      <c r="IV12" s="77"/>
      <c r="IW12" s="77"/>
      <c r="IX12" s="77"/>
      <c r="IY12" s="77"/>
      <c r="IZ12" s="77"/>
      <c r="JA12" s="77"/>
      <c r="JB12" s="77"/>
      <c r="JC12" s="77"/>
      <c r="JD12" s="77"/>
      <c r="JE12" s="77"/>
      <c r="JF12" s="77"/>
      <c r="JG12" s="77"/>
      <c r="JH12" s="77"/>
      <c r="JI12" s="77"/>
      <c r="JJ12" s="77"/>
      <c r="JK12" s="77"/>
      <c r="JL12" s="77"/>
      <c r="JM12" s="77"/>
      <c r="JN12" s="77"/>
      <c r="JO12" s="75"/>
      <c r="JP12" s="75"/>
      <c r="JQ12" s="75"/>
      <c r="JR12" s="75"/>
      <c r="JS12" s="75"/>
      <c r="JT12" s="75"/>
      <c r="JU12" s="75"/>
      <c r="JV12" s="75"/>
      <c r="JW12" s="75"/>
      <c r="JX12" s="75"/>
      <c r="JY12" s="75"/>
      <c r="JZ12" s="75"/>
      <c r="KA12" s="75"/>
      <c r="KB12" s="75"/>
      <c r="KC12" s="75"/>
      <c r="KD12" s="75"/>
      <c r="KE12" s="75"/>
      <c r="KF12" s="75"/>
      <c r="KG12" s="75"/>
      <c r="KH12" s="75"/>
      <c r="KI12" s="75"/>
      <c r="KJ12" s="75"/>
      <c r="KK12" s="75"/>
      <c r="KL12" s="75"/>
      <c r="KM12" s="75"/>
      <c r="KN12" s="75"/>
      <c r="KO12" s="75"/>
      <c r="KP12" s="75"/>
      <c r="KQ12" s="75"/>
      <c r="KR12" s="75"/>
      <c r="KS12" s="75"/>
      <c r="KT12" s="75"/>
      <c r="KU12" s="77"/>
      <c r="KV12" s="77"/>
      <c r="KW12" s="77"/>
      <c r="KX12" s="77"/>
      <c r="KY12" s="77"/>
      <c r="KZ12" s="77"/>
      <c r="LA12" s="75"/>
      <c r="LB12" s="75"/>
      <c r="LC12" s="75"/>
      <c r="LD12" s="75"/>
      <c r="LE12" s="75"/>
      <c r="LF12" s="75"/>
      <c r="LG12" s="75"/>
      <c r="LH12" s="75"/>
      <c r="LI12" s="78"/>
      <c r="LJ12" s="78"/>
      <c r="LK12" s="77"/>
      <c r="LL12" s="77"/>
      <c r="LM12" s="77"/>
      <c r="LN12" s="77"/>
      <c r="LO12" s="77"/>
      <c r="LP12" s="77"/>
      <c r="LQ12" s="75"/>
      <c r="LR12" s="75"/>
      <c r="LS12" s="75"/>
      <c r="LT12" s="75"/>
      <c r="LU12" s="75"/>
      <c r="LV12" s="75"/>
      <c r="LW12" s="75"/>
      <c r="LX12" s="75"/>
      <c r="LY12" s="78"/>
      <c r="LZ12" s="78"/>
      <c r="MA12" s="77"/>
      <c r="MB12" s="77"/>
      <c r="MC12" s="77"/>
      <c r="MD12" s="77"/>
      <c r="ME12" s="77"/>
      <c r="MF12" s="77"/>
      <c r="MG12" s="75"/>
      <c r="MH12" s="75"/>
      <c r="MI12" s="75"/>
      <c r="MJ12" s="75"/>
      <c r="MK12" s="75"/>
      <c r="ML12" s="75"/>
      <c r="MM12" s="75"/>
      <c r="MN12" s="75"/>
      <c r="MO12" s="78"/>
      <c r="MP12" s="78"/>
      <c r="MQ12" s="77"/>
      <c r="MR12" s="77"/>
      <c r="MS12" s="77"/>
      <c r="MT12" s="77"/>
      <c r="MU12" s="77"/>
      <c r="MV12" s="77"/>
      <c r="MW12" s="75"/>
      <c r="MX12" s="75"/>
      <c r="MY12" s="75"/>
      <c r="MZ12" s="75"/>
      <c r="NA12" s="75"/>
      <c r="NB12" s="75"/>
      <c r="NC12" s="75"/>
      <c r="ND12" s="75"/>
      <c r="NE12" s="78"/>
      <c r="NF12" s="78"/>
      <c r="NG12" s="76"/>
      <c r="NH12" s="76"/>
      <c r="NI12" s="76"/>
      <c r="NJ12" s="76"/>
    </row>
    <row r="13" spans="1:374" x14ac:dyDescent="0.25">
      <c r="A13" s="71">
        <v>9</v>
      </c>
      <c r="B13" s="72" t="s">
        <v>71</v>
      </c>
      <c r="C13" s="77" t="s">
        <v>62</v>
      </c>
      <c r="D13" s="77" t="s">
        <v>62</v>
      </c>
      <c r="E13" s="77" t="s">
        <v>62</v>
      </c>
      <c r="F13" s="77" t="s">
        <v>62</v>
      </c>
      <c r="G13" s="77" t="s">
        <v>62</v>
      </c>
      <c r="H13" s="77" t="s">
        <v>62</v>
      </c>
      <c r="I13" s="77" t="s">
        <v>62</v>
      </c>
      <c r="J13" s="77" t="s">
        <v>62</v>
      </c>
      <c r="K13" s="74">
        <v>8.25</v>
      </c>
      <c r="L13" s="74">
        <v>8.25</v>
      </c>
      <c r="M13" s="75">
        <v>8.25</v>
      </c>
      <c r="N13" s="75">
        <v>7</v>
      </c>
      <c r="O13" s="75" t="s">
        <v>62</v>
      </c>
      <c r="P13" s="75" t="s">
        <v>62</v>
      </c>
      <c r="Q13" s="77" t="s">
        <v>65</v>
      </c>
      <c r="R13" s="77" t="s">
        <v>65</v>
      </c>
      <c r="S13" s="77" t="s">
        <v>65</v>
      </c>
      <c r="T13" s="77" t="s">
        <v>65</v>
      </c>
      <c r="U13" s="77" t="s">
        <v>65</v>
      </c>
      <c r="V13" s="77" t="s">
        <v>65</v>
      </c>
      <c r="W13" s="77" t="s">
        <v>65</v>
      </c>
      <c r="X13" s="77" t="s">
        <v>65</v>
      </c>
      <c r="Y13" s="77" t="s">
        <v>65</v>
      </c>
      <c r="Z13" s="77" t="s">
        <v>65</v>
      </c>
      <c r="AA13" s="77" t="s">
        <v>65</v>
      </c>
      <c r="AB13" s="77" t="s">
        <v>65</v>
      </c>
      <c r="AC13" s="77" t="s">
        <v>65</v>
      </c>
      <c r="AD13" s="77" t="s">
        <v>65</v>
      </c>
      <c r="AE13" s="77" t="s">
        <v>65</v>
      </c>
      <c r="AF13" s="77" t="s">
        <v>65</v>
      </c>
      <c r="AG13" s="77" t="s">
        <v>65</v>
      </c>
      <c r="AH13" s="77" t="s">
        <v>65</v>
      </c>
      <c r="AI13" s="77" t="s">
        <v>65</v>
      </c>
      <c r="AJ13" s="77"/>
      <c r="AK13" s="75"/>
      <c r="AL13" s="75"/>
      <c r="AM13" s="77"/>
      <c r="AN13" s="77"/>
      <c r="AO13" s="77"/>
      <c r="AP13" s="77"/>
      <c r="AQ13" s="77"/>
      <c r="AR13" s="75"/>
      <c r="AS13" s="75"/>
      <c r="AT13" s="75"/>
      <c r="AU13" s="75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7"/>
      <c r="DE13" s="77"/>
      <c r="DF13" s="77"/>
      <c r="DG13" s="77"/>
      <c r="DH13" s="77"/>
      <c r="DI13" s="77"/>
      <c r="DJ13" s="75"/>
      <c r="DK13" s="77"/>
      <c r="DL13" s="77"/>
      <c r="DM13" s="77"/>
      <c r="DN13" s="77"/>
      <c r="DO13" s="77"/>
      <c r="DP13" s="77"/>
      <c r="DQ13" s="75"/>
      <c r="DR13" s="75"/>
      <c r="DS13" s="75"/>
      <c r="DT13" s="75"/>
      <c r="DU13" s="75"/>
      <c r="DV13" s="75"/>
      <c r="DW13" s="75"/>
      <c r="DX13" s="75"/>
      <c r="DY13" s="75"/>
      <c r="DZ13" s="75"/>
      <c r="EA13" s="75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5"/>
      <c r="EM13" s="75"/>
      <c r="EN13" s="75"/>
      <c r="EO13" s="75"/>
      <c r="EP13" s="75"/>
      <c r="EQ13" s="75"/>
      <c r="ER13" s="75"/>
      <c r="ES13" s="75"/>
      <c r="ET13" s="75"/>
      <c r="EU13" s="77"/>
      <c r="EV13" s="77"/>
      <c r="EW13" s="77"/>
      <c r="EX13" s="77"/>
      <c r="EY13" s="77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  <c r="GA13" s="77"/>
      <c r="GB13" s="77"/>
      <c r="GC13" s="77"/>
      <c r="GD13" s="77"/>
      <c r="GE13" s="77"/>
      <c r="GF13" s="77"/>
      <c r="GG13" s="77"/>
      <c r="GH13" s="75"/>
      <c r="GI13" s="75"/>
      <c r="GJ13" s="75"/>
      <c r="GK13" s="75"/>
      <c r="GL13" s="75"/>
      <c r="GM13" s="75"/>
      <c r="GN13" s="75"/>
      <c r="GO13" s="75"/>
      <c r="GP13" s="75"/>
      <c r="GQ13" s="75"/>
      <c r="GR13" s="75"/>
      <c r="GS13" s="75"/>
      <c r="GT13" s="75"/>
      <c r="GU13" s="75"/>
      <c r="GV13" s="75"/>
      <c r="GW13" s="75"/>
      <c r="GX13" s="75"/>
      <c r="GY13" s="75"/>
      <c r="GZ13" s="75"/>
      <c r="HA13" s="75"/>
      <c r="HB13" s="75"/>
      <c r="HC13" s="75"/>
      <c r="HD13" s="75"/>
      <c r="HE13" s="75"/>
      <c r="HF13" s="75"/>
      <c r="HG13" s="75"/>
      <c r="HH13" s="75"/>
      <c r="HI13" s="75"/>
      <c r="HJ13" s="75"/>
      <c r="HK13" s="75"/>
      <c r="HL13" s="75"/>
      <c r="HM13" s="77"/>
      <c r="HN13" s="77"/>
      <c r="HO13" s="77"/>
      <c r="HP13" s="77"/>
      <c r="HQ13" s="77"/>
      <c r="HR13" s="77"/>
      <c r="HS13" s="77"/>
      <c r="HT13" s="77"/>
      <c r="HU13" s="77"/>
      <c r="HV13" s="77"/>
      <c r="HW13" s="77"/>
      <c r="HX13" s="77"/>
      <c r="HY13" s="75"/>
      <c r="HZ13" s="75"/>
      <c r="IA13" s="75"/>
      <c r="IB13" s="75"/>
      <c r="IC13" s="75"/>
      <c r="ID13" s="75"/>
      <c r="IE13" s="75"/>
      <c r="IF13" s="75"/>
      <c r="IG13" s="78"/>
      <c r="IH13" s="78"/>
      <c r="II13" s="77"/>
      <c r="IJ13" s="77"/>
      <c r="IK13" s="77"/>
      <c r="IL13" s="75"/>
      <c r="IM13" s="75"/>
      <c r="IN13" s="75"/>
      <c r="IO13" s="75"/>
      <c r="IP13" s="75"/>
      <c r="IQ13" s="75"/>
      <c r="IR13" s="77"/>
      <c r="IS13" s="77"/>
      <c r="IT13" s="77"/>
      <c r="IU13" s="77"/>
      <c r="IV13" s="77"/>
      <c r="IW13" s="77"/>
      <c r="IX13" s="77"/>
      <c r="IY13" s="77"/>
      <c r="IZ13" s="77"/>
      <c r="JA13" s="75"/>
      <c r="JB13" s="75"/>
      <c r="JC13" s="75"/>
      <c r="JD13" s="75"/>
      <c r="JE13" s="75"/>
      <c r="JF13" s="75"/>
      <c r="JG13" s="75"/>
      <c r="JH13" s="75"/>
      <c r="JI13" s="75"/>
      <c r="JJ13" s="75"/>
      <c r="JK13" s="75"/>
      <c r="JL13" s="75"/>
      <c r="JM13" s="75"/>
      <c r="JN13" s="75"/>
      <c r="JO13" s="75"/>
      <c r="JP13" s="75"/>
      <c r="JQ13" s="77"/>
      <c r="JR13" s="75"/>
      <c r="JS13" s="77"/>
      <c r="JT13" s="77"/>
      <c r="JU13" s="77"/>
      <c r="JV13" s="75"/>
      <c r="JW13" s="75"/>
      <c r="JX13" s="77"/>
      <c r="JY13" s="77"/>
      <c r="JZ13" s="77"/>
      <c r="KA13" s="77"/>
      <c r="KB13" s="77"/>
      <c r="KC13" s="77"/>
      <c r="KD13" s="77"/>
      <c r="KE13" s="77"/>
      <c r="KF13" s="77"/>
      <c r="KG13" s="77"/>
      <c r="KH13" s="77"/>
      <c r="KI13" s="75"/>
      <c r="KJ13" s="75"/>
      <c r="KK13" s="75"/>
      <c r="KL13" s="75"/>
      <c r="KM13" s="75"/>
      <c r="KN13" s="75"/>
      <c r="KO13" s="75"/>
      <c r="KP13" s="75"/>
      <c r="KQ13" s="75"/>
      <c r="KR13" s="75"/>
      <c r="KS13" s="75"/>
      <c r="KT13" s="75"/>
      <c r="KU13" s="77"/>
      <c r="KV13" s="77"/>
      <c r="KW13" s="77"/>
      <c r="KX13" s="77"/>
      <c r="KY13" s="77"/>
      <c r="KZ13" s="77"/>
      <c r="LA13" s="75"/>
      <c r="LB13" s="75"/>
      <c r="LC13" s="75"/>
      <c r="LD13" s="75"/>
      <c r="LE13" s="75"/>
      <c r="LF13" s="75"/>
      <c r="LG13" s="75"/>
      <c r="LH13" s="75"/>
      <c r="LI13" s="78"/>
      <c r="LJ13" s="78"/>
      <c r="LK13" s="77"/>
      <c r="LL13" s="77"/>
      <c r="LM13" s="77"/>
      <c r="LN13" s="77"/>
      <c r="LO13" s="77"/>
      <c r="LP13" s="77"/>
      <c r="LQ13" s="75"/>
      <c r="LR13" s="75"/>
      <c r="LS13" s="75"/>
      <c r="LT13" s="75"/>
      <c r="LU13" s="75"/>
      <c r="LV13" s="75"/>
      <c r="LW13" s="75"/>
      <c r="LX13" s="75"/>
      <c r="LY13" s="78"/>
      <c r="LZ13" s="78"/>
      <c r="MA13" s="77"/>
      <c r="MB13" s="77"/>
      <c r="MC13" s="77"/>
      <c r="MD13" s="77"/>
      <c r="ME13" s="77"/>
      <c r="MF13" s="77"/>
      <c r="MG13" s="75"/>
      <c r="MH13" s="75"/>
      <c r="MI13" s="75"/>
      <c r="MJ13" s="75"/>
      <c r="MK13" s="75"/>
      <c r="ML13" s="75"/>
      <c r="MM13" s="75"/>
      <c r="MN13" s="75"/>
      <c r="MO13" s="78"/>
      <c r="MP13" s="78"/>
      <c r="MQ13" s="77"/>
      <c r="MR13" s="77"/>
      <c r="MS13" s="77"/>
      <c r="MT13" s="77"/>
      <c r="MU13" s="77"/>
      <c r="MV13" s="77"/>
      <c r="MW13" s="75"/>
      <c r="MX13" s="75"/>
      <c r="MY13" s="75"/>
      <c r="MZ13" s="75"/>
      <c r="NA13" s="75"/>
      <c r="NB13" s="75"/>
      <c r="NC13" s="75"/>
      <c r="ND13" s="75"/>
      <c r="NE13" s="78"/>
      <c r="NF13" s="78"/>
      <c r="NG13" s="76"/>
      <c r="NH13" s="76"/>
      <c r="NI13" s="76"/>
      <c r="NJ13" s="76"/>
    </row>
    <row r="14" spans="1:374" x14ac:dyDescent="0.25">
      <c r="A14" s="71">
        <v>10</v>
      </c>
      <c r="B14" s="72" t="s">
        <v>72</v>
      </c>
      <c r="C14" s="77" t="s">
        <v>62</v>
      </c>
      <c r="D14" s="77" t="s">
        <v>62</v>
      </c>
      <c r="E14" s="77" t="s">
        <v>62</v>
      </c>
      <c r="F14" s="77" t="s">
        <v>62</v>
      </c>
      <c r="G14" s="77" t="s">
        <v>62</v>
      </c>
      <c r="H14" s="77" t="s">
        <v>62</v>
      </c>
      <c r="I14" s="77" t="s">
        <v>62</v>
      </c>
      <c r="J14" s="77" t="s">
        <v>62</v>
      </c>
      <c r="K14" s="74">
        <v>8.25</v>
      </c>
      <c r="L14" s="74">
        <v>8.25</v>
      </c>
      <c r="M14" s="75">
        <v>8.25</v>
      </c>
      <c r="N14" s="75">
        <v>7</v>
      </c>
      <c r="O14" s="75" t="s">
        <v>62</v>
      </c>
      <c r="P14" s="75" t="s">
        <v>62</v>
      </c>
      <c r="Q14" s="75">
        <v>8.25</v>
      </c>
      <c r="R14" s="75">
        <v>8.25</v>
      </c>
      <c r="S14" s="75">
        <v>8.25</v>
      </c>
      <c r="T14" s="75">
        <v>8.25</v>
      </c>
      <c r="U14" s="75">
        <v>7</v>
      </c>
      <c r="V14" s="75" t="s">
        <v>62</v>
      </c>
      <c r="W14" s="75" t="s">
        <v>62</v>
      </c>
      <c r="X14" s="75">
        <v>8.25</v>
      </c>
      <c r="Y14" s="75">
        <v>8.25</v>
      </c>
      <c r="Z14" s="75">
        <v>8.25</v>
      </c>
      <c r="AA14" s="75">
        <v>8.25</v>
      </c>
      <c r="AB14" s="77" t="s">
        <v>65</v>
      </c>
      <c r="AC14" s="77" t="s">
        <v>65</v>
      </c>
      <c r="AD14" s="77" t="s">
        <v>65</v>
      </c>
      <c r="AE14" s="77" t="s">
        <v>65</v>
      </c>
      <c r="AF14" s="77" t="s">
        <v>65</v>
      </c>
      <c r="AG14" s="77" t="s">
        <v>65</v>
      </c>
      <c r="AH14" s="77" t="s">
        <v>65</v>
      </c>
      <c r="AI14" s="77" t="s">
        <v>65</v>
      </c>
      <c r="AJ14" s="77"/>
      <c r="AK14" s="77"/>
      <c r="AL14" s="75"/>
      <c r="AM14" s="77"/>
      <c r="AN14" s="77"/>
      <c r="AO14" s="77"/>
      <c r="AP14" s="77"/>
      <c r="AQ14" s="77"/>
      <c r="AR14" s="77"/>
      <c r="AS14" s="75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5"/>
      <c r="BF14" s="75"/>
      <c r="BG14" s="75"/>
      <c r="BH14" s="77"/>
      <c r="BI14" s="77"/>
      <c r="BJ14" s="77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7"/>
      <c r="CT14" s="77"/>
      <c r="CU14" s="77"/>
      <c r="CV14" s="75"/>
      <c r="CW14" s="75"/>
      <c r="CX14" s="77"/>
      <c r="CY14" s="77"/>
      <c r="CZ14" s="77"/>
      <c r="DA14" s="77"/>
      <c r="DB14" s="77"/>
      <c r="DC14" s="75"/>
      <c r="DD14" s="75"/>
      <c r="DE14" s="77"/>
      <c r="DF14" s="77"/>
      <c r="DG14" s="77"/>
      <c r="DH14" s="77"/>
      <c r="DI14" s="77"/>
      <c r="DJ14" s="75"/>
      <c r="DK14" s="75"/>
      <c r="DL14" s="77"/>
      <c r="DM14" s="77"/>
      <c r="DN14" s="77"/>
      <c r="DO14" s="77"/>
      <c r="DP14" s="77"/>
      <c r="DQ14" s="75"/>
      <c r="DR14" s="75"/>
      <c r="DS14" s="75"/>
      <c r="DT14" s="77"/>
      <c r="DU14" s="77"/>
      <c r="DV14" s="77"/>
      <c r="DW14" s="77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5"/>
      <c r="FV14" s="75"/>
      <c r="FW14" s="75"/>
      <c r="FX14" s="78"/>
      <c r="FY14" s="78"/>
      <c r="FZ14" s="78"/>
      <c r="GA14" s="78"/>
      <c r="GB14" s="75"/>
      <c r="GC14" s="75"/>
      <c r="GD14" s="75"/>
      <c r="GE14" s="78"/>
      <c r="GF14" s="78"/>
      <c r="GG14" s="78"/>
      <c r="GH14" s="78"/>
      <c r="GI14" s="75"/>
      <c r="GJ14" s="75"/>
      <c r="GK14" s="75"/>
      <c r="GL14" s="75"/>
      <c r="GM14" s="75"/>
      <c r="GN14" s="75"/>
      <c r="GO14" s="75"/>
      <c r="GP14" s="75"/>
      <c r="GQ14" s="75"/>
      <c r="GR14" s="75"/>
      <c r="GS14" s="75"/>
      <c r="GT14" s="75"/>
      <c r="GU14" s="75"/>
      <c r="GV14" s="75"/>
      <c r="GW14" s="75"/>
      <c r="GX14" s="75"/>
      <c r="GY14" s="75"/>
      <c r="GZ14" s="75"/>
      <c r="HA14" s="75"/>
      <c r="HB14" s="75"/>
      <c r="HC14" s="75"/>
      <c r="HD14" s="75"/>
      <c r="HE14" s="75"/>
      <c r="HF14" s="75"/>
      <c r="HG14" s="75"/>
      <c r="HH14" s="75"/>
      <c r="HI14" s="75"/>
      <c r="HJ14" s="75"/>
      <c r="HK14" s="75"/>
      <c r="HL14" s="75"/>
      <c r="HM14" s="75"/>
      <c r="HN14" s="75"/>
      <c r="HO14" s="75"/>
      <c r="HP14" s="75"/>
      <c r="HQ14" s="75"/>
      <c r="HR14" s="75"/>
      <c r="HS14" s="75"/>
      <c r="HT14" s="75"/>
      <c r="HU14" s="75"/>
      <c r="HV14" s="75"/>
      <c r="HW14" s="75"/>
      <c r="HX14" s="75"/>
      <c r="HY14" s="75"/>
      <c r="HZ14" s="75"/>
      <c r="IA14" s="75"/>
      <c r="IB14" s="75"/>
      <c r="IC14" s="75"/>
      <c r="ID14" s="75"/>
      <c r="IE14" s="75"/>
      <c r="IF14" s="75"/>
      <c r="IG14" s="78"/>
      <c r="IH14" s="78"/>
      <c r="II14" s="75"/>
      <c r="IJ14" s="75"/>
      <c r="IK14" s="75"/>
      <c r="IL14" s="75"/>
      <c r="IM14" s="75"/>
      <c r="IN14" s="75"/>
      <c r="IO14" s="75"/>
      <c r="IP14" s="75"/>
      <c r="IQ14" s="75"/>
      <c r="IR14" s="75"/>
      <c r="IS14" s="75"/>
      <c r="IT14" s="75"/>
      <c r="IU14" s="75"/>
      <c r="IV14" s="75"/>
      <c r="IW14" s="75"/>
      <c r="IX14" s="75"/>
      <c r="IY14" s="75"/>
      <c r="IZ14" s="75"/>
      <c r="JA14" s="75"/>
      <c r="JB14" s="75"/>
      <c r="JC14" s="75"/>
      <c r="JD14" s="77"/>
      <c r="JE14" s="77"/>
      <c r="JF14" s="77"/>
      <c r="JG14" s="77"/>
      <c r="JH14" s="77"/>
      <c r="JI14" s="77"/>
      <c r="JJ14" s="77"/>
      <c r="JK14" s="77"/>
      <c r="JL14" s="77"/>
      <c r="JM14" s="77"/>
      <c r="JN14" s="77"/>
      <c r="JO14" s="77"/>
      <c r="JP14" s="77"/>
      <c r="JQ14" s="77"/>
      <c r="JR14" s="77"/>
      <c r="JS14" s="77"/>
      <c r="JT14" s="77"/>
      <c r="JU14" s="77"/>
      <c r="JV14" s="77"/>
      <c r="JW14" s="77"/>
      <c r="JX14" s="77"/>
      <c r="JY14" s="77"/>
      <c r="JZ14" s="75"/>
      <c r="KA14" s="75"/>
      <c r="KB14" s="75"/>
      <c r="KC14" s="75"/>
      <c r="KD14" s="75"/>
      <c r="KE14" s="75"/>
      <c r="KF14" s="75"/>
      <c r="KG14" s="75"/>
      <c r="KH14" s="75"/>
      <c r="KI14" s="75"/>
      <c r="KJ14" s="75"/>
      <c r="KK14" s="75"/>
      <c r="KL14" s="77"/>
      <c r="KM14" s="77"/>
      <c r="KN14" s="77"/>
      <c r="KO14" s="77"/>
      <c r="KP14" s="77"/>
      <c r="KQ14" s="77"/>
      <c r="KR14" s="77"/>
      <c r="KS14" s="77"/>
      <c r="KT14" s="77"/>
      <c r="KU14" s="77"/>
      <c r="KV14" s="77"/>
      <c r="KW14" s="77"/>
      <c r="KX14" s="77"/>
      <c r="KY14" s="77"/>
      <c r="KZ14" s="77"/>
      <c r="LA14" s="77"/>
      <c r="LB14" s="75"/>
      <c r="LC14" s="75"/>
      <c r="LD14" s="75"/>
      <c r="LE14" s="75"/>
      <c r="LF14" s="75"/>
      <c r="LG14" s="75"/>
      <c r="LH14" s="75"/>
      <c r="LI14" s="78"/>
      <c r="LJ14" s="78"/>
      <c r="LK14" s="75"/>
      <c r="LL14" s="75"/>
      <c r="LM14" s="75"/>
      <c r="LN14" s="75"/>
      <c r="LO14" s="75"/>
      <c r="LP14" s="75"/>
      <c r="LQ14" s="75"/>
      <c r="LR14" s="75"/>
      <c r="LS14" s="75"/>
      <c r="LT14" s="75"/>
      <c r="LU14" s="75"/>
      <c r="LV14" s="75"/>
      <c r="LW14" s="75"/>
      <c r="LX14" s="75"/>
      <c r="LY14" s="78"/>
      <c r="LZ14" s="78"/>
      <c r="MA14" s="75"/>
      <c r="MB14" s="75"/>
      <c r="MC14" s="75"/>
      <c r="MD14" s="75"/>
      <c r="ME14" s="75"/>
      <c r="MF14" s="75"/>
      <c r="MG14" s="75"/>
      <c r="MH14" s="75"/>
      <c r="MI14" s="75"/>
      <c r="MJ14" s="75"/>
      <c r="MK14" s="75"/>
      <c r="ML14" s="75"/>
      <c r="MM14" s="75"/>
      <c r="MN14" s="75"/>
      <c r="MO14" s="78"/>
      <c r="MP14" s="78"/>
      <c r="MQ14" s="75"/>
      <c r="MR14" s="75"/>
      <c r="MS14" s="75"/>
      <c r="MT14" s="75"/>
      <c r="MU14" s="75"/>
      <c r="MV14" s="75"/>
      <c r="MW14" s="75"/>
      <c r="MX14" s="75"/>
      <c r="MY14" s="75"/>
      <c r="MZ14" s="75"/>
      <c r="NA14" s="75"/>
      <c r="NB14" s="75"/>
      <c r="NC14" s="75"/>
      <c r="ND14" s="75"/>
      <c r="NE14" s="78"/>
      <c r="NF14" s="78"/>
      <c r="NG14" s="76"/>
      <c r="NH14" s="76"/>
      <c r="NI14" s="76"/>
      <c r="NJ14" s="76"/>
    </row>
    <row r="15" spans="1:374" x14ac:dyDescent="0.25">
      <c r="A15" s="71">
        <v>11</v>
      </c>
      <c r="B15" s="72" t="s">
        <v>73</v>
      </c>
      <c r="C15" s="77" t="s">
        <v>62</v>
      </c>
      <c r="D15" s="77" t="s">
        <v>62</v>
      </c>
      <c r="E15" s="77" t="s">
        <v>62</v>
      </c>
      <c r="F15" s="77" t="s">
        <v>62</v>
      </c>
      <c r="G15" s="77" t="s">
        <v>62</v>
      </c>
      <c r="H15" s="77" t="s">
        <v>62</v>
      </c>
      <c r="I15" s="77" t="s">
        <v>62</v>
      </c>
      <c r="J15" s="77" t="s">
        <v>62</v>
      </c>
      <c r="K15" s="74">
        <v>8.25</v>
      </c>
      <c r="L15" s="74">
        <v>8.25</v>
      </c>
      <c r="M15" s="75">
        <v>8.25</v>
      </c>
      <c r="N15" s="75">
        <v>7</v>
      </c>
      <c r="O15" s="75" t="s">
        <v>62</v>
      </c>
      <c r="P15" s="75" t="s">
        <v>62</v>
      </c>
      <c r="Q15" s="75">
        <v>8.25</v>
      </c>
      <c r="R15" s="75">
        <v>8.25</v>
      </c>
      <c r="S15" s="75">
        <v>8.25</v>
      </c>
      <c r="T15" s="75">
        <v>8.25</v>
      </c>
      <c r="U15" s="75">
        <v>7</v>
      </c>
      <c r="V15" s="75" t="s">
        <v>62</v>
      </c>
      <c r="W15" s="75" t="s">
        <v>62</v>
      </c>
      <c r="X15" s="75">
        <v>8.25</v>
      </c>
      <c r="Y15" s="77" t="s">
        <v>65</v>
      </c>
      <c r="Z15" s="77" t="s">
        <v>65</v>
      </c>
      <c r="AA15" s="77" t="s">
        <v>65</v>
      </c>
      <c r="AB15" s="77" t="s">
        <v>65</v>
      </c>
      <c r="AC15" s="75" t="s">
        <v>62</v>
      </c>
      <c r="AD15" s="75" t="s">
        <v>62</v>
      </c>
      <c r="AE15" s="77" t="s">
        <v>65</v>
      </c>
      <c r="AF15" s="77" t="s">
        <v>65</v>
      </c>
      <c r="AG15" s="77" t="s">
        <v>65</v>
      </c>
      <c r="AH15" s="77" t="s">
        <v>65</v>
      </c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  <c r="DL15" s="75"/>
      <c r="DM15" s="75"/>
      <c r="DN15" s="75"/>
      <c r="DO15" s="75"/>
      <c r="DP15" s="75"/>
      <c r="DQ15" s="75"/>
      <c r="DR15" s="75"/>
      <c r="DS15" s="75"/>
      <c r="DT15" s="75"/>
      <c r="DU15" s="75"/>
      <c r="DV15" s="75"/>
      <c r="DW15" s="75"/>
      <c r="DX15" s="75"/>
      <c r="DY15" s="75"/>
      <c r="DZ15" s="75"/>
      <c r="EA15" s="75"/>
      <c r="EB15" s="75"/>
      <c r="EC15" s="75"/>
      <c r="ED15" s="75"/>
      <c r="EE15" s="75"/>
      <c r="EF15" s="75"/>
      <c r="EG15" s="75"/>
      <c r="EH15" s="75"/>
      <c r="EI15" s="75"/>
      <c r="EJ15" s="75"/>
      <c r="EK15" s="75"/>
      <c r="EL15" s="75"/>
      <c r="EM15" s="75"/>
      <c r="EN15" s="75"/>
      <c r="EO15" s="75"/>
      <c r="EP15" s="75"/>
      <c r="EQ15" s="75"/>
      <c r="ER15" s="75"/>
      <c r="ES15" s="75"/>
      <c r="ET15" s="75"/>
      <c r="EU15" s="75"/>
      <c r="EV15" s="75"/>
      <c r="EW15" s="75"/>
      <c r="EX15" s="75"/>
      <c r="EY15" s="75"/>
      <c r="EZ15" s="75"/>
      <c r="FA15" s="75"/>
      <c r="FB15" s="75"/>
      <c r="FC15" s="75"/>
      <c r="FD15" s="75"/>
      <c r="FE15" s="75"/>
      <c r="FF15" s="75"/>
      <c r="FG15" s="75"/>
      <c r="FH15" s="75"/>
      <c r="FI15" s="75"/>
      <c r="FJ15" s="75"/>
      <c r="FK15" s="75"/>
      <c r="FL15" s="75"/>
      <c r="FM15" s="75"/>
      <c r="FN15" s="75"/>
      <c r="FO15" s="75"/>
      <c r="FP15" s="75"/>
      <c r="FQ15" s="75"/>
      <c r="FR15" s="75"/>
      <c r="FS15" s="75"/>
      <c r="FT15" s="75"/>
      <c r="FU15" s="75"/>
      <c r="FV15" s="75"/>
      <c r="FW15" s="75"/>
      <c r="FX15" s="75"/>
      <c r="FY15" s="75"/>
      <c r="FZ15" s="75"/>
      <c r="GA15" s="75"/>
      <c r="GB15" s="75"/>
      <c r="GC15" s="75"/>
      <c r="GD15" s="75"/>
      <c r="GE15" s="75"/>
      <c r="GF15" s="75"/>
      <c r="GG15" s="75"/>
      <c r="GH15" s="75"/>
      <c r="GI15" s="75"/>
      <c r="GJ15" s="75"/>
      <c r="GK15" s="75"/>
      <c r="GL15" s="75"/>
      <c r="GM15" s="75"/>
      <c r="GN15" s="75"/>
      <c r="GO15" s="75"/>
      <c r="GP15" s="75"/>
      <c r="GQ15" s="75"/>
      <c r="GR15" s="75"/>
      <c r="GS15" s="75"/>
      <c r="GT15" s="75"/>
      <c r="GU15" s="75"/>
      <c r="GV15" s="75"/>
      <c r="GW15" s="75"/>
      <c r="GX15" s="75"/>
      <c r="GY15" s="75"/>
      <c r="GZ15" s="75"/>
      <c r="HA15" s="75"/>
      <c r="HB15" s="75"/>
      <c r="HC15" s="75"/>
      <c r="HD15" s="75"/>
      <c r="HE15" s="75"/>
      <c r="HF15" s="75"/>
      <c r="HG15" s="75"/>
      <c r="HH15" s="75"/>
      <c r="HI15" s="75"/>
      <c r="HJ15" s="75"/>
      <c r="HK15" s="75"/>
      <c r="HL15" s="75"/>
      <c r="HM15" s="75"/>
      <c r="HN15" s="75"/>
      <c r="HO15" s="75"/>
      <c r="HP15" s="75"/>
      <c r="HQ15" s="75"/>
      <c r="HR15" s="75"/>
      <c r="HS15" s="75"/>
      <c r="HT15" s="77"/>
      <c r="HU15" s="77"/>
      <c r="HV15" s="77"/>
      <c r="HW15" s="77"/>
      <c r="HX15" s="77"/>
      <c r="HY15" s="75"/>
      <c r="HZ15" s="75"/>
      <c r="IA15" s="75"/>
      <c r="IB15" s="75"/>
      <c r="IC15" s="75"/>
      <c r="ID15" s="75"/>
      <c r="IE15" s="75"/>
      <c r="IF15" s="75"/>
      <c r="IG15" s="78"/>
      <c r="IH15" s="78"/>
      <c r="II15" s="77"/>
      <c r="IJ15" s="77"/>
      <c r="IK15" s="77"/>
      <c r="IL15" s="75"/>
      <c r="IM15" s="75"/>
      <c r="IN15" s="75"/>
      <c r="IO15" s="75"/>
      <c r="IP15" s="75"/>
      <c r="IQ15" s="75"/>
      <c r="IR15" s="77"/>
      <c r="IS15" s="77"/>
      <c r="IT15" s="77"/>
      <c r="IU15" s="77"/>
      <c r="IV15" s="77"/>
      <c r="IW15" s="77"/>
      <c r="IX15" s="77"/>
      <c r="IY15" s="77"/>
      <c r="IZ15" s="75"/>
      <c r="JA15" s="75"/>
      <c r="JB15" s="75"/>
      <c r="JC15" s="75"/>
      <c r="JD15" s="75"/>
      <c r="JE15" s="75"/>
      <c r="JF15" s="75"/>
      <c r="JG15" s="75"/>
      <c r="JH15" s="75"/>
      <c r="JI15" s="75"/>
      <c r="JJ15" s="75"/>
      <c r="JK15" s="75"/>
      <c r="JL15" s="75"/>
      <c r="JM15" s="75"/>
      <c r="JN15" s="75"/>
      <c r="JO15" s="75"/>
      <c r="JP15" s="75"/>
      <c r="JQ15" s="75"/>
      <c r="JR15" s="75"/>
      <c r="JS15" s="75"/>
      <c r="JT15" s="75"/>
      <c r="JU15" s="75"/>
      <c r="JV15" s="75"/>
      <c r="JW15" s="75"/>
      <c r="JX15" s="75"/>
      <c r="JY15" s="75"/>
      <c r="JZ15" s="75"/>
      <c r="KA15" s="75"/>
      <c r="KB15" s="75"/>
      <c r="KC15" s="75"/>
      <c r="KD15" s="75"/>
      <c r="KE15" s="75"/>
      <c r="KF15" s="75"/>
      <c r="KG15" s="75"/>
      <c r="KH15" s="75"/>
      <c r="KI15" s="75"/>
      <c r="KJ15" s="75"/>
      <c r="KK15" s="75"/>
      <c r="KL15" s="75"/>
      <c r="KM15" s="75"/>
      <c r="KN15" s="75"/>
      <c r="KO15" s="75"/>
      <c r="KP15" s="75"/>
      <c r="KQ15" s="75"/>
      <c r="KR15" s="75"/>
      <c r="KS15" s="75"/>
      <c r="KT15" s="75"/>
      <c r="KU15" s="75"/>
      <c r="KV15" s="75"/>
      <c r="KW15" s="75"/>
      <c r="KX15" s="75"/>
      <c r="KY15" s="75"/>
      <c r="KZ15" s="77"/>
      <c r="LA15" s="75"/>
      <c r="LB15" s="75"/>
      <c r="LC15" s="75"/>
      <c r="LD15" s="75"/>
      <c r="LE15" s="75"/>
      <c r="LF15" s="75"/>
      <c r="LG15" s="75"/>
      <c r="LH15" s="75"/>
      <c r="LI15" s="78"/>
      <c r="LJ15" s="78"/>
      <c r="LK15" s="77"/>
      <c r="LL15" s="77"/>
      <c r="LM15" s="77"/>
      <c r="LN15" s="77"/>
      <c r="LO15" s="77"/>
      <c r="LP15" s="77"/>
      <c r="LQ15" s="75"/>
      <c r="LR15" s="75"/>
      <c r="LS15" s="75"/>
      <c r="LT15" s="75"/>
      <c r="LU15" s="75"/>
      <c r="LV15" s="75"/>
      <c r="LW15" s="75"/>
      <c r="LX15" s="75"/>
      <c r="LY15" s="78"/>
      <c r="LZ15" s="78"/>
      <c r="MA15" s="77"/>
      <c r="MB15" s="77"/>
      <c r="MC15" s="77"/>
      <c r="MD15" s="77"/>
      <c r="ME15" s="77"/>
      <c r="MF15" s="77"/>
      <c r="MG15" s="75"/>
      <c r="MH15" s="75"/>
      <c r="MI15" s="75"/>
      <c r="MJ15" s="75"/>
      <c r="MK15" s="75"/>
      <c r="ML15" s="75"/>
      <c r="MM15" s="75"/>
      <c r="MN15" s="75"/>
      <c r="MO15" s="78"/>
      <c r="MP15" s="78"/>
      <c r="MQ15" s="77"/>
      <c r="MR15" s="77"/>
      <c r="MS15" s="77"/>
      <c r="MT15" s="77"/>
      <c r="MU15" s="77"/>
      <c r="MV15" s="77"/>
      <c r="MW15" s="75"/>
      <c r="MX15" s="75"/>
      <c r="MY15" s="75"/>
      <c r="MZ15" s="75"/>
      <c r="NA15" s="75"/>
      <c r="NB15" s="75"/>
      <c r="NC15" s="75"/>
      <c r="ND15" s="75"/>
      <c r="NE15" s="78"/>
      <c r="NF15" s="78"/>
      <c r="NG15" s="76"/>
      <c r="NH15" s="76"/>
      <c r="NI15" s="76"/>
      <c r="NJ15" s="76"/>
    </row>
    <row r="16" spans="1:374" x14ac:dyDescent="0.25">
      <c r="A16" s="71">
        <v>12</v>
      </c>
      <c r="B16" s="71" t="s">
        <v>74</v>
      </c>
      <c r="C16" s="77" t="s">
        <v>62</v>
      </c>
      <c r="D16" s="77" t="s">
        <v>62</v>
      </c>
      <c r="E16" s="77" t="s">
        <v>62</v>
      </c>
      <c r="F16" s="77" t="s">
        <v>62</v>
      </c>
      <c r="G16" s="77" t="s">
        <v>62</v>
      </c>
      <c r="H16" s="77" t="s">
        <v>62</v>
      </c>
      <c r="I16" s="77" t="s">
        <v>62</v>
      </c>
      <c r="J16" s="77" t="s">
        <v>62</v>
      </c>
      <c r="K16" s="74">
        <v>8.25</v>
      </c>
      <c r="L16" s="74">
        <v>8.25</v>
      </c>
      <c r="M16" s="75">
        <v>8.25</v>
      </c>
      <c r="N16" s="75">
        <v>7</v>
      </c>
      <c r="O16" s="75" t="s">
        <v>62</v>
      </c>
      <c r="P16" s="75" t="s">
        <v>62</v>
      </c>
      <c r="Q16" s="75">
        <v>8.25</v>
      </c>
      <c r="R16" s="75">
        <v>8.25</v>
      </c>
      <c r="S16" s="75">
        <v>8.25</v>
      </c>
      <c r="T16" s="75">
        <v>8.25</v>
      </c>
      <c r="U16" s="75">
        <v>7</v>
      </c>
      <c r="V16" s="75">
        <v>8.25</v>
      </c>
      <c r="W16" s="75">
        <v>8.25</v>
      </c>
      <c r="X16" s="77" t="s">
        <v>65</v>
      </c>
      <c r="Y16" s="77" t="s">
        <v>65</v>
      </c>
      <c r="Z16" s="77" t="s">
        <v>65</v>
      </c>
      <c r="AA16" s="77" t="s">
        <v>65</v>
      </c>
      <c r="AB16" s="77" t="s">
        <v>65</v>
      </c>
      <c r="AC16" s="77" t="s">
        <v>65</v>
      </c>
      <c r="AD16" s="77" t="s">
        <v>65</v>
      </c>
      <c r="AE16" s="77" t="s">
        <v>65</v>
      </c>
      <c r="AF16" s="77" t="s">
        <v>65</v>
      </c>
      <c r="AG16" s="77" t="s">
        <v>65</v>
      </c>
      <c r="AH16" s="77" t="s">
        <v>65</v>
      </c>
      <c r="AI16" s="77" t="s">
        <v>65</v>
      </c>
      <c r="AJ16" s="77" t="s">
        <v>65</v>
      </c>
      <c r="AK16" s="77" t="s">
        <v>65</v>
      </c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75"/>
      <c r="DX16" s="75"/>
      <c r="DY16" s="75"/>
      <c r="DZ16" s="75"/>
      <c r="EA16" s="75"/>
      <c r="EB16" s="75"/>
      <c r="EC16" s="75"/>
      <c r="ED16" s="75"/>
      <c r="EE16" s="75"/>
      <c r="EF16" s="75"/>
      <c r="EG16" s="75"/>
      <c r="EH16" s="75"/>
      <c r="EI16" s="75"/>
      <c r="EJ16" s="75"/>
      <c r="EK16" s="75"/>
      <c r="EL16" s="75"/>
      <c r="EM16" s="75"/>
      <c r="EN16" s="75"/>
      <c r="EO16" s="75"/>
      <c r="EP16" s="75"/>
      <c r="EQ16" s="75"/>
      <c r="ER16" s="75"/>
      <c r="ES16" s="75"/>
      <c r="ET16" s="75"/>
      <c r="EU16" s="75"/>
      <c r="EV16" s="75"/>
      <c r="EW16" s="75"/>
      <c r="EX16" s="75"/>
      <c r="EY16" s="75"/>
      <c r="EZ16" s="75"/>
      <c r="FA16" s="75"/>
      <c r="FB16" s="75"/>
      <c r="FC16" s="75"/>
      <c r="FD16" s="75"/>
      <c r="FE16" s="75"/>
      <c r="FF16" s="75"/>
      <c r="FG16" s="75"/>
      <c r="FH16" s="75"/>
      <c r="FI16" s="75"/>
      <c r="FJ16" s="75"/>
      <c r="FK16" s="75"/>
      <c r="FL16" s="75"/>
      <c r="FM16" s="75"/>
      <c r="FN16" s="75"/>
      <c r="FO16" s="75"/>
      <c r="FP16" s="75"/>
      <c r="FQ16" s="75"/>
      <c r="FR16" s="75"/>
      <c r="FS16" s="75"/>
      <c r="FT16" s="75"/>
      <c r="FU16" s="75"/>
      <c r="FV16" s="75"/>
      <c r="FW16" s="75"/>
      <c r="FX16" s="75"/>
      <c r="FY16" s="75"/>
      <c r="FZ16" s="75"/>
      <c r="GA16" s="75"/>
      <c r="GB16" s="75"/>
      <c r="GC16" s="75"/>
      <c r="GD16" s="75"/>
      <c r="GE16" s="75"/>
      <c r="GF16" s="75"/>
      <c r="GG16" s="75"/>
      <c r="GH16" s="75"/>
      <c r="GI16" s="75"/>
      <c r="GJ16" s="75"/>
      <c r="GK16" s="75"/>
      <c r="GL16" s="75"/>
      <c r="GM16" s="75"/>
      <c r="GN16" s="75"/>
      <c r="GO16" s="75"/>
      <c r="GP16" s="75"/>
      <c r="GQ16" s="75"/>
      <c r="GR16" s="75"/>
      <c r="GS16" s="75"/>
      <c r="GT16" s="75"/>
      <c r="GU16" s="75"/>
      <c r="GV16" s="75"/>
      <c r="GW16" s="75"/>
      <c r="GX16" s="75"/>
      <c r="GY16" s="75"/>
      <c r="GZ16" s="75"/>
      <c r="HA16" s="75"/>
      <c r="HB16" s="75"/>
      <c r="HC16" s="75"/>
      <c r="HD16" s="75"/>
      <c r="HE16" s="75"/>
      <c r="HF16" s="75"/>
      <c r="HG16" s="75"/>
      <c r="HH16" s="75"/>
      <c r="HI16" s="75"/>
      <c r="HJ16" s="75"/>
      <c r="HK16" s="75"/>
      <c r="HL16" s="75"/>
      <c r="HM16" s="75"/>
      <c r="HN16" s="75"/>
      <c r="HO16" s="75"/>
      <c r="HP16" s="75"/>
      <c r="HQ16" s="75"/>
      <c r="HR16" s="75"/>
      <c r="HS16" s="75"/>
      <c r="HT16" s="77"/>
      <c r="HU16" s="77"/>
      <c r="HV16" s="77"/>
      <c r="HW16" s="77"/>
      <c r="HX16" s="77"/>
      <c r="HY16" s="75"/>
      <c r="HZ16" s="75"/>
      <c r="IA16" s="75"/>
      <c r="IB16" s="75"/>
      <c r="IC16" s="75"/>
      <c r="ID16" s="75"/>
      <c r="IE16" s="75"/>
      <c r="IF16" s="75"/>
      <c r="IG16" s="78"/>
      <c r="IH16" s="78"/>
      <c r="II16" s="77"/>
      <c r="IJ16" s="77"/>
      <c r="IK16" s="77"/>
      <c r="IL16" s="75"/>
      <c r="IM16" s="75"/>
      <c r="IN16" s="75"/>
      <c r="IO16" s="75"/>
      <c r="IP16" s="75"/>
      <c r="IQ16" s="75"/>
      <c r="IR16" s="77"/>
      <c r="IS16" s="77"/>
      <c r="IT16" s="77"/>
      <c r="IU16" s="77"/>
      <c r="IV16" s="77"/>
      <c r="IW16" s="77"/>
      <c r="IX16" s="77"/>
      <c r="IY16" s="77"/>
      <c r="IZ16" s="75"/>
      <c r="JA16" s="75"/>
      <c r="JB16" s="75"/>
      <c r="JC16" s="75"/>
      <c r="JD16" s="75"/>
      <c r="JE16" s="75"/>
      <c r="JF16" s="75"/>
      <c r="JG16" s="75"/>
      <c r="JH16" s="75"/>
      <c r="JI16" s="75"/>
      <c r="JJ16" s="75"/>
      <c r="JK16" s="75"/>
      <c r="JL16" s="75"/>
      <c r="JM16" s="75"/>
      <c r="JN16" s="75"/>
      <c r="JO16" s="75"/>
      <c r="JP16" s="75"/>
      <c r="JQ16" s="75"/>
      <c r="JR16" s="75"/>
      <c r="JS16" s="75"/>
      <c r="JT16" s="75"/>
      <c r="JU16" s="75"/>
      <c r="JV16" s="75"/>
      <c r="JW16" s="75"/>
      <c r="JX16" s="75"/>
      <c r="JY16" s="75"/>
      <c r="JZ16" s="75"/>
      <c r="KA16" s="75"/>
      <c r="KB16" s="75"/>
      <c r="KC16" s="75"/>
      <c r="KD16" s="75"/>
      <c r="KE16" s="75"/>
      <c r="KF16" s="75"/>
      <c r="KG16" s="75"/>
      <c r="KH16" s="75"/>
      <c r="KI16" s="75"/>
      <c r="KJ16" s="75"/>
      <c r="KK16" s="75"/>
      <c r="KL16" s="75"/>
      <c r="KM16" s="75"/>
      <c r="KN16" s="75"/>
      <c r="KO16" s="75"/>
      <c r="KP16" s="75"/>
      <c r="KQ16" s="75"/>
      <c r="KR16" s="75"/>
      <c r="KS16" s="75"/>
      <c r="KT16" s="75"/>
      <c r="KU16" s="75"/>
      <c r="KV16" s="75"/>
      <c r="KW16" s="75"/>
      <c r="KX16" s="75"/>
      <c r="KY16" s="75"/>
      <c r="KZ16" s="77"/>
      <c r="LA16" s="75"/>
      <c r="LB16" s="75"/>
      <c r="LC16" s="75"/>
      <c r="LD16" s="75"/>
      <c r="LE16" s="75"/>
      <c r="LF16" s="75"/>
      <c r="LG16" s="75"/>
      <c r="LH16" s="75"/>
      <c r="LI16" s="78"/>
      <c r="LJ16" s="78"/>
      <c r="LK16" s="77"/>
      <c r="LL16" s="77"/>
      <c r="LM16" s="77"/>
      <c r="LN16" s="77"/>
      <c r="LO16" s="77"/>
      <c r="LP16" s="77"/>
      <c r="LQ16" s="75"/>
      <c r="LR16" s="75"/>
      <c r="LS16" s="75"/>
      <c r="LT16" s="75"/>
      <c r="LU16" s="75"/>
      <c r="LV16" s="75"/>
      <c r="LW16" s="75"/>
      <c r="LX16" s="75"/>
      <c r="LY16" s="78"/>
      <c r="LZ16" s="78"/>
      <c r="MA16" s="77"/>
      <c r="MB16" s="77"/>
      <c r="MC16" s="77"/>
      <c r="MD16" s="77"/>
      <c r="ME16" s="77"/>
      <c r="MF16" s="77"/>
      <c r="MG16" s="75"/>
      <c r="MH16" s="75"/>
      <c r="MI16" s="75"/>
      <c r="MJ16" s="75"/>
      <c r="MK16" s="75"/>
      <c r="ML16" s="75"/>
      <c r="MM16" s="75"/>
      <c r="MN16" s="75"/>
      <c r="MO16" s="78"/>
      <c r="MP16" s="78"/>
      <c r="MQ16" s="77"/>
      <c r="MR16" s="77"/>
      <c r="MS16" s="77"/>
      <c r="MT16" s="77"/>
      <c r="MU16" s="77"/>
      <c r="MV16" s="77"/>
      <c r="MW16" s="75"/>
      <c r="MX16" s="75"/>
      <c r="MY16" s="75"/>
      <c r="MZ16" s="75"/>
      <c r="NA16" s="75"/>
      <c r="NB16" s="75"/>
      <c r="NC16" s="75"/>
      <c r="ND16" s="75"/>
      <c r="NE16" s="78"/>
      <c r="NF16" s="78"/>
      <c r="NG16" s="76"/>
      <c r="NH16" s="76"/>
      <c r="NI16" s="76"/>
      <c r="NJ16" s="76"/>
    </row>
    <row r="17" spans="1:374" x14ac:dyDescent="0.25">
      <c r="A17" s="71">
        <v>13</v>
      </c>
      <c r="B17" s="72" t="s">
        <v>75</v>
      </c>
      <c r="C17" s="77" t="s">
        <v>62</v>
      </c>
      <c r="D17" s="77" t="s">
        <v>62</v>
      </c>
      <c r="E17" s="77" t="s">
        <v>62</v>
      </c>
      <c r="F17" s="77" t="s">
        <v>62</v>
      </c>
      <c r="G17" s="77" t="s">
        <v>62</v>
      </c>
      <c r="H17" s="77" t="s">
        <v>62</v>
      </c>
      <c r="I17" s="77" t="s">
        <v>62</v>
      </c>
      <c r="J17" s="77" t="s">
        <v>62</v>
      </c>
      <c r="K17" s="74">
        <v>8.25</v>
      </c>
      <c r="L17" s="74">
        <v>8.25</v>
      </c>
      <c r="M17" s="75">
        <v>8.25</v>
      </c>
      <c r="N17" s="75">
        <v>7</v>
      </c>
      <c r="O17" s="75" t="s">
        <v>62</v>
      </c>
      <c r="P17" s="75" t="s">
        <v>62</v>
      </c>
      <c r="Q17" s="75">
        <v>8.25</v>
      </c>
      <c r="R17" s="75">
        <v>8.25</v>
      </c>
      <c r="S17" s="75">
        <v>8.25</v>
      </c>
      <c r="T17" s="75">
        <v>8.25</v>
      </c>
      <c r="U17" s="75">
        <v>7</v>
      </c>
      <c r="V17" s="75">
        <v>8.25</v>
      </c>
      <c r="W17" s="75" t="s">
        <v>62</v>
      </c>
      <c r="X17" s="75">
        <v>8.25</v>
      </c>
      <c r="Y17" s="75">
        <v>8.25</v>
      </c>
      <c r="Z17" s="75">
        <v>8.25</v>
      </c>
      <c r="AA17" s="75">
        <v>8.25</v>
      </c>
      <c r="AB17" s="75">
        <v>7</v>
      </c>
      <c r="AC17" s="75" t="s">
        <v>62</v>
      </c>
      <c r="AD17" s="75">
        <v>8.25</v>
      </c>
      <c r="AE17" s="75">
        <v>8.25</v>
      </c>
      <c r="AF17" s="75">
        <v>8.25</v>
      </c>
      <c r="AG17" s="75">
        <v>8.25</v>
      </c>
      <c r="AH17" s="75">
        <v>8.25</v>
      </c>
      <c r="AI17" s="75">
        <v>7</v>
      </c>
      <c r="AJ17" s="75" t="s">
        <v>62</v>
      </c>
      <c r="AK17" s="75" t="s">
        <v>62</v>
      </c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  <c r="EJ17" s="75"/>
      <c r="EK17" s="75"/>
      <c r="EL17" s="75"/>
      <c r="EM17" s="75"/>
      <c r="EN17" s="75"/>
      <c r="EO17" s="75"/>
      <c r="EP17" s="75"/>
      <c r="EQ17" s="75"/>
      <c r="ER17" s="75"/>
      <c r="ES17" s="75"/>
      <c r="ET17" s="75"/>
      <c r="EU17" s="75"/>
      <c r="EV17" s="75"/>
      <c r="EW17" s="75"/>
      <c r="EX17" s="75"/>
      <c r="EY17" s="75"/>
      <c r="EZ17" s="75"/>
      <c r="FA17" s="75"/>
      <c r="FB17" s="75"/>
      <c r="FC17" s="75"/>
      <c r="FD17" s="75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5"/>
      <c r="FX17" s="75"/>
      <c r="FY17" s="75"/>
      <c r="FZ17" s="75"/>
      <c r="GA17" s="75"/>
      <c r="GB17" s="75"/>
      <c r="GC17" s="75"/>
      <c r="GD17" s="75"/>
      <c r="GE17" s="75"/>
      <c r="GF17" s="75"/>
      <c r="GG17" s="75"/>
      <c r="GH17" s="75"/>
      <c r="GI17" s="75"/>
      <c r="GJ17" s="75"/>
      <c r="GK17" s="75"/>
      <c r="GL17" s="75"/>
      <c r="GM17" s="75"/>
      <c r="GN17" s="75"/>
      <c r="GO17" s="75"/>
      <c r="GP17" s="75"/>
      <c r="GQ17" s="75"/>
      <c r="GR17" s="75"/>
      <c r="GS17" s="75"/>
      <c r="GT17" s="75"/>
      <c r="GU17" s="75"/>
      <c r="GV17" s="75"/>
      <c r="GW17" s="75"/>
      <c r="GX17" s="75"/>
      <c r="GY17" s="75"/>
      <c r="GZ17" s="75"/>
      <c r="HA17" s="75"/>
      <c r="HB17" s="75"/>
      <c r="HC17" s="75"/>
      <c r="HD17" s="75"/>
      <c r="HE17" s="75"/>
      <c r="HF17" s="75"/>
      <c r="HG17" s="75"/>
      <c r="HH17" s="75"/>
      <c r="HI17" s="75"/>
      <c r="HJ17" s="75"/>
      <c r="HK17" s="75"/>
      <c r="HL17" s="75"/>
      <c r="HM17" s="75"/>
      <c r="HN17" s="75"/>
      <c r="HO17" s="75"/>
      <c r="HP17" s="75"/>
      <c r="HQ17" s="75"/>
      <c r="HR17" s="75"/>
      <c r="HS17" s="75"/>
      <c r="HT17" s="77"/>
      <c r="HU17" s="77"/>
      <c r="HV17" s="77"/>
      <c r="HW17" s="77"/>
      <c r="HX17" s="77"/>
      <c r="HY17" s="75"/>
      <c r="HZ17" s="75"/>
      <c r="IA17" s="75"/>
      <c r="IB17" s="75"/>
      <c r="IC17" s="75"/>
      <c r="ID17" s="75"/>
      <c r="IE17" s="75"/>
      <c r="IF17" s="75"/>
      <c r="IG17" s="78"/>
      <c r="IH17" s="78"/>
      <c r="II17" s="77"/>
      <c r="IJ17" s="77"/>
      <c r="IK17" s="77"/>
      <c r="IL17" s="75"/>
      <c r="IM17" s="75"/>
      <c r="IN17" s="75"/>
      <c r="IO17" s="75"/>
      <c r="IP17" s="75"/>
      <c r="IQ17" s="75"/>
      <c r="IR17" s="77"/>
      <c r="IS17" s="77"/>
      <c r="IT17" s="77"/>
      <c r="IU17" s="77"/>
      <c r="IV17" s="77"/>
      <c r="IW17" s="77"/>
      <c r="IX17" s="77"/>
      <c r="IY17" s="77"/>
      <c r="IZ17" s="75"/>
      <c r="JA17" s="75"/>
      <c r="JB17" s="75"/>
      <c r="JC17" s="75"/>
      <c r="JD17" s="75"/>
      <c r="JE17" s="75"/>
      <c r="JF17" s="75"/>
      <c r="JG17" s="75"/>
      <c r="JH17" s="75"/>
      <c r="JI17" s="75"/>
      <c r="JJ17" s="75"/>
      <c r="JK17" s="75"/>
      <c r="JL17" s="75"/>
      <c r="JM17" s="75"/>
      <c r="JN17" s="75"/>
      <c r="JO17" s="75"/>
      <c r="JP17" s="75"/>
      <c r="JQ17" s="75"/>
      <c r="JR17" s="75"/>
      <c r="JS17" s="75"/>
      <c r="JT17" s="75"/>
      <c r="JU17" s="75"/>
      <c r="JV17" s="75"/>
      <c r="JW17" s="75"/>
      <c r="JX17" s="75"/>
      <c r="JY17" s="75"/>
      <c r="JZ17" s="75"/>
      <c r="KA17" s="75"/>
      <c r="KB17" s="75"/>
      <c r="KC17" s="75"/>
      <c r="KD17" s="75"/>
      <c r="KE17" s="75"/>
      <c r="KF17" s="75"/>
      <c r="KG17" s="75"/>
      <c r="KH17" s="75"/>
      <c r="KI17" s="75"/>
      <c r="KJ17" s="75"/>
      <c r="KK17" s="75"/>
      <c r="KL17" s="75"/>
      <c r="KM17" s="75"/>
      <c r="KN17" s="75"/>
      <c r="KO17" s="75"/>
      <c r="KP17" s="75"/>
      <c r="KQ17" s="75"/>
      <c r="KR17" s="75"/>
      <c r="KS17" s="75"/>
      <c r="KT17" s="75"/>
      <c r="KU17" s="75"/>
      <c r="KV17" s="75"/>
      <c r="KW17" s="75"/>
      <c r="KX17" s="75"/>
      <c r="KY17" s="75"/>
      <c r="KZ17" s="77"/>
      <c r="LA17" s="75"/>
      <c r="LB17" s="75"/>
      <c r="LC17" s="75"/>
      <c r="LD17" s="75"/>
      <c r="LE17" s="75"/>
      <c r="LF17" s="75"/>
      <c r="LG17" s="75"/>
      <c r="LH17" s="75"/>
      <c r="LI17" s="78"/>
      <c r="LJ17" s="78"/>
      <c r="LK17" s="77"/>
      <c r="LL17" s="77"/>
      <c r="LM17" s="77"/>
      <c r="LN17" s="77"/>
      <c r="LO17" s="77"/>
      <c r="LP17" s="77"/>
      <c r="LQ17" s="75"/>
      <c r="LR17" s="75"/>
      <c r="LS17" s="75"/>
      <c r="LT17" s="75"/>
      <c r="LU17" s="75"/>
      <c r="LV17" s="75"/>
      <c r="LW17" s="75"/>
      <c r="LX17" s="75"/>
      <c r="LY17" s="78"/>
      <c r="LZ17" s="78"/>
      <c r="MA17" s="77"/>
      <c r="MB17" s="77"/>
      <c r="MC17" s="77"/>
      <c r="MD17" s="77"/>
      <c r="ME17" s="77"/>
      <c r="MF17" s="77"/>
      <c r="MG17" s="75"/>
      <c r="MH17" s="75"/>
      <c r="MI17" s="75"/>
      <c r="MJ17" s="75"/>
      <c r="MK17" s="75"/>
      <c r="ML17" s="75"/>
      <c r="MM17" s="75"/>
      <c r="MN17" s="75"/>
      <c r="MO17" s="78"/>
      <c r="MP17" s="78"/>
      <c r="MQ17" s="77"/>
      <c r="MR17" s="77"/>
      <c r="MS17" s="77"/>
      <c r="MT17" s="77"/>
      <c r="MU17" s="77"/>
      <c r="MV17" s="77"/>
      <c r="MW17" s="75"/>
      <c r="MX17" s="75"/>
      <c r="MY17" s="75"/>
      <c r="MZ17" s="75"/>
      <c r="NA17" s="75"/>
      <c r="NB17" s="75"/>
      <c r="NC17" s="75"/>
      <c r="ND17" s="75"/>
      <c r="NE17" s="78"/>
      <c r="NF17" s="78"/>
      <c r="NG17" s="76"/>
      <c r="NH17" s="76"/>
      <c r="NI17" s="76"/>
      <c r="NJ17" s="76"/>
    </row>
    <row r="18" spans="1:374" x14ac:dyDescent="0.25">
      <c r="A18" s="71">
        <v>14</v>
      </c>
      <c r="B18" s="71" t="s">
        <v>76</v>
      </c>
      <c r="C18" s="77" t="s">
        <v>62</v>
      </c>
      <c r="D18" s="77" t="s">
        <v>62</v>
      </c>
      <c r="E18" s="77" t="s">
        <v>62</v>
      </c>
      <c r="F18" s="77" t="s">
        <v>62</v>
      </c>
      <c r="G18" s="77" t="s">
        <v>62</v>
      </c>
      <c r="H18" s="77" t="s">
        <v>62</v>
      </c>
      <c r="I18" s="77" t="s">
        <v>62</v>
      </c>
      <c r="J18" s="77" t="s">
        <v>62</v>
      </c>
      <c r="K18" s="74">
        <v>8.25</v>
      </c>
      <c r="L18" s="74">
        <v>8.25</v>
      </c>
      <c r="M18" s="75">
        <v>8.25</v>
      </c>
      <c r="N18" s="75">
        <v>7</v>
      </c>
      <c r="O18" s="75" t="s">
        <v>62</v>
      </c>
      <c r="P18" s="75" t="s">
        <v>62</v>
      </c>
      <c r="Q18" s="75">
        <v>8.25</v>
      </c>
      <c r="R18" s="75">
        <v>8.25</v>
      </c>
      <c r="S18" s="75">
        <v>8.25</v>
      </c>
      <c r="T18" s="75">
        <v>8.25</v>
      </c>
      <c r="U18" s="75">
        <v>7</v>
      </c>
      <c r="V18" s="75" t="s">
        <v>62</v>
      </c>
      <c r="W18" s="75" t="s">
        <v>62</v>
      </c>
      <c r="X18" s="77" t="s">
        <v>65</v>
      </c>
      <c r="Y18" s="77" t="s">
        <v>65</v>
      </c>
      <c r="Z18" s="77" t="s">
        <v>65</v>
      </c>
      <c r="AA18" s="77" t="s">
        <v>65</v>
      </c>
      <c r="AB18" s="77" t="s">
        <v>65</v>
      </c>
      <c r="AC18" s="77" t="s">
        <v>65</v>
      </c>
      <c r="AD18" s="77" t="s">
        <v>65</v>
      </c>
      <c r="AE18" s="77" t="s">
        <v>65</v>
      </c>
      <c r="AF18" s="77" t="s">
        <v>65</v>
      </c>
      <c r="AG18" s="77" t="s">
        <v>65</v>
      </c>
      <c r="AH18" s="77" t="s">
        <v>65</v>
      </c>
      <c r="AI18" s="77" t="s">
        <v>65</v>
      </c>
      <c r="AJ18" s="77" t="s">
        <v>65</v>
      </c>
      <c r="AK18" s="77" t="s">
        <v>65</v>
      </c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  <c r="ES18" s="75"/>
      <c r="ET18" s="75"/>
      <c r="EU18" s="75"/>
      <c r="EV18" s="75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75"/>
      <c r="GC18" s="75"/>
      <c r="GD18" s="75"/>
      <c r="GE18" s="75"/>
      <c r="GF18" s="75"/>
      <c r="GG18" s="75"/>
      <c r="GH18" s="75"/>
      <c r="GI18" s="75"/>
      <c r="GJ18" s="75"/>
      <c r="GK18" s="75"/>
      <c r="GL18" s="75"/>
      <c r="GM18" s="75"/>
      <c r="GN18" s="75"/>
      <c r="GO18" s="75"/>
      <c r="GP18" s="75"/>
      <c r="GQ18" s="75"/>
      <c r="GR18" s="75"/>
      <c r="GS18" s="75"/>
      <c r="GT18" s="75"/>
      <c r="GU18" s="75"/>
      <c r="GV18" s="75"/>
      <c r="GW18" s="75"/>
      <c r="GX18" s="75"/>
      <c r="GY18" s="75"/>
      <c r="GZ18" s="75"/>
      <c r="HA18" s="75"/>
      <c r="HB18" s="75"/>
      <c r="HC18" s="75"/>
      <c r="HD18" s="75"/>
      <c r="HE18" s="75"/>
      <c r="HF18" s="75"/>
      <c r="HG18" s="75"/>
      <c r="HH18" s="75"/>
      <c r="HI18" s="75"/>
      <c r="HJ18" s="75"/>
      <c r="HK18" s="75"/>
      <c r="HL18" s="75"/>
      <c r="HM18" s="75"/>
      <c r="HN18" s="75"/>
      <c r="HO18" s="75"/>
      <c r="HP18" s="75"/>
      <c r="HQ18" s="75"/>
      <c r="HR18" s="75"/>
      <c r="HS18" s="75"/>
      <c r="HT18" s="77"/>
      <c r="HU18" s="77"/>
      <c r="HV18" s="77"/>
      <c r="HW18" s="77"/>
      <c r="HX18" s="77"/>
      <c r="HY18" s="75"/>
      <c r="HZ18" s="75"/>
      <c r="IA18" s="75"/>
      <c r="IB18" s="75"/>
      <c r="IC18" s="75"/>
      <c r="ID18" s="75"/>
      <c r="IE18" s="75"/>
      <c r="IF18" s="75"/>
      <c r="IG18" s="78"/>
      <c r="IH18" s="78"/>
      <c r="II18" s="77"/>
      <c r="IJ18" s="77"/>
      <c r="IK18" s="77"/>
      <c r="IL18" s="75"/>
      <c r="IM18" s="75"/>
      <c r="IN18" s="75"/>
      <c r="IO18" s="75"/>
      <c r="IP18" s="75"/>
      <c r="IQ18" s="75"/>
      <c r="IR18" s="77"/>
      <c r="IS18" s="77"/>
      <c r="IT18" s="77"/>
      <c r="IU18" s="77"/>
      <c r="IV18" s="77"/>
      <c r="IW18" s="77"/>
      <c r="IX18" s="77"/>
      <c r="IY18" s="77"/>
      <c r="IZ18" s="75"/>
      <c r="JA18" s="75"/>
      <c r="JB18" s="75"/>
      <c r="JC18" s="75"/>
      <c r="JD18" s="75"/>
      <c r="JE18" s="75"/>
      <c r="JF18" s="75"/>
      <c r="JG18" s="75"/>
      <c r="JH18" s="75"/>
      <c r="JI18" s="75"/>
      <c r="JJ18" s="75"/>
      <c r="JK18" s="75"/>
      <c r="JL18" s="75"/>
      <c r="JM18" s="75"/>
      <c r="JN18" s="75"/>
      <c r="JO18" s="75"/>
      <c r="JP18" s="75"/>
      <c r="JQ18" s="75"/>
      <c r="JR18" s="75"/>
      <c r="JS18" s="75"/>
      <c r="JT18" s="75"/>
      <c r="JU18" s="75"/>
      <c r="JV18" s="75"/>
      <c r="JW18" s="75"/>
      <c r="JX18" s="75"/>
      <c r="JY18" s="75"/>
      <c r="JZ18" s="75"/>
      <c r="KA18" s="75"/>
      <c r="KB18" s="75"/>
      <c r="KC18" s="75"/>
      <c r="KD18" s="75"/>
      <c r="KE18" s="75"/>
      <c r="KF18" s="75"/>
      <c r="KG18" s="75"/>
      <c r="KH18" s="75"/>
      <c r="KI18" s="75"/>
      <c r="KJ18" s="75"/>
      <c r="KK18" s="75"/>
      <c r="KL18" s="75"/>
      <c r="KM18" s="75"/>
      <c r="KN18" s="75"/>
      <c r="KO18" s="75"/>
      <c r="KP18" s="75"/>
      <c r="KQ18" s="75"/>
      <c r="KR18" s="75"/>
      <c r="KS18" s="75"/>
      <c r="KT18" s="75"/>
      <c r="KU18" s="75"/>
      <c r="KV18" s="75"/>
      <c r="KW18" s="75"/>
      <c r="KX18" s="75"/>
      <c r="KY18" s="75"/>
      <c r="KZ18" s="77"/>
      <c r="LA18" s="75"/>
      <c r="LB18" s="75"/>
      <c r="LC18" s="75"/>
      <c r="LD18" s="75"/>
      <c r="LE18" s="75"/>
      <c r="LF18" s="75"/>
      <c r="LG18" s="75"/>
      <c r="LH18" s="75"/>
      <c r="LI18" s="78"/>
      <c r="LJ18" s="78"/>
      <c r="LK18" s="77"/>
      <c r="LL18" s="77"/>
      <c r="LM18" s="77"/>
      <c r="LN18" s="77"/>
      <c r="LO18" s="77"/>
      <c r="LP18" s="77"/>
      <c r="LQ18" s="75"/>
      <c r="LR18" s="75"/>
      <c r="LS18" s="75"/>
      <c r="LT18" s="75"/>
      <c r="LU18" s="75"/>
      <c r="LV18" s="75"/>
      <c r="LW18" s="75"/>
      <c r="LX18" s="75"/>
      <c r="LY18" s="78"/>
      <c r="LZ18" s="78"/>
      <c r="MA18" s="77"/>
      <c r="MB18" s="77"/>
      <c r="MC18" s="77"/>
      <c r="MD18" s="77"/>
      <c r="ME18" s="77"/>
      <c r="MF18" s="77"/>
      <c r="MG18" s="75"/>
      <c r="MH18" s="75"/>
      <c r="MI18" s="75"/>
      <c r="MJ18" s="75"/>
      <c r="MK18" s="75"/>
      <c r="ML18" s="75"/>
      <c r="MM18" s="75"/>
      <c r="MN18" s="75"/>
      <c r="MO18" s="78"/>
      <c r="MP18" s="78"/>
      <c r="MQ18" s="77"/>
      <c r="MR18" s="77"/>
      <c r="MS18" s="77"/>
      <c r="MT18" s="77"/>
      <c r="MU18" s="77"/>
      <c r="MV18" s="77"/>
      <c r="MW18" s="75"/>
      <c r="MX18" s="75"/>
      <c r="MY18" s="75"/>
      <c r="MZ18" s="75"/>
      <c r="NA18" s="75"/>
      <c r="NB18" s="75"/>
      <c r="NC18" s="75"/>
      <c r="ND18" s="75"/>
      <c r="NE18" s="78"/>
      <c r="NF18" s="78"/>
      <c r="NG18" s="76"/>
      <c r="NH18" s="76"/>
      <c r="NI18" s="76"/>
      <c r="NJ18" s="76"/>
    </row>
    <row r="19" spans="1:374" x14ac:dyDescent="0.25">
      <c r="A19" s="71">
        <v>15</v>
      </c>
      <c r="B19" s="72" t="s">
        <v>77</v>
      </c>
      <c r="C19" s="77" t="s">
        <v>62</v>
      </c>
      <c r="D19" s="77" t="s">
        <v>62</v>
      </c>
      <c r="E19" s="77" t="s">
        <v>62</v>
      </c>
      <c r="F19" s="77" t="s">
        <v>62</v>
      </c>
      <c r="G19" s="77" t="s">
        <v>62</v>
      </c>
      <c r="H19" s="77" t="s">
        <v>62</v>
      </c>
      <c r="I19" s="77" t="s">
        <v>62</v>
      </c>
      <c r="J19" s="77" t="s">
        <v>62</v>
      </c>
      <c r="K19" s="74">
        <v>8.25</v>
      </c>
      <c r="L19" s="74">
        <v>8.25</v>
      </c>
      <c r="M19" s="75">
        <v>8.25</v>
      </c>
      <c r="N19" s="75">
        <v>7</v>
      </c>
      <c r="O19" s="75" t="s">
        <v>62</v>
      </c>
      <c r="P19" s="75" t="s">
        <v>62</v>
      </c>
      <c r="Q19" s="75">
        <v>8.25</v>
      </c>
      <c r="R19" s="75">
        <v>8.25</v>
      </c>
      <c r="S19" s="75">
        <v>8.25</v>
      </c>
      <c r="T19" s="75">
        <v>8.25</v>
      </c>
      <c r="U19" s="75">
        <v>7</v>
      </c>
      <c r="V19" s="75">
        <v>8.25</v>
      </c>
      <c r="W19" s="75" t="s">
        <v>62</v>
      </c>
      <c r="X19" s="75">
        <v>8.25</v>
      </c>
      <c r="Y19" s="75">
        <v>8.25</v>
      </c>
      <c r="Z19" s="75">
        <v>8.25</v>
      </c>
      <c r="AA19" s="75">
        <v>8.25</v>
      </c>
      <c r="AB19" s="75">
        <v>7</v>
      </c>
      <c r="AC19" s="75" t="s">
        <v>62</v>
      </c>
      <c r="AD19" s="75" t="s">
        <v>62</v>
      </c>
      <c r="AE19" s="75">
        <v>8.25</v>
      </c>
      <c r="AF19" s="75">
        <v>8.25</v>
      </c>
      <c r="AG19" s="75">
        <v>8.25</v>
      </c>
      <c r="AH19" s="75">
        <v>8.25</v>
      </c>
      <c r="AI19" s="75">
        <v>7</v>
      </c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75"/>
      <c r="DX19" s="75"/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  <c r="ES19" s="75"/>
      <c r="ET19" s="75"/>
      <c r="EU19" s="75"/>
      <c r="EV19" s="75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75"/>
      <c r="GC19" s="75"/>
      <c r="GD19" s="75"/>
      <c r="GE19" s="75"/>
      <c r="GF19" s="75"/>
      <c r="GG19" s="75"/>
      <c r="GH19" s="75"/>
      <c r="GI19" s="75"/>
      <c r="GJ19" s="75"/>
      <c r="GK19" s="75"/>
      <c r="GL19" s="75"/>
      <c r="GM19" s="75"/>
      <c r="GN19" s="75"/>
      <c r="GO19" s="75"/>
      <c r="GP19" s="75"/>
      <c r="GQ19" s="75"/>
      <c r="GR19" s="75"/>
      <c r="GS19" s="75"/>
      <c r="GT19" s="75"/>
      <c r="GU19" s="75"/>
      <c r="GV19" s="75"/>
      <c r="GW19" s="75"/>
      <c r="GX19" s="75"/>
      <c r="GY19" s="75"/>
      <c r="GZ19" s="75"/>
      <c r="HA19" s="75"/>
      <c r="HB19" s="75"/>
      <c r="HC19" s="75"/>
      <c r="HD19" s="75"/>
      <c r="HE19" s="75"/>
      <c r="HF19" s="75"/>
      <c r="HG19" s="75"/>
      <c r="HH19" s="75"/>
      <c r="HI19" s="75"/>
      <c r="HJ19" s="75"/>
      <c r="HK19" s="75"/>
      <c r="HL19" s="75"/>
      <c r="HM19" s="75"/>
      <c r="HN19" s="75"/>
      <c r="HO19" s="75"/>
      <c r="HP19" s="75"/>
      <c r="HQ19" s="75"/>
      <c r="HR19" s="75"/>
      <c r="HS19" s="75"/>
      <c r="HT19" s="77"/>
      <c r="HU19" s="77"/>
      <c r="HV19" s="77"/>
      <c r="HW19" s="77"/>
      <c r="HX19" s="77"/>
      <c r="HY19" s="75"/>
      <c r="HZ19" s="75"/>
      <c r="IA19" s="75"/>
      <c r="IB19" s="75"/>
      <c r="IC19" s="75"/>
      <c r="ID19" s="75"/>
      <c r="IE19" s="75"/>
      <c r="IF19" s="75"/>
      <c r="IG19" s="78"/>
      <c r="IH19" s="78"/>
      <c r="II19" s="77"/>
      <c r="IJ19" s="77"/>
      <c r="IK19" s="77"/>
      <c r="IL19" s="75"/>
      <c r="IM19" s="75"/>
      <c r="IN19" s="75"/>
      <c r="IO19" s="75"/>
      <c r="IP19" s="75"/>
      <c r="IQ19" s="75"/>
      <c r="IR19" s="77"/>
      <c r="IS19" s="77"/>
      <c r="IT19" s="77"/>
      <c r="IU19" s="77"/>
      <c r="IV19" s="77"/>
      <c r="IW19" s="77"/>
      <c r="IX19" s="77"/>
      <c r="IY19" s="77"/>
      <c r="IZ19" s="75"/>
      <c r="JA19" s="75"/>
      <c r="JB19" s="75"/>
      <c r="JC19" s="75"/>
      <c r="JD19" s="75"/>
      <c r="JE19" s="75"/>
      <c r="JF19" s="75"/>
      <c r="JG19" s="75"/>
      <c r="JH19" s="75"/>
      <c r="JI19" s="75"/>
      <c r="JJ19" s="75"/>
      <c r="JK19" s="75"/>
      <c r="JL19" s="75"/>
      <c r="JM19" s="75"/>
      <c r="JN19" s="75"/>
      <c r="JO19" s="75"/>
      <c r="JP19" s="75"/>
      <c r="JQ19" s="75"/>
      <c r="JR19" s="75"/>
      <c r="JS19" s="75"/>
      <c r="JT19" s="75"/>
      <c r="JU19" s="75"/>
      <c r="JV19" s="75"/>
      <c r="JW19" s="75"/>
      <c r="JX19" s="75"/>
      <c r="JY19" s="75"/>
      <c r="JZ19" s="75"/>
      <c r="KA19" s="75"/>
      <c r="KB19" s="75"/>
      <c r="KC19" s="75"/>
      <c r="KD19" s="75"/>
      <c r="KE19" s="75"/>
      <c r="KF19" s="75"/>
      <c r="KG19" s="75"/>
      <c r="KH19" s="75"/>
      <c r="KI19" s="75"/>
      <c r="KJ19" s="75"/>
      <c r="KK19" s="75"/>
      <c r="KL19" s="75"/>
      <c r="KM19" s="75"/>
      <c r="KN19" s="75"/>
      <c r="KO19" s="75"/>
      <c r="KP19" s="75"/>
      <c r="KQ19" s="75"/>
      <c r="KR19" s="75"/>
      <c r="KS19" s="75"/>
      <c r="KT19" s="75"/>
      <c r="KU19" s="75"/>
      <c r="KV19" s="75"/>
      <c r="KW19" s="75"/>
      <c r="KX19" s="75"/>
      <c r="KY19" s="75"/>
      <c r="KZ19" s="77"/>
      <c r="LA19" s="75"/>
      <c r="LB19" s="75"/>
      <c r="LC19" s="75"/>
      <c r="LD19" s="75"/>
      <c r="LE19" s="75"/>
      <c r="LF19" s="75"/>
      <c r="LG19" s="75"/>
      <c r="LH19" s="75"/>
      <c r="LI19" s="78"/>
      <c r="LJ19" s="78"/>
      <c r="LK19" s="77"/>
      <c r="LL19" s="77"/>
      <c r="LM19" s="77"/>
      <c r="LN19" s="77"/>
      <c r="LO19" s="77"/>
      <c r="LP19" s="77"/>
      <c r="LQ19" s="75"/>
      <c r="LR19" s="75"/>
      <c r="LS19" s="75"/>
      <c r="LT19" s="75"/>
      <c r="LU19" s="75"/>
      <c r="LV19" s="75"/>
      <c r="LW19" s="75"/>
      <c r="LX19" s="75"/>
      <c r="LY19" s="78"/>
      <c r="LZ19" s="78"/>
      <c r="MA19" s="77"/>
      <c r="MB19" s="77"/>
      <c r="MC19" s="77"/>
      <c r="MD19" s="77"/>
      <c r="ME19" s="77"/>
      <c r="MF19" s="77"/>
      <c r="MG19" s="75"/>
      <c r="MH19" s="75"/>
      <c r="MI19" s="75"/>
      <c r="MJ19" s="75"/>
      <c r="MK19" s="75"/>
      <c r="ML19" s="75"/>
      <c r="MM19" s="75"/>
      <c r="MN19" s="75"/>
      <c r="MO19" s="78"/>
      <c r="MP19" s="78"/>
      <c r="MQ19" s="77"/>
      <c r="MR19" s="77"/>
      <c r="MS19" s="77"/>
      <c r="MT19" s="77"/>
      <c r="MU19" s="77"/>
      <c r="MV19" s="77"/>
      <c r="MW19" s="75"/>
      <c r="MX19" s="75"/>
      <c r="MY19" s="75"/>
      <c r="MZ19" s="75"/>
      <c r="NA19" s="75"/>
      <c r="NB19" s="75"/>
      <c r="NC19" s="75"/>
      <c r="ND19" s="75"/>
      <c r="NE19" s="78"/>
      <c r="NF19" s="78"/>
      <c r="NG19" s="76"/>
      <c r="NH19" s="76"/>
      <c r="NI19" s="76"/>
      <c r="NJ19" s="76"/>
    </row>
    <row r="20" spans="1:374" ht="14.4" x14ac:dyDescent="0.3">
      <c r="A20" s="71">
        <v>16</v>
      </c>
      <c r="B20" s="72" t="s">
        <v>78</v>
      </c>
      <c r="C20" s="209"/>
      <c r="D20" s="210"/>
      <c r="E20" s="210"/>
      <c r="F20" s="210"/>
      <c r="G20" s="210"/>
      <c r="H20" s="210"/>
      <c r="I20" s="210"/>
      <c r="J20" s="210"/>
      <c r="K20" s="211"/>
      <c r="L20" s="74">
        <v>8.25</v>
      </c>
      <c r="M20" s="75">
        <v>8.25</v>
      </c>
      <c r="N20" s="75">
        <v>7</v>
      </c>
      <c r="O20" s="75" t="s">
        <v>62</v>
      </c>
      <c r="P20" s="75" t="s">
        <v>62</v>
      </c>
      <c r="Q20" s="75">
        <v>8.25</v>
      </c>
      <c r="R20" s="75">
        <v>8.25</v>
      </c>
      <c r="S20" s="75">
        <v>8.25</v>
      </c>
      <c r="T20" s="75">
        <v>8.25</v>
      </c>
      <c r="U20" s="75">
        <v>7</v>
      </c>
      <c r="V20" s="75" t="s">
        <v>62</v>
      </c>
      <c r="W20" s="75" t="s">
        <v>62</v>
      </c>
      <c r="X20" s="75">
        <v>8.25</v>
      </c>
      <c r="Y20" s="75">
        <v>8.25</v>
      </c>
      <c r="Z20" s="75">
        <v>8.25</v>
      </c>
      <c r="AA20" s="75">
        <v>8.25</v>
      </c>
      <c r="AB20" s="75">
        <v>7</v>
      </c>
      <c r="AC20" s="75" t="s">
        <v>62</v>
      </c>
      <c r="AD20" s="75" t="s">
        <v>62</v>
      </c>
      <c r="AE20" s="75">
        <v>8.25</v>
      </c>
      <c r="AF20" s="75">
        <v>8.25</v>
      </c>
      <c r="AG20" s="75">
        <v>8.25</v>
      </c>
      <c r="AH20" s="75">
        <v>8.25</v>
      </c>
      <c r="AI20" s="75">
        <v>7</v>
      </c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  <c r="EJ20" s="75"/>
      <c r="EK20" s="75"/>
      <c r="EL20" s="75"/>
      <c r="EM20" s="75"/>
      <c r="EN20" s="75"/>
      <c r="EO20" s="75"/>
      <c r="EP20" s="75"/>
      <c r="EQ20" s="75"/>
      <c r="ER20" s="75"/>
      <c r="ES20" s="75"/>
      <c r="ET20" s="75"/>
      <c r="EU20" s="75"/>
      <c r="EV20" s="75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75"/>
      <c r="GC20" s="75"/>
      <c r="GD20" s="75"/>
      <c r="GE20" s="75"/>
      <c r="GF20" s="75"/>
      <c r="GG20" s="75"/>
      <c r="GH20" s="75"/>
      <c r="GI20" s="75"/>
      <c r="GJ20" s="75"/>
      <c r="GK20" s="75"/>
      <c r="GL20" s="75"/>
      <c r="GM20" s="75"/>
      <c r="GN20" s="75"/>
      <c r="GO20" s="75"/>
      <c r="GP20" s="75"/>
      <c r="GQ20" s="75"/>
      <c r="GR20" s="75"/>
      <c r="GS20" s="75"/>
      <c r="GT20" s="75"/>
      <c r="GU20" s="75"/>
      <c r="GV20" s="75"/>
      <c r="GW20" s="75"/>
      <c r="GX20" s="75"/>
      <c r="GY20" s="75"/>
      <c r="GZ20" s="75"/>
      <c r="HA20" s="75"/>
      <c r="HB20" s="75"/>
      <c r="HC20" s="75"/>
      <c r="HD20" s="75"/>
      <c r="HE20" s="75"/>
      <c r="HF20" s="75"/>
      <c r="HG20" s="75"/>
      <c r="HH20" s="75"/>
      <c r="HI20" s="75"/>
      <c r="HJ20" s="75"/>
      <c r="HK20" s="75"/>
      <c r="HL20" s="75"/>
      <c r="HM20" s="75"/>
      <c r="HN20" s="75"/>
      <c r="HO20" s="75"/>
      <c r="HP20" s="75"/>
      <c r="HQ20" s="75"/>
      <c r="HR20" s="75"/>
      <c r="HS20" s="75"/>
      <c r="HT20" s="77"/>
      <c r="HU20" s="77"/>
      <c r="HV20" s="77"/>
      <c r="HW20" s="77"/>
      <c r="HX20" s="77"/>
      <c r="HY20" s="75"/>
      <c r="HZ20" s="75"/>
      <c r="IA20" s="75"/>
      <c r="IB20" s="75"/>
      <c r="IC20" s="75"/>
      <c r="ID20" s="75"/>
      <c r="IE20" s="75"/>
      <c r="IF20" s="75"/>
      <c r="IG20" s="78"/>
      <c r="IH20" s="78"/>
      <c r="II20" s="77"/>
      <c r="IJ20" s="77"/>
      <c r="IK20" s="77"/>
      <c r="IL20" s="75"/>
      <c r="IM20" s="75"/>
      <c r="IN20" s="75"/>
      <c r="IO20" s="75"/>
      <c r="IP20" s="75"/>
      <c r="IQ20" s="75"/>
      <c r="IR20" s="77"/>
      <c r="IS20" s="77"/>
      <c r="IT20" s="77"/>
      <c r="IU20" s="77"/>
      <c r="IV20" s="77"/>
      <c r="IW20" s="77"/>
      <c r="IX20" s="77"/>
      <c r="IY20" s="77"/>
      <c r="IZ20" s="75"/>
      <c r="JA20" s="75"/>
      <c r="JB20" s="75"/>
      <c r="JC20" s="75"/>
      <c r="JD20" s="75"/>
      <c r="JE20" s="75"/>
      <c r="JF20" s="75"/>
      <c r="JG20" s="75"/>
      <c r="JH20" s="75"/>
      <c r="JI20" s="75"/>
      <c r="JJ20" s="75"/>
      <c r="JK20" s="75"/>
      <c r="JL20" s="75"/>
      <c r="JM20" s="75"/>
      <c r="JN20" s="75"/>
      <c r="JO20" s="75"/>
      <c r="JP20" s="75"/>
      <c r="JQ20" s="75"/>
      <c r="JR20" s="75"/>
      <c r="JS20" s="75"/>
      <c r="JT20" s="75"/>
      <c r="JU20" s="75"/>
      <c r="JV20" s="75"/>
      <c r="JW20" s="75"/>
      <c r="JX20" s="75"/>
      <c r="JY20" s="75"/>
      <c r="JZ20" s="75"/>
      <c r="KA20" s="75"/>
      <c r="KB20" s="75"/>
      <c r="KC20" s="75"/>
      <c r="KD20" s="75"/>
      <c r="KE20" s="75"/>
      <c r="KF20" s="75"/>
      <c r="KG20" s="75"/>
      <c r="KH20" s="75"/>
      <c r="KI20" s="75"/>
      <c r="KJ20" s="75"/>
      <c r="KK20" s="75"/>
      <c r="KL20" s="75"/>
      <c r="KM20" s="75"/>
      <c r="KN20" s="75"/>
      <c r="KO20" s="75"/>
      <c r="KP20" s="75"/>
      <c r="KQ20" s="75"/>
      <c r="KR20" s="75"/>
      <c r="KS20" s="75"/>
      <c r="KT20" s="75"/>
      <c r="KU20" s="75"/>
      <c r="KV20" s="75"/>
      <c r="KW20" s="75"/>
      <c r="KX20" s="75"/>
      <c r="KY20" s="75"/>
      <c r="KZ20" s="77"/>
      <c r="LA20" s="75"/>
      <c r="LB20" s="75"/>
      <c r="LC20" s="75"/>
      <c r="LD20" s="75"/>
      <c r="LE20" s="75"/>
      <c r="LF20" s="75"/>
      <c r="LG20" s="75"/>
      <c r="LH20" s="75"/>
      <c r="LI20" s="78"/>
      <c r="LJ20" s="78"/>
      <c r="LK20" s="77"/>
      <c r="LL20" s="77"/>
      <c r="LM20" s="77"/>
      <c r="LN20" s="77"/>
      <c r="LO20" s="77"/>
      <c r="LP20" s="77"/>
      <c r="LQ20" s="75"/>
      <c r="LR20" s="75"/>
      <c r="LS20" s="75"/>
      <c r="LT20" s="75"/>
      <c r="LU20" s="75"/>
      <c r="LV20" s="75"/>
      <c r="LW20" s="75"/>
      <c r="LX20" s="75"/>
      <c r="LY20" s="78"/>
      <c r="LZ20" s="78"/>
      <c r="MA20" s="77"/>
      <c r="MB20" s="77"/>
      <c r="MC20" s="77"/>
      <c r="MD20" s="77"/>
      <c r="ME20" s="77"/>
      <c r="MF20" s="77"/>
      <c r="MG20" s="75"/>
      <c r="MH20" s="75"/>
      <c r="MI20" s="75"/>
      <c r="MJ20" s="75"/>
      <c r="MK20" s="75"/>
      <c r="ML20" s="75"/>
      <c r="MM20" s="75"/>
      <c r="MN20" s="75"/>
      <c r="MO20" s="78"/>
      <c r="MP20" s="78"/>
      <c r="MQ20" s="77"/>
      <c r="MR20" s="77"/>
      <c r="MS20" s="77"/>
      <c r="MT20" s="77"/>
      <c r="MU20" s="77"/>
      <c r="MV20" s="77"/>
      <c r="MW20" s="75"/>
      <c r="MX20" s="75"/>
      <c r="MY20" s="75"/>
      <c r="MZ20" s="75"/>
      <c r="NA20" s="75"/>
      <c r="NB20" s="75"/>
      <c r="NC20" s="75"/>
      <c r="ND20" s="75"/>
      <c r="NE20" s="78"/>
      <c r="NF20" s="78"/>
      <c r="NG20" s="76"/>
      <c r="NH20" s="76"/>
      <c r="NI20" s="76"/>
      <c r="NJ20" s="76"/>
    </row>
    <row r="21" spans="1:374" x14ac:dyDescent="0.25">
      <c r="A21" s="62"/>
      <c r="B21" s="79" t="s">
        <v>79</v>
      </c>
      <c r="C21" s="80"/>
      <c r="D21" s="80"/>
      <c r="E21" s="80"/>
      <c r="F21" s="80"/>
      <c r="G21" s="80"/>
      <c r="K21" s="82"/>
      <c r="L21" s="82"/>
      <c r="M21" s="82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/>
      <c r="EO21" s="84"/>
      <c r="EP21" s="84"/>
      <c r="EQ21" s="84"/>
      <c r="ER21" s="84"/>
      <c r="ES21" s="84"/>
      <c r="ET21" s="84"/>
      <c r="EU21" s="84"/>
      <c r="EV21" s="84"/>
      <c r="EW21" s="84"/>
      <c r="EX21" s="84"/>
      <c r="EY21" s="84"/>
      <c r="EZ21" s="84"/>
      <c r="FA21" s="84"/>
      <c r="FB21" s="84"/>
      <c r="FC21" s="84"/>
      <c r="FD21" s="84"/>
      <c r="FE21" s="84"/>
      <c r="FF21" s="84"/>
      <c r="FG21" s="84"/>
      <c r="FH21" s="84"/>
      <c r="FI21" s="84"/>
      <c r="FJ21" s="84"/>
      <c r="FK21" s="84"/>
      <c r="FL21" s="84"/>
      <c r="FM21" s="84"/>
      <c r="FN21" s="84"/>
      <c r="FO21" s="84"/>
      <c r="FP21" s="84"/>
      <c r="FQ21" s="84"/>
      <c r="FR21" s="84"/>
      <c r="FS21" s="84"/>
      <c r="FT21" s="84"/>
      <c r="FU21" s="84"/>
      <c r="FV21" s="84"/>
      <c r="FW21" s="84"/>
      <c r="FX21" s="84"/>
      <c r="FY21" s="84"/>
      <c r="FZ21" s="84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</row>
    <row r="22" spans="1:374" x14ac:dyDescent="0.25">
      <c r="A22" s="62"/>
      <c r="B22" s="79" t="s">
        <v>80</v>
      </c>
      <c r="C22" s="80"/>
      <c r="D22" s="80"/>
      <c r="E22" s="80"/>
      <c r="F22" s="80"/>
      <c r="G22" s="80"/>
      <c r="H22" s="80"/>
      <c r="I22" s="80"/>
      <c r="J22" s="80"/>
      <c r="K22" s="82"/>
      <c r="L22" s="82"/>
      <c r="M22" s="82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</row>
    <row r="23" spans="1:374" x14ac:dyDescent="0.25">
      <c r="A23" s="62"/>
      <c r="B23" s="79" t="s">
        <v>81</v>
      </c>
      <c r="C23" s="80"/>
      <c r="D23" s="80"/>
      <c r="E23" s="80"/>
      <c r="F23" s="80"/>
      <c r="G23" s="80"/>
      <c r="H23" s="80"/>
      <c r="I23" s="80"/>
      <c r="J23" s="80"/>
      <c r="K23" s="82"/>
      <c r="L23" s="82"/>
      <c r="M23" s="82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</row>
    <row r="24" spans="1:374" ht="39.6" x14ac:dyDescent="0.25">
      <c r="A24" s="62"/>
      <c r="B24" s="79" t="s">
        <v>82</v>
      </c>
      <c r="C24" s="80"/>
      <c r="D24" s="80"/>
      <c r="E24" s="80"/>
      <c r="F24" s="80"/>
      <c r="G24" s="80"/>
      <c r="H24" s="80"/>
      <c r="I24" s="80"/>
      <c r="J24" s="80"/>
      <c r="K24" s="82"/>
      <c r="L24" s="82"/>
      <c r="M24" s="82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</row>
    <row r="25" spans="1:374" x14ac:dyDescent="0.25">
      <c r="A25" s="62"/>
      <c r="B25" s="85" t="s">
        <v>83</v>
      </c>
      <c r="H25" s="80"/>
      <c r="I25" s="80"/>
      <c r="J25" s="80"/>
      <c r="K25" s="82"/>
      <c r="L25" s="82"/>
      <c r="M25" s="82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</row>
    <row r="26" spans="1:374" x14ac:dyDescent="0.25">
      <c r="A26" s="62"/>
      <c r="B26" s="79" t="s">
        <v>84</v>
      </c>
      <c r="C26" s="80"/>
      <c r="D26" s="80"/>
      <c r="E26" s="80"/>
      <c r="F26" s="80"/>
      <c r="G26" s="80"/>
      <c r="H26" s="80"/>
      <c r="I26" s="80"/>
      <c r="J26" s="80"/>
      <c r="K26" s="82"/>
      <c r="L26" s="82"/>
      <c r="M26" s="82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</row>
    <row r="27" spans="1:374" x14ac:dyDescent="0.25">
      <c r="A27" s="62"/>
      <c r="B27" s="87" t="s">
        <v>85</v>
      </c>
      <c r="C27" s="81"/>
      <c r="D27" s="81"/>
      <c r="E27" s="81"/>
      <c r="F27" s="81"/>
      <c r="G27" s="81"/>
      <c r="H27" s="80"/>
      <c r="I27" s="80"/>
      <c r="J27" s="80"/>
      <c r="K27" s="82"/>
      <c r="L27" s="82"/>
      <c r="M27" s="82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</row>
    <row r="28" spans="1:374" x14ac:dyDescent="0.25">
      <c r="A28" s="62"/>
      <c r="B28" s="87" t="s">
        <v>86</v>
      </c>
      <c r="C28" s="81"/>
      <c r="D28" s="81"/>
      <c r="E28" s="81"/>
      <c r="F28" s="81"/>
      <c r="G28" s="81"/>
      <c r="K28" s="82"/>
      <c r="L28" s="82"/>
      <c r="M28" s="82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</row>
    <row r="29" spans="1:374" x14ac:dyDescent="0.25">
      <c r="A29" s="62"/>
      <c r="B29" s="87" t="s">
        <v>87</v>
      </c>
      <c r="C29" s="81"/>
      <c r="D29" s="81"/>
      <c r="E29" s="81"/>
      <c r="F29" s="81"/>
      <c r="G29" s="81"/>
      <c r="H29" s="80"/>
      <c r="I29" s="80"/>
      <c r="J29" s="80"/>
      <c r="K29" s="82"/>
      <c r="L29" s="82"/>
      <c r="M29" s="82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</row>
    <row r="30" spans="1:374" x14ac:dyDescent="0.25">
      <c r="A30" s="62"/>
      <c r="B30" s="87" t="s">
        <v>88</v>
      </c>
      <c r="C30" s="81"/>
      <c r="D30" s="81"/>
      <c r="E30" s="81"/>
      <c r="F30" s="81"/>
      <c r="G30" s="81"/>
      <c r="H30" s="80"/>
      <c r="I30" s="80"/>
      <c r="J30" s="80"/>
      <c r="K30" s="82"/>
      <c r="L30" s="82"/>
      <c r="M30" s="82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</row>
    <row r="31" spans="1:374" x14ac:dyDescent="0.25">
      <c r="A31" s="62"/>
      <c r="B31" s="62" t="s">
        <v>89</v>
      </c>
      <c r="H31" s="80"/>
      <c r="I31" s="80"/>
      <c r="J31" s="80"/>
      <c r="K31" s="82"/>
      <c r="L31" s="82"/>
      <c r="M31" s="82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</row>
    <row r="32" spans="1:374" x14ac:dyDescent="0.25">
      <c r="A32" s="62"/>
      <c r="B32" s="60">
        <f ca="1">TODAY()</f>
        <v>43138</v>
      </c>
      <c r="C32" s="88" t="s">
        <v>65</v>
      </c>
      <c r="D32" s="88" t="s">
        <v>90</v>
      </c>
      <c r="E32" s="88">
        <v>8.25</v>
      </c>
      <c r="F32" s="88">
        <v>7</v>
      </c>
      <c r="G32" s="88">
        <v>7.25</v>
      </c>
      <c r="H32" s="88">
        <v>6</v>
      </c>
      <c r="I32" s="73" t="s">
        <v>91</v>
      </c>
      <c r="J32" s="70" t="s">
        <v>92</v>
      </c>
      <c r="K32" s="73" t="s">
        <v>62</v>
      </c>
      <c r="L32" s="70" t="s">
        <v>93</v>
      </c>
      <c r="M32" s="70" t="s">
        <v>94</v>
      </c>
      <c r="N32" s="70" t="s">
        <v>95</v>
      </c>
      <c r="O32" s="73" t="s">
        <v>96</v>
      </c>
      <c r="P32" s="73" t="s">
        <v>97</v>
      </c>
      <c r="Q32" s="59"/>
      <c r="R32" s="59"/>
      <c r="S32" s="59"/>
      <c r="T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</row>
    <row r="33" spans="1:130" x14ac:dyDescent="0.25">
      <c r="A33" s="62">
        <v>2</v>
      </c>
      <c r="B33" s="89" t="s">
        <v>61</v>
      </c>
      <c r="C33" s="90">
        <f t="shared" ref="C33:C43" si="0">COUNTIFS(C5:MZ5,"К")</f>
        <v>0</v>
      </c>
      <c r="D33" s="90">
        <f t="shared" ref="D33:D43" si="1">COUNTIFS(C5:MZ5,"К/8")</f>
        <v>0</v>
      </c>
      <c r="E33" s="90">
        <f t="shared" ref="E33:E43" si="2">COUNTIFS(C5:GJK5,"8.25")</f>
        <v>16</v>
      </c>
      <c r="F33" s="90">
        <f t="shared" ref="F33:F50" si="3">COUNTIFS(C5:MZ5,7)</f>
        <v>4</v>
      </c>
      <c r="G33" s="90">
        <f t="shared" ref="G33:G50" si="4">COUNTIFS(C5:MZ5,7.25)</f>
        <v>0</v>
      </c>
      <c r="H33" s="90">
        <f t="shared" ref="H33:H50" si="5">COUNTIFS(C5:MZ5,6)</f>
        <v>0</v>
      </c>
      <c r="I33" s="90">
        <f t="shared" ref="I33:I50" si="6">COUNTIFS(C5:MZ5,"Об")</f>
        <v>0</v>
      </c>
      <c r="J33" s="91">
        <f t="shared" ref="J33:J50" si="7">SUM(C33:H33)</f>
        <v>20</v>
      </c>
      <c r="K33" s="92">
        <f t="shared" ref="K33:K50" si="8">COUNTIFS(C5:MZ5,"Вых")</f>
        <v>15</v>
      </c>
      <c r="L33" s="93">
        <f>C33*9+D33*8.25+E33*$E$32+F33*$F$32+G33*$G$32+H33*$H$32+I33*6</f>
        <v>160</v>
      </c>
      <c r="M33" s="94">
        <f t="shared" ref="M33:M50" si="9">J33/K33</f>
        <v>1.3333333333333333</v>
      </c>
      <c r="N33" s="95">
        <f ca="1">J33/($B$32-$B$1)*100</f>
        <v>2.604166666666667</v>
      </c>
      <c r="O33" s="72">
        <f t="shared" ref="O33:O50" si="10">COUNTIFS(C5:MZ5,"От")</f>
        <v>0</v>
      </c>
      <c r="P33" s="71">
        <f t="shared" ref="P33:P50" si="11">COUNTIFS(C5:MZ5,"Б")</f>
        <v>0</v>
      </c>
      <c r="Q33" s="59">
        <f t="shared" ref="Q33:Q50" si="12">28-O33</f>
        <v>28</v>
      </c>
      <c r="R33" s="59"/>
      <c r="S33" s="59"/>
      <c r="T33" s="59"/>
      <c r="U33" s="96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</row>
    <row r="34" spans="1:130" x14ac:dyDescent="0.25">
      <c r="A34" s="62">
        <v>3</v>
      </c>
      <c r="B34" s="71" t="s">
        <v>63</v>
      </c>
      <c r="C34" s="90">
        <f t="shared" si="0"/>
        <v>0</v>
      </c>
      <c r="D34" s="90">
        <f t="shared" si="1"/>
        <v>0</v>
      </c>
      <c r="E34" s="90">
        <f t="shared" si="2"/>
        <v>16</v>
      </c>
      <c r="F34" s="90">
        <f t="shared" si="3"/>
        <v>4</v>
      </c>
      <c r="G34" s="90">
        <f t="shared" si="4"/>
        <v>0</v>
      </c>
      <c r="H34" s="90">
        <f t="shared" si="5"/>
        <v>0</v>
      </c>
      <c r="I34" s="90">
        <f t="shared" si="6"/>
        <v>0</v>
      </c>
      <c r="J34" s="91">
        <f t="shared" si="7"/>
        <v>20</v>
      </c>
      <c r="K34" s="92">
        <f t="shared" si="8"/>
        <v>15</v>
      </c>
      <c r="L34" s="93">
        <f t="shared" ref="L34:L50" si="13">C34*9+D34*8.25+E34*$E$32+F34*$F$32+G34*$G$32+H34*$H$32+I34*6</f>
        <v>160</v>
      </c>
      <c r="M34" s="94">
        <f t="shared" si="9"/>
        <v>1.3333333333333333</v>
      </c>
      <c r="N34" s="95">
        <f t="shared" ref="N34:N50" ca="1" si="14">J34/($B$32-$B$1)*100</f>
        <v>2.604166666666667</v>
      </c>
      <c r="O34" s="72">
        <f t="shared" si="10"/>
        <v>0</v>
      </c>
      <c r="P34" s="71">
        <f t="shared" si="11"/>
        <v>0</v>
      </c>
      <c r="Q34" s="59">
        <f t="shared" si="12"/>
        <v>28</v>
      </c>
      <c r="R34" s="59"/>
      <c r="S34" s="59"/>
      <c r="T34" s="59"/>
      <c r="U34" s="84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</row>
    <row r="35" spans="1:130" x14ac:dyDescent="0.25">
      <c r="A35" s="62">
        <v>4</v>
      </c>
      <c r="B35" s="89" t="s">
        <v>64</v>
      </c>
      <c r="C35" s="90">
        <f t="shared" si="0"/>
        <v>8</v>
      </c>
      <c r="D35" s="90">
        <f t="shared" si="1"/>
        <v>0</v>
      </c>
      <c r="E35" s="90">
        <f t="shared" si="2"/>
        <v>10</v>
      </c>
      <c r="F35" s="90">
        <f t="shared" si="3"/>
        <v>2</v>
      </c>
      <c r="G35" s="90">
        <f t="shared" si="4"/>
        <v>0</v>
      </c>
      <c r="H35" s="90">
        <f t="shared" si="5"/>
        <v>0</v>
      </c>
      <c r="I35" s="90">
        <f t="shared" si="6"/>
        <v>0</v>
      </c>
      <c r="J35" s="91">
        <f t="shared" si="7"/>
        <v>20</v>
      </c>
      <c r="K35" s="92">
        <f t="shared" si="8"/>
        <v>13</v>
      </c>
      <c r="L35" s="93">
        <f t="shared" si="13"/>
        <v>168.5</v>
      </c>
      <c r="M35" s="94">
        <f t="shared" si="9"/>
        <v>1.5384615384615385</v>
      </c>
      <c r="N35" s="95">
        <f t="shared" ca="1" si="14"/>
        <v>2.604166666666667</v>
      </c>
      <c r="O35" s="72">
        <f t="shared" si="10"/>
        <v>0</v>
      </c>
      <c r="P35" s="71">
        <f t="shared" si="11"/>
        <v>0</v>
      </c>
      <c r="Q35" s="59">
        <f t="shared" si="12"/>
        <v>28</v>
      </c>
      <c r="R35" s="59"/>
      <c r="S35" s="59"/>
      <c r="T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</row>
    <row r="36" spans="1:130" x14ac:dyDescent="0.25">
      <c r="A36" s="62">
        <v>5</v>
      </c>
      <c r="B36" s="89" t="s">
        <v>66</v>
      </c>
      <c r="C36" s="90">
        <f t="shared" si="0"/>
        <v>19</v>
      </c>
      <c r="D36" s="90">
        <f t="shared" si="1"/>
        <v>0</v>
      </c>
      <c r="E36" s="90">
        <f t="shared" si="2"/>
        <v>3</v>
      </c>
      <c r="F36" s="90">
        <f t="shared" si="3"/>
        <v>1</v>
      </c>
      <c r="G36" s="90">
        <f t="shared" si="4"/>
        <v>0</v>
      </c>
      <c r="H36" s="90">
        <f t="shared" si="5"/>
        <v>0</v>
      </c>
      <c r="I36" s="90">
        <f t="shared" si="6"/>
        <v>0</v>
      </c>
      <c r="J36" s="91">
        <f t="shared" si="7"/>
        <v>23</v>
      </c>
      <c r="K36" s="92">
        <f t="shared" si="8"/>
        <v>10</v>
      </c>
      <c r="L36" s="93">
        <f t="shared" si="13"/>
        <v>202.75</v>
      </c>
      <c r="M36" s="94">
        <f t="shared" si="9"/>
        <v>2.2999999999999998</v>
      </c>
      <c r="N36" s="95">
        <f t="shared" ca="1" si="14"/>
        <v>2.994791666666667</v>
      </c>
      <c r="O36" s="72">
        <f t="shared" si="10"/>
        <v>0</v>
      </c>
      <c r="P36" s="71">
        <f t="shared" si="11"/>
        <v>0</v>
      </c>
      <c r="Q36" s="59">
        <f t="shared" si="12"/>
        <v>28</v>
      </c>
      <c r="R36" s="59"/>
      <c r="S36" s="59"/>
      <c r="T36" s="59"/>
      <c r="U36" s="84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</row>
    <row r="37" spans="1:130" x14ac:dyDescent="0.25">
      <c r="A37" s="62">
        <v>6</v>
      </c>
      <c r="B37" s="71" t="s">
        <v>67</v>
      </c>
      <c r="C37" s="90">
        <f t="shared" si="0"/>
        <v>0</v>
      </c>
      <c r="D37" s="90">
        <f t="shared" si="1"/>
        <v>0</v>
      </c>
      <c r="E37" s="90">
        <f t="shared" si="2"/>
        <v>15</v>
      </c>
      <c r="F37" s="90">
        <f t="shared" si="3"/>
        <v>4</v>
      </c>
      <c r="G37" s="90">
        <f t="shared" si="4"/>
        <v>0</v>
      </c>
      <c r="H37" s="90">
        <f t="shared" si="5"/>
        <v>0</v>
      </c>
      <c r="I37" s="90">
        <f t="shared" si="6"/>
        <v>0</v>
      </c>
      <c r="J37" s="91">
        <f t="shared" si="7"/>
        <v>19</v>
      </c>
      <c r="K37" s="92">
        <f t="shared" si="8"/>
        <v>14</v>
      </c>
      <c r="L37" s="93">
        <f t="shared" si="13"/>
        <v>151.75</v>
      </c>
      <c r="M37" s="94">
        <f t="shared" si="9"/>
        <v>1.3571428571428572</v>
      </c>
      <c r="N37" s="95">
        <f t="shared" ca="1" si="14"/>
        <v>2.473958333333333</v>
      </c>
      <c r="O37" s="72">
        <f t="shared" si="10"/>
        <v>0</v>
      </c>
      <c r="P37" s="71">
        <f t="shared" si="11"/>
        <v>0</v>
      </c>
      <c r="Q37" s="59">
        <f t="shared" si="12"/>
        <v>28</v>
      </c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</row>
    <row r="38" spans="1:130" x14ac:dyDescent="0.25">
      <c r="A38" s="62">
        <v>8</v>
      </c>
      <c r="B38" s="89" t="s">
        <v>68</v>
      </c>
      <c r="C38" s="90">
        <f t="shared" si="0"/>
        <v>13</v>
      </c>
      <c r="D38" s="90">
        <f t="shared" si="1"/>
        <v>0</v>
      </c>
      <c r="E38" s="90">
        <f t="shared" si="2"/>
        <v>7</v>
      </c>
      <c r="F38" s="90">
        <f t="shared" si="3"/>
        <v>1</v>
      </c>
      <c r="G38" s="90">
        <f t="shared" si="4"/>
        <v>0</v>
      </c>
      <c r="H38" s="90">
        <f t="shared" si="5"/>
        <v>0</v>
      </c>
      <c r="I38" s="90">
        <f t="shared" si="6"/>
        <v>0</v>
      </c>
      <c r="J38" s="91">
        <f t="shared" si="7"/>
        <v>21</v>
      </c>
      <c r="K38" s="92">
        <f t="shared" si="8"/>
        <v>12</v>
      </c>
      <c r="L38" s="93">
        <f t="shared" si="13"/>
        <v>181.75</v>
      </c>
      <c r="M38" s="94">
        <f t="shared" si="9"/>
        <v>1.75</v>
      </c>
      <c r="N38" s="95">
        <f t="shared" ca="1" si="14"/>
        <v>2.734375</v>
      </c>
      <c r="O38" s="72">
        <f t="shared" si="10"/>
        <v>0</v>
      </c>
      <c r="P38" s="71">
        <f t="shared" si="11"/>
        <v>0</v>
      </c>
      <c r="Q38" s="59">
        <f t="shared" si="12"/>
        <v>28</v>
      </c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</row>
    <row r="39" spans="1:130" x14ac:dyDescent="0.25">
      <c r="A39" s="62">
        <v>9</v>
      </c>
      <c r="B39" s="71" t="s">
        <v>69</v>
      </c>
      <c r="C39" s="90">
        <f t="shared" si="0"/>
        <v>19</v>
      </c>
      <c r="D39" s="90">
        <f t="shared" si="1"/>
        <v>0</v>
      </c>
      <c r="E39" s="90">
        <f t="shared" si="2"/>
        <v>3</v>
      </c>
      <c r="F39" s="90">
        <f t="shared" si="3"/>
        <v>1</v>
      </c>
      <c r="G39" s="90">
        <f t="shared" si="4"/>
        <v>0</v>
      </c>
      <c r="H39" s="90">
        <f t="shared" si="5"/>
        <v>0</v>
      </c>
      <c r="I39" s="90">
        <f t="shared" si="6"/>
        <v>0</v>
      </c>
      <c r="J39" s="91">
        <f t="shared" si="7"/>
        <v>23</v>
      </c>
      <c r="K39" s="92">
        <f t="shared" si="8"/>
        <v>9</v>
      </c>
      <c r="L39" s="93">
        <f t="shared" si="13"/>
        <v>202.75</v>
      </c>
      <c r="M39" s="94">
        <f t="shared" si="9"/>
        <v>2.5555555555555554</v>
      </c>
      <c r="N39" s="95">
        <f t="shared" ca="1" si="14"/>
        <v>2.994791666666667</v>
      </c>
      <c r="O39" s="72">
        <f t="shared" si="10"/>
        <v>0</v>
      </c>
      <c r="P39" s="71">
        <f t="shared" si="11"/>
        <v>0</v>
      </c>
      <c r="Q39" s="59">
        <f t="shared" si="12"/>
        <v>28</v>
      </c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</row>
    <row r="40" spans="1:130" ht="12" customHeight="1" x14ac:dyDescent="0.25">
      <c r="A40" s="62">
        <v>10</v>
      </c>
      <c r="B40" s="71" t="s">
        <v>70</v>
      </c>
      <c r="C40" s="90">
        <f t="shared" si="0"/>
        <v>11</v>
      </c>
      <c r="D40" s="90">
        <f t="shared" si="1"/>
        <v>0</v>
      </c>
      <c r="E40" s="90">
        <f t="shared" si="2"/>
        <v>8</v>
      </c>
      <c r="F40" s="90">
        <f t="shared" si="3"/>
        <v>2</v>
      </c>
      <c r="G40" s="90">
        <f t="shared" si="4"/>
        <v>0</v>
      </c>
      <c r="H40" s="90">
        <f t="shared" si="5"/>
        <v>0</v>
      </c>
      <c r="I40" s="90">
        <f t="shared" si="6"/>
        <v>0</v>
      </c>
      <c r="J40" s="91">
        <f t="shared" si="7"/>
        <v>21</v>
      </c>
      <c r="K40" s="92">
        <f t="shared" si="8"/>
        <v>12</v>
      </c>
      <c r="L40" s="93">
        <f t="shared" si="13"/>
        <v>179</v>
      </c>
      <c r="M40" s="94">
        <f t="shared" si="9"/>
        <v>1.75</v>
      </c>
      <c r="N40" s="95">
        <f t="shared" ca="1" si="14"/>
        <v>2.734375</v>
      </c>
      <c r="O40" s="72">
        <f t="shared" si="10"/>
        <v>0</v>
      </c>
      <c r="P40" s="71">
        <f t="shared" si="11"/>
        <v>0</v>
      </c>
      <c r="Q40" s="59">
        <f t="shared" si="12"/>
        <v>28</v>
      </c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</row>
    <row r="41" spans="1:130" x14ac:dyDescent="0.25">
      <c r="A41" s="62">
        <v>11</v>
      </c>
      <c r="B41" s="89" t="s">
        <v>71</v>
      </c>
      <c r="C41" s="90">
        <f t="shared" si="0"/>
        <v>19</v>
      </c>
      <c r="D41" s="90">
        <f t="shared" si="1"/>
        <v>0</v>
      </c>
      <c r="E41" s="90">
        <f t="shared" si="2"/>
        <v>3</v>
      </c>
      <c r="F41" s="90">
        <f t="shared" si="3"/>
        <v>1</v>
      </c>
      <c r="G41" s="90">
        <f t="shared" si="4"/>
        <v>0</v>
      </c>
      <c r="H41" s="90">
        <f t="shared" si="5"/>
        <v>0</v>
      </c>
      <c r="I41" s="90">
        <f t="shared" si="6"/>
        <v>0</v>
      </c>
      <c r="J41" s="91">
        <f t="shared" si="7"/>
        <v>23</v>
      </c>
      <c r="K41" s="92">
        <f t="shared" si="8"/>
        <v>10</v>
      </c>
      <c r="L41" s="93">
        <f t="shared" si="13"/>
        <v>202.75</v>
      </c>
      <c r="M41" s="94">
        <f t="shared" si="9"/>
        <v>2.2999999999999998</v>
      </c>
      <c r="N41" s="95">
        <f t="shared" ca="1" si="14"/>
        <v>2.994791666666667</v>
      </c>
      <c r="O41" s="72">
        <f t="shared" si="10"/>
        <v>0</v>
      </c>
      <c r="P41" s="71">
        <f t="shared" si="11"/>
        <v>0</v>
      </c>
      <c r="Q41" s="59">
        <f t="shared" si="12"/>
        <v>28</v>
      </c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</row>
    <row r="42" spans="1:130" x14ac:dyDescent="0.25">
      <c r="A42" s="62">
        <v>12</v>
      </c>
      <c r="B42" s="71" t="s">
        <v>72</v>
      </c>
      <c r="C42" s="90">
        <f t="shared" si="0"/>
        <v>8</v>
      </c>
      <c r="D42" s="90">
        <f t="shared" si="1"/>
        <v>0</v>
      </c>
      <c r="E42" s="90">
        <f t="shared" si="2"/>
        <v>11</v>
      </c>
      <c r="F42" s="90">
        <f t="shared" si="3"/>
        <v>2</v>
      </c>
      <c r="G42" s="90">
        <f t="shared" si="4"/>
        <v>0</v>
      </c>
      <c r="H42" s="90">
        <f t="shared" si="5"/>
        <v>0</v>
      </c>
      <c r="I42" s="90">
        <f t="shared" si="6"/>
        <v>0</v>
      </c>
      <c r="J42" s="91">
        <f t="shared" si="7"/>
        <v>21</v>
      </c>
      <c r="K42" s="92">
        <f t="shared" si="8"/>
        <v>12</v>
      </c>
      <c r="L42" s="93">
        <f t="shared" si="13"/>
        <v>176.75</v>
      </c>
      <c r="M42" s="94">
        <f t="shared" si="9"/>
        <v>1.75</v>
      </c>
      <c r="N42" s="95">
        <f t="shared" ca="1" si="14"/>
        <v>2.734375</v>
      </c>
      <c r="O42" s="72">
        <f t="shared" si="10"/>
        <v>0</v>
      </c>
      <c r="P42" s="71">
        <f t="shared" si="11"/>
        <v>0</v>
      </c>
      <c r="Q42" s="59">
        <f t="shared" si="12"/>
        <v>28</v>
      </c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</row>
    <row r="43" spans="1:130" x14ac:dyDescent="0.25">
      <c r="A43" s="62">
        <v>14</v>
      </c>
      <c r="B43" s="71" t="s">
        <v>73</v>
      </c>
      <c r="C43" s="90">
        <f t="shared" si="0"/>
        <v>8</v>
      </c>
      <c r="D43" s="90">
        <f t="shared" si="1"/>
        <v>0</v>
      </c>
      <c r="E43" s="90">
        <f t="shared" si="2"/>
        <v>8</v>
      </c>
      <c r="F43" s="90">
        <f t="shared" si="3"/>
        <v>2</v>
      </c>
      <c r="G43" s="90">
        <f t="shared" si="4"/>
        <v>0</v>
      </c>
      <c r="H43" s="90">
        <f t="shared" si="5"/>
        <v>0</v>
      </c>
      <c r="I43" s="90">
        <f t="shared" si="6"/>
        <v>0</v>
      </c>
      <c r="J43" s="91">
        <f t="shared" si="7"/>
        <v>18</v>
      </c>
      <c r="K43" s="92">
        <f t="shared" si="8"/>
        <v>14</v>
      </c>
      <c r="L43" s="93">
        <f t="shared" si="13"/>
        <v>152</v>
      </c>
      <c r="M43" s="94">
        <f t="shared" si="9"/>
        <v>1.2857142857142858</v>
      </c>
      <c r="N43" s="95">
        <f t="shared" ca="1" si="14"/>
        <v>2.34375</v>
      </c>
      <c r="O43" s="72">
        <f t="shared" si="10"/>
        <v>0</v>
      </c>
      <c r="P43" s="71">
        <f t="shared" si="11"/>
        <v>0</v>
      </c>
      <c r="Q43" s="59">
        <f t="shared" si="12"/>
        <v>28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</row>
    <row r="44" spans="1:130" x14ac:dyDescent="0.25">
      <c r="A44" s="62">
        <v>15</v>
      </c>
      <c r="B44" s="89" t="s">
        <v>74</v>
      </c>
      <c r="C44" s="90">
        <f>COUNTIFS(C17:MZ17,"К")</f>
        <v>0</v>
      </c>
      <c r="D44" s="90">
        <f>COUNTIFS(C17:MZ17,"К/8")</f>
        <v>0</v>
      </c>
      <c r="E44" s="90">
        <f>COUNTIFS(C17:GJK17,"8.25")</f>
        <v>17</v>
      </c>
      <c r="F44" s="90">
        <f t="shared" si="3"/>
        <v>2</v>
      </c>
      <c r="G44" s="90">
        <f t="shared" si="4"/>
        <v>0</v>
      </c>
      <c r="H44" s="90">
        <f t="shared" si="5"/>
        <v>0</v>
      </c>
      <c r="I44" s="90">
        <f t="shared" si="6"/>
        <v>0</v>
      </c>
      <c r="J44" s="91">
        <f t="shared" si="7"/>
        <v>19</v>
      </c>
      <c r="K44" s="92">
        <f t="shared" si="8"/>
        <v>10</v>
      </c>
      <c r="L44" s="93">
        <f t="shared" si="13"/>
        <v>154.25</v>
      </c>
      <c r="M44" s="94">
        <f t="shared" si="9"/>
        <v>1.9</v>
      </c>
      <c r="N44" s="95">
        <f t="shared" ca="1" si="14"/>
        <v>2.473958333333333</v>
      </c>
      <c r="O44" s="72">
        <f t="shared" si="10"/>
        <v>0</v>
      </c>
      <c r="P44" s="71">
        <f t="shared" si="11"/>
        <v>0</v>
      </c>
      <c r="Q44" s="59">
        <f t="shared" si="12"/>
        <v>28</v>
      </c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</row>
    <row r="45" spans="1:130" x14ac:dyDescent="0.25">
      <c r="A45" s="62">
        <v>16</v>
      </c>
      <c r="B45" s="89" t="s">
        <v>75</v>
      </c>
      <c r="C45" s="90" t="e">
        <f>COUNTIFS(#REF!,"К")</f>
        <v>#REF!</v>
      </c>
      <c r="D45" s="90" t="e">
        <f>COUNTIFS(#REF!,"К/8")</f>
        <v>#REF!</v>
      </c>
      <c r="E45" s="90" t="e">
        <f>COUNTIFS(#REF!,"8.25")</f>
        <v>#REF!</v>
      </c>
      <c r="F45" s="90">
        <f t="shared" si="3"/>
        <v>4</v>
      </c>
      <c r="G45" s="90">
        <f t="shared" si="4"/>
        <v>0</v>
      </c>
      <c r="H45" s="90">
        <f t="shared" si="5"/>
        <v>0</v>
      </c>
      <c r="I45" s="90">
        <f t="shared" si="6"/>
        <v>0</v>
      </c>
      <c r="J45" s="91" t="e">
        <f t="shared" si="7"/>
        <v>#REF!</v>
      </c>
      <c r="K45" s="92">
        <f t="shared" si="8"/>
        <v>14</v>
      </c>
      <c r="L45" s="93" t="e">
        <f t="shared" si="13"/>
        <v>#REF!</v>
      </c>
      <c r="M45" s="94" t="e">
        <f t="shared" si="9"/>
        <v>#REF!</v>
      </c>
      <c r="N45" s="95" t="e">
        <f t="shared" ca="1" si="14"/>
        <v>#REF!</v>
      </c>
      <c r="O45" s="72">
        <f t="shared" si="10"/>
        <v>0</v>
      </c>
      <c r="P45" s="71">
        <f t="shared" si="11"/>
        <v>0</v>
      </c>
      <c r="Q45" s="59">
        <f t="shared" si="12"/>
        <v>28</v>
      </c>
    </row>
    <row r="46" spans="1:130" x14ac:dyDescent="0.25">
      <c r="A46" s="62">
        <v>17</v>
      </c>
      <c r="B46" s="89" t="s">
        <v>76</v>
      </c>
      <c r="C46" s="90">
        <f t="shared" ref="C46:C50" si="15">COUNTIFS(C21:MZ21,"К")</f>
        <v>0</v>
      </c>
      <c r="D46" s="90">
        <f t="shared" ref="D46:D50" si="16">COUNTIFS(C21:MZ21,"К/8")</f>
        <v>0</v>
      </c>
      <c r="E46" s="90">
        <f t="shared" ref="E46:E50" si="17">COUNTIFS(C21:GJK21,"8.25")</f>
        <v>0</v>
      </c>
      <c r="F46" s="90">
        <f t="shared" si="3"/>
        <v>2</v>
      </c>
      <c r="G46" s="90">
        <f t="shared" si="4"/>
        <v>0</v>
      </c>
      <c r="H46" s="90">
        <f t="shared" si="5"/>
        <v>0</v>
      </c>
      <c r="I46" s="90">
        <f t="shared" si="6"/>
        <v>0</v>
      </c>
      <c r="J46" s="91">
        <f t="shared" si="7"/>
        <v>2</v>
      </c>
      <c r="K46" s="92">
        <f t="shared" si="8"/>
        <v>12</v>
      </c>
      <c r="L46" s="93">
        <f t="shared" si="13"/>
        <v>14</v>
      </c>
      <c r="M46" s="94">
        <f t="shared" si="9"/>
        <v>0.16666666666666666</v>
      </c>
      <c r="N46" s="95">
        <f t="shared" ca="1" si="14"/>
        <v>0.26041666666666663</v>
      </c>
      <c r="O46" s="72">
        <f t="shared" si="10"/>
        <v>0</v>
      </c>
      <c r="P46" s="71">
        <f t="shared" si="11"/>
        <v>0</v>
      </c>
      <c r="Q46" s="59">
        <f t="shared" si="12"/>
        <v>28</v>
      </c>
    </row>
    <row r="47" spans="1:130" x14ac:dyDescent="0.25">
      <c r="A47" s="62">
        <v>18</v>
      </c>
      <c r="B47" s="71" t="s">
        <v>77</v>
      </c>
      <c r="C47" s="90">
        <f t="shared" si="15"/>
        <v>0</v>
      </c>
      <c r="D47" s="90">
        <f t="shared" si="16"/>
        <v>0</v>
      </c>
      <c r="E47" s="90">
        <f t="shared" si="17"/>
        <v>0</v>
      </c>
      <c r="F47" s="90">
        <f t="shared" si="3"/>
        <v>4</v>
      </c>
      <c r="G47" s="90">
        <f t="shared" si="4"/>
        <v>0</v>
      </c>
      <c r="H47" s="90">
        <f t="shared" si="5"/>
        <v>0</v>
      </c>
      <c r="I47" s="90">
        <f t="shared" si="6"/>
        <v>0</v>
      </c>
      <c r="J47" s="91">
        <f t="shared" si="7"/>
        <v>4</v>
      </c>
      <c r="K47" s="92">
        <f t="shared" si="8"/>
        <v>13</v>
      </c>
      <c r="L47" s="93">
        <f t="shared" si="13"/>
        <v>28</v>
      </c>
      <c r="M47" s="94">
        <f t="shared" si="9"/>
        <v>0.30769230769230771</v>
      </c>
      <c r="N47" s="95">
        <f t="shared" ca="1" si="14"/>
        <v>0.52083333333333326</v>
      </c>
      <c r="O47" s="72">
        <f t="shared" si="10"/>
        <v>0</v>
      </c>
      <c r="P47" s="71">
        <f t="shared" si="11"/>
        <v>0</v>
      </c>
      <c r="Q47" s="59">
        <f t="shared" si="12"/>
        <v>28</v>
      </c>
    </row>
    <row r="48" spans="1:130" x14ac:dyDescent="0.25">
      <c r="A48" s="62">
        <v>19</v>
      </c>
      <c r="B48" s="71" t="s">
        <v>78</v>
      </c>
      <c r="C48" s="90">
        <f t="shared" si="15"/>
        <v>0</v>
      </c>
      <c r="D48" s="90">
        <f t="shared" si="16"/>
        <v>0</v>
      </c>
      <c r="E48" s="90">
        <f t="shared" si="17"/>
        <v>0</v>
      </c>
      <c r="F48" s="90">
        <f t="shared" si="3"/>
        <v>4</v>
      </c>
      <c r="G48" s="90">
        <f t="shared" si="4"/>
        <v>0</v>
      </c>
      <c r="H48" s="90">
        <f t="shared" si="5"/>
        <v>0</v>
      </c>
      <c r="I48" s="90">
        <f t="shared" si="6"/>
        <v>0</v>
      </c>
      <c r="J48" s="91">
        <f t="shared" si="7"/>
        <v>4</v>
      </c>
      <c r="K48" s="92">
        <f t="shared" si="8"/>
        <v>6</v>
      </c>
      <c r="L48" s="93">
        <f t="shared" si="13"/>
        <v>28</v>
      </c>
      <c r="M48" s="94">
        <f t="shared" si="9"/>
        <v>0.66666666666666663</v>
      </c>
      <c r="N48" s="95">
        <f t="shared" ca="1" si="14"/>
        <v>0.52083333333333326</v>
      </c>
      <c r="O48" s="72">
        <f t="shared" si="10"/>
        <v>0</v>
      </c>
      <c r="P48" s="71">
        <f t="shared" si="11"/>
        <v>0</v>
      </c>
      <c r="Q48" s="59">
        <f t="shared" si="12"/>
        <v>28</v>
      </c>
    </row>
    <row r="49" spans="1:17" x14ac:dyDescent="0.25">
      <c r="A49" s="62">
        <v>20</v>
      </c>
      <c r="B49" s="62" t="s">
        <v>73</v>
      </c>
      <c r="C49" s="90">
        <f t="shared" si="15"/>
        <v>0</v>
      </c>
      <c r="D49" s="90">
        <f t="shared" si="16"/>
        <v>0</v>
      </c>
      <c r="E49" s="90">
        <f t="shared" si="17"/>
        <v>0</v>
      </c>
      <c r="F49" s="90">
        <f t="shared" si="3"/>
        <v>0</v>
      </c>
      <c r="G49" s="90">
        <f t="shared" si="4"/>
        <v>0</v>
      </c>
      <c r="H49" s="90">
        <f t="shared" si="5"/>
        <v>0</v>
      </c>
      <c r="I49" s="90">
        <f t="shared" si="6"/>
        <v>0</v>
      </c>
      <c r="J49" s="91">
        <f t="shared" si="7"/>
        <v>0</v>
      </c>
      <c r="K49" s="92">
        <f t="shared" si="8"/>
        <v>0</v>
      </c>
      <c r="L49" s="93">
        <f t="shared" si="13"/>
        <v>0</v>
      </c>
      <c r="M49" s="94" t="e">
        <f t="shared" si="9"/>
        <v>#DIV/0!</v>
      </c>
      <c r="N49" s="95">
        <f t="shared" ca="1" si="14"/>
        <v>0</v>
      </c>
      <c r="O49" s="72">
        <f t="shared" si="10"/>
        <v>0</v>
      </c>
      <c r="P49" s="71">
        <f t="shared" si="11"/>
        <v>0</v>
      </c>
      <c r="Q49" s="59">
        <f t="shared" si="12"/>
        <v>28</v>
      </c>
    </row>
    <row r="50" spans="1:17" x14ac:dyDescent="0.25">
      <c r="A50" s="62">
        <v>21</v>
      </c>
      <c r="B50" s="62" t="s">
        <v>73</v>
      </c>
      <c r="C50" s="90">
        <f t="shared" si="15"/>
        <v>0</v>
      </c>
      <c r="D50" s="90">
        <f t="shared" si="16"/>
        <v>0</v>
      </c>
      <c r="E50" s="90">
        <f t="shared" si="17"/>
        <v>0</v>
      </c>
      <c r="F50" s="90">
        <f t="shared" si="3"/>
        <v>0</v>
      </c>
      <c r="G50" s="90">
        <f t="shared" si="4"/>
        <v>0</v>
      </c>
      <c r="H50" s="90">
        <f t="shared" si="5"/>
        <v>0</v>
      </c>
      <c r="I50" s="90">
        <f t="shared" si="6"/>
        <v>0</v>
      </c>
      <c r="J50" s="91">
        <f t="shared" si="7"/>
        <v>0</v>
      </c>
      <c r="K50" s="92">
        <f t="shared" si="8"/>
        <v>0</v>
      </c>
      <c r="L50" s="93">
        <f t="shared" si="13"/>
        <v>0</v>
      </c>
      <c r="M50" s="94" t="e">
        <f t="shared" si="9"/>
        <v>#DIV/0!</v>
      </c>
      <c r="N50" s="95">
        <f t="shared" ca="1" si="14"/>
        <v>0</v>
      </c>
      <c r="O50" s="72">
        <f t="shared" si="10"/>
        <v>0</v>
      </c>
      <c r="P50" s="71">
        <f t="shared" si="11"/>
        <v>0</v>
      </c>
      <c r="Q50" s="59">
        <f t="shared" si="12"/>
        <v>28</v>
      </c>
    </row>
    <row r="55" spans="1:17" x14ac:dyDescent="0.25">
      <c r="B55" s="59" t="s">
        <v>75</v>
      </c>
    </row>
    <row r="56" spans="1:17" x14ac:dyDescent="0.25">
      <c r="B56" s="59" t="s">
        <v>76</v>
      </c>
    </row>
    <row r="57" spans="1:17" x14ac:dyDescent="0.25">
      <c r="B57" s="59" t="s">
        <v>77</v>
      </c>
    </row>
    <row r="58" spans="1:17" x14ac:dyDescent="0.25">
      <c r="B58" s="59" t="s">
        <v>78</v>
      </c>
    </row>
    <row r="1513" spans="8:8" x14ac:dyDescent="0.25">
      <c r="H1513" s="81">
        <v>8000</v>
      </c>
    </row>
    <row r="1516" spans="8:8" x14ac:dyDescent="0.25">
      <c r="H1516" s="81">
        <v>5000</v>
      </c>
    </row>
  </sheetData>
  <autoFilter ref="A4:ND15"/>
  <mergeCells count="63">
    <mergeCell ref="MA2:MG2"/>
    <mergeCell ref="MH2:MN2"/>
    <mergeCell ref="MO2:MU2"/>
    <mergeCell ref="MV2:NB2"/>
    <mergeCell ref="C20:K20"/>
    <mergeCell ref="KK2:KQ2"/>
    <mergeCell ref="KR2:KX2"/>
    <mergeCell ref="KY2:LE2"/>
    <mergeCell ref="LF2:LL2"/>
    <mergeCell ref="LM2:LS2"/>
    <mergeCell ref="LT2:LZ2"/>
    <mergeCell ref="IU2:JA2"/>
    <mergeCell ref="JB2:JH2"/>
    <mergeCell ref="JI2:JO2"/>
    <mergeCell ref="JP2:JV2"/>
    <mergeCell ref="JW2:KC2"/>
    <mergeCell ref="KD2:KJ2"/>
    <mergeCell ref="HE2:HK2"/>
    <mergeCell ref="HL2:HR2"/>
    <mergeCell ref="HS2:HY2"/>
    <mergeCell ref="HZ2:IF2"/>
    <mergeCell ref="IG2:IM2"/>
    <mergeCell ref="IN2:IT2"/>
    <mergeCell ref="GX2:HD2"/>
    <mergeCell ref="DY2:EE2"/>
    <mergeCell ref="EF2:EL2"/>
    <mergeCell ref="EM2:ES2"/>
    <mergeCell ref="ET2:EZ2"/>
    <mergeCell ref="FA2:FG2"/>
    <mergeCell ref="FH2:FN2"/>
    <mergeCell ref="FO2:FU2"/>
    <mergeCell ref="FV2:GB2"/>
    <mergeCell ref="GC2:GI2"/>
    <mergeCell ref="GJ2:GP2"/>
    <mergeCell ref="GQ2:GW2"/>
    <mergeCell ref="DR2:DX2"/>
    <mergeCell ref="AS2:AY2"/>
    <mergeCell ref="AZ2:BF2"/>
    <mergeCell ref="BG2:BM2"/>
    <mergeCell ref="BN2:BT2"/>
    <mergeCell ref="BU2:CA2"/>
    <mergeCell ref="CB2:CH2"/>
    <mergeCell ref="CI2:CO2"/>
    <mergeCell ref="CP2:CV2"/>
    <mergeCell ref="CW2:DC2"/>
    <mergeCell ref="DD2:DJ2"/>
    <mergeCell ref="DK2:DQ2"/>
    <mergeCell ref="IK1:JN1"/>
    <mergeCell ref="JO1:KS1"/>
    <mergeCell ref="KT1:LW1"/>
    <mergeCell ref="LX1:NB1"/>
    <mergeCell ref="C2:I2"/>
    <mergeCell ref="J2:P2"/>
    <mergeCell ref="Q2:W2"/>
    <mergeCell ref="X2:AD2"/>
    <mergeCell ref="AE2:AK2"/>
    <mergeCell ref="AL2:AR2"/>
    <mergeCell ref="C1:AE1"/>
    <mergeCell ref="AF1:BI1"/>
    <mergeCell ref="BJ1:CN1"/>
    <mergeCell ref="CO1:DR1"/>
    <mergeCell ref="EX1:GA1"/>
    <mergeCell ref="GB1:HF1"/>
  </mergeCells>
  <conditionalFormatting sqref="GB13:GC13">
    <cfRule type="uniqueValues" dxfId="1" priority="2"/>
  </conditionalFormatting>
  <conditionalFormatting sqref="GD13:GG13">
    <cfRule type="uniqu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ColWidth="9.109375" defaultRowHeight="13.2" x14ac:dyDescent="0.3"/>
  <cols>
    <col min="1" max="1" width="5.5546875" style="110" bestFit="1" customWidth="1"/>
    <col min="2" max="2" width="23.5546875" style="114" bestFit="1" customWidth="1"/>
    <col min="3" max="3" width="12.44140625" style="110" customWidth="1"/>
    <col min="4" max="4" width="9.88671875" style="110" customWidth="1"/>
    <col min="5" max="5" width="9.5546875" style="110" customWidth="1"/>
    <col min="6" max="6" width="13.5546875" style="110" customWidth="1"/>
    <col min="7" max="7" width="13.109375" style="110" customWidth="1"/>
    <col min="8" max="9" width="15.5546875" style="110" customWidth="1"/>
    <col min="10" max="10" width="11.5546875" style="110" customWidth="1"/>
    <col min="11" max="11" width="14.5546875" style="110" customWidth="1"/>
    <col min="12" max="12" width="11.88671875" style="110" customWidth="1"/>
    <col min="13" max="14" width="12.5546875" style="110" customWidth="1"/>
    <col min="15" max="15" width="9.88671875" style="140" customWidth="1"/>
    <col min="16" max="16" width="12.109375" style="140" customWidth="1"/>
    <col min="17" max="17" width="23.5546875" style="110" customWidth="1"/>
    <col min="18" max="18" width="8.44140625" style="110" customWidth="1"/>
    <col min="19" max="19" width="31" style="110" customWidth="1"/>
    <col min="20" max="20" width="21.44140625" style="110" customWidth="1"/>
    <col min="21" max="21" width="13.109375" style="110" customWidth="1"/>
    <col min="22" max="22" width="10.88671875" style="110" customWidth="1"/>
    <col min="23" max="23" width="13.5546875" style="110" customWidth="1"/>
    <col min="24" max="24" width="13.44140625" style="110" customWidth="1"/>
    <col min="25" max="25" width="10.5546875" style="110" customWidth="1"/>
    <col min="26" max="26" width="10.44140625" style="110" customWidth="1"/>
    <col min="27" max="27" width="10.5546875" style="110" customWidth="1"/>
    <col min="28" max="28" width="5" style="110" customWidth="1"/>
    <col min="29" max="29" width="22.109375" style="110" customWidth="1"/>
    <col min="30" max="30" width="9.44140625" style="110" customWidth="1"/>
    <col min="31" max="31" width="12.5546875" style="110" customWidth="1"/>
    <col min="32" max="33" width="10.88671875" style="110" customWidth="1"/>
    <col min="34" max="34" width="8.88671875" style="110" customWidth="1"/>
    <col min="35" max="35" width="12.88671875" style="110" customWidth="1"/>
    <col min="36" max="36" width="15.44140625" style="140" customWidth="1"/>
    <col min="37" max="37" width="14.109375" style="140" customWidth="1"/>
    <col min="38" max="39" width="6.88671875" style="110" customWidth="1"/>
    <col min="40" max="41" width="10.88671875" style="110" customWidth="1"/>
    <col min="42" max="42" width="12" style="110" customWidth="1"/>
    <col min="43" max="43" width="14.5546875" style="110" customWidth="1"/>
    <col min="44" max="44" width="6.5546875" style="110" customWidth="1"/>
    <col min="45" max="45" width="6" style="140" customWidth="1"/>
    <col min="46" max="46" width="16.5546875" style="140" customWidth="1"/>
    <col min="47" max="47" width="11.44140625" style="140" customWidth="1"/>
    <col min="48" max="49" width="10.88671875" style="110" customWidth="1"/>
    <col min="50" max="50" width="6.5546875" style="110" customWidth="1"/>
    <col min="51" max="51" width="6" style="140" customWidth="1"/>
    <col min="52" max="52" width="5.5546875" style="140" customWidth="1"/>
    <col min="53" max="53" width="14.5546875" style="110" customWidth="1"/>
    <col min="54" max="54" width="17.44140625" style="110" customWidth="1"/>
    <col min="55" max="55" width="7.88671875" style="110" customWidth="1"/>
    <col min="56" max="56" width="23.88671875" style="110" customWidth="1"/>
    <col min="57" max="57" width="16.88671875" style="110" customWidth="1"/>
    <col min="58" max="16384" width="9.109375" style="110"/>
  </cols>
  <sheetData>
    <row r="1" spans="1:57" ht="12.75" customHeight="1" x14ac:dyDescent="0.3">
      <c r="A1" s="212" t="s">
        <v>98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4"/>
    </row>
    <row r="2" spans="1:57" ht="12.75" customHeight="1" x14ac:dyDescent="0.3">
      <c r="A2" s="212" t="s">
        <v>99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4"/>
      <c r="P2" s="212" t="s">
        <v>100</v>
      </c>
      <c r="Q2" s="213"/>
      <c r="R2" s="213"/>
      <c r="S2" s="213"/>
      <c r="T2" s="214"/>
      <c r="U2" s="212" t="s">
        <v>101</v>
      </c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  <c r="AG2" s="212" t="s">
        <v>102</v>
      </c>
      <c r="AH2" s="213"/>
      <c r="AI2" s="213"/>
      <c r="AJ2" s="213"/>
      <c r="AK2" s="213"/>
      <c r="AL2" s="213"/>
      <c r="AM2" s="214"/>
      <c r="AN2" s="215" t="s">
        <v>103</v>
      </c>
      <c r="AO2" s="215"/>
      <c r="AP2" s="215"/>
      <c r="AQ2" s="215"/>
      <c r="AR2" s="215"/>
      <c r="AS2" s="215"/>
      <c r="AT2" s="215"/>
      <c r="AU2" s="215"/>
      <c r="AV2" s="212" t="s">
        <v>104</v>
      </c>
      <c r="AW2" s="216"/>
      <c r="AX2" s="215" t="s">
        <v>105</v>
      </c>
      <c r="AY2" s="215"/>
      <c r="AZ2" s="215"/>
      <c r="BA2" s="215"/>
      <c r="BB2" s="212" t="s">
        <v>106</v>
      </c>
      <c r="BC2" s="213"/>
      <c r="BD2" s="214"/>
    </row>
    <row r="3" spans="1:57" s="114" customFormat="1" ht="61.5" customHeight="1" x14ac:dyDescent="0.3">
      <c r="A3" s="91" t="s">
        <v>107</v>
      </c>
      <c r="B3" s="91" t="s">
        <v>108</v>
      </c>
      <c r="C3" s="91" t="s">
        <v>109</v>
      </c>
      <c r="D3" s="91" t="s">
        <v>110</v>
      </c>
      <c r="E3" s="91" t="s">
        <v>111</v>
      </c>
      <c r="F3" s="91" t="s">
        <v>112</v>
      </c>
      <c r="G3" s="111" t="s">
        <v>113</v>
      </c>
      <c r="H3" s="91" t="s">
        <v>114</v>
      </c>
      <c r="I3" s="91" t="s">
        <v>115</v>
      </c>
      <c r="J3" s="91" t="s">
        <v>116</v>
      </c>
      <c r="K3" s="91" t="s">
        <v>117</v>
      </c>
      <c r="L3" s="91" t="s">
        <v>118</v>
      </c>
      <c r="M3" s="91" t="s">
        <v>119</v>
      </c>
      <c r="N3" s="91" t="s">
        <v>120</v>
      </c>
      <c r="O3" s="91" t="s">
        <v>121</v>
      </c>
      <c r="P3" s="112" t="s">
        <v>122</v>
      </c>
      <c r="Q3" s="112" t="s">
        <v>123</v>
      </c>
      <c r="R3" s="112" t="s">
        <v>124</v>
      </c>
      <c r="S3" s="112" t="s">
        <v>125</v>
      </c>
      <c r="T3" s="112" t="s">
        <v>126</v>
      </c>
      <c r="U3" s="91" t="s">
        <v>127</v>
      </c>
      <c r="V3" s="91" t="s">
        <v>128</v>
      </c>
      <c r="W3" s="91" t="s">
        <v>129</v>
      </c>
      <c r="X3" s="91" t="s">
        <v>130</v>
      </c>
      <c r="Y3" s="91" t="s">
        <v>131</v>
      </c>
      <c r="Z3" s="91" t="s">
        <v>132</v>
      </c>
      <c r="AA3" s="91" t="s">
        <v>133</v>
      </c>
      <c r="AB3" s="91" t="s">
        <v>134</v>
      </c>
      <c r="AC3" s="91" t="s">
        <v>135</v>
      </c>
      <c r="AD3" s="91" t="s">
        <v>136</v>
      </c>
      <c r="AE3" s="91" t="s">
        <v>137</v>
      </c>
      <c r="AF3" s="91" t="s">
        <v>138</v>
      </c>
      <c r="AG3" s="113" t="s">
        <v>139</v>
      </c>
      <c r="AH3" s="113" t="s">
        <v>140</v>
      </c>
      <c r="AI3" s="113" t="s">
        <v>141</v>
      </c>
      <c r="AJ3" s="113" t="s">
        <v>142</v>
      </c>
      <c r="AK3" s="113" t="s">
        <v>143</v>
      </c>
      <c r="AL3" s="113" t="s">
        <v>144</v>
      </c>
      <c r="AM3" s="113" t="s">
        <v>145</v>
      </c>
      <c r="AN3" s="113" t="s">
        <v>146</v>
      </c>
      <c r="AO3" s="113" t="s">
        <v>147</v>
      </c>
      <c r="AP3" s="113" t="s">
        <v>148</v>
      </c>
      <c r="AQ3" s="114" t="s">
        <v>149</v>
      </c>
      <c r="AR3" s="113" t="s">
        <v>150</v>
      </c>
      <c r="AS3" s="113" t="s">
        <v>151</v>
      </c>
      <c r="AT3" s="113" t="s">
        <v>152</v>
      </c>
      <c r="AU3" s="113" t="s">
        <v>153</v>
      </c>
      <c r="AV3" s="113" t="s">
        <v>146</v>
      </c>
      <c r="AW3" s="113" t="s">
        <v>153</v>
      </c>
      <c r="AX3" s="113" t="s">
        <v>154</v>
      </c>
      <c r="AY3" s="113" t="s">
        <v>155</v>
      </c>
      <c r="AZ3" s="113" t="s">
        <v>156</v>
      </c>
      <c r="BA3" s="113" t="s">
        <v>157</v>
      </c>
      <c r="BB3" s="91" t="s">
        <v>158</v>
      </c>
      <c r="BC3" s="91" t="s">
        <v>159</v>
      </c>
      <c r="BD3" s="112" t="s">
        <v>160</v>
      </c>
    </row>
    <row r="4" spans="1:57" s="134" customFormat="1" ht="52.8" x14ac:dyDescent="0.3">
      <c r="A4" s="115">
        <v>1</v>
      </c>
      <c r="B4" s="142" t="str">
        <f>D4&amp;" "&amp;E4&amp;" "&amp;F4</f>
        <v>Николенко Игорь Иванович</v>
      </c>
      <c r="C4" s="116" t="str">
        <f t="shared" ref="C4:C16" si="0">D4&amp;" "&amp;LEFT(E4,1)&amp;"."&amp;LEFT(F4,1)&amp;"."</f>
        <v>Николенко И.И.</v>
      </c>
      <c r="D4" s="141" t="s">
        <v>161</v>
      </c>
      <c r="E4" s="141" t="s">
        <v>162</v>
      </c>
      <c r="F4" s="141" t="s">
        <v>163</v>
      </c>
      <c r="G4" s="117" t="s">
        <v>164</v>
      </c>
      <c r="H4" s="116" t="s">
        <v>165</v>
      </c>
      <c r="I4" s="116" t="s">
        <v>166</v>
      </c>
      <c r="J4" s="116"/>
      <c r="K4" s="118"/>
      <c r="L4" s="118"/>
      <c r="M4" s="119"/>
      <c r="N4" s="119"/>
      <c r="O4" s="120"/>
      <c r="P4" s="121"/>
      <c r="Q4" s="122"/>
      <c r="R4" s="123"/>
      <c r="S4" s="122"/>
      <c r="T4" s="122"/>
      <c r="U4" s="124">
        <v>408</v>
      </c>
      <c r="V4" s="124" t="s">
        <v>167</v>
      </c>
      <c r="W4" s="125" t="s">
        <v>168</v>
      </c>
      <c r="X4" s="126" t="s">
        <v>169</v>
      </c>
      <c r="Y4" s="126" t="s">
        <v>170</v>
      </c>
      <c r="Z4" s="126" t="s">
        <v>171</v>
      </c>
      <c r="AA4" s="126" t="s">
        <v>172</v>
      </c>
      <c r="AB4" s="126" t="s">
        <v>172</v>
      </c>
      <c r="AC4" s="127" t="s">
        <v>173</v>
      </c>
      <c r="AD4" s="127" t="s">
        <v>174</v>
      </c>
      <c r="AE4" s="125" t="s">
        <v>175</v>
      </c>
      <c r="AF4" s="127" t="s">
        <v>176</v>
      </c>
      <c r="AG4" s="128" t="s">
        <v>177</v>
      </c>
      <c r="AH4" s="128" t="s">
        <v>178</v>
      </c>
      <c r="AI4" s="128" t="s">
        <v>179</v>
      </c>
      <c r="AJ4" s="128" t="s">
        <v>180</v>
      </c>
      <c r="AK4" s="129">
        <v>43</v>
      </c>
      <c r="AL4" s="129">
        <v>56</v>
      </c>
      <c r="AM4" s="129" t="s">
        <v>181</v>
      </c>
      <c r="AN4" s="124" t="s">
        <v>182</v>
      </c>
      <c r="AO4" s="130" t="s">
        <v>183</v>
      </c>
      <c r="AP4" s="126" t="s">
        <v>184</v>
      </c>
      <c r="AQ4" s="130" t="s">
        <v>181</v>
      </c>
      <c r="AR4" s="130" t="s">
        <v>181</v>
      </c>
      <c r="AS4" s="130" t="s">
        <v>181</v>
      </c>
      <c r="AT4" s="115"/>
      <c r="AU4" s="124" t="s">
        <v>185</v>
      </c>
      <c r="AV4" s="124" t="s">
        <v>186</v>
      </c>
      <c r="AW4" s="124" t="s">
        <v>187</v>
      </c>
      <c r="AX4" s="130" t="s">
        <v>181</v>
      </c>
      <c r="AY4" s="130" t="s">
        <v>181</v>
      </c>
      <c r="AZ4" s="130" t="s">
        <v>181</v>
      </c>
      <c r="BA4" s="115" t="s">
        <v>188</v>
      </c>
      <c r="BB4" s="131"/>
      <c r="BC4" s="132"/>
      <c r="BD4" s="121"/>
      <c r="BE4" s="133"/>
    </row>
    <row r="5" spans="1:57" s="134" customFormat="1" ht="52.8" x14ac:dyDescent="0.3">
      <c r="A5" s="115">
        <v>2</v>
      </c>
      <c r="B5" s="116" t="str">
        <f t="shared" ref="B5:B18" si="1">D5&amp;" "&amp;E5&amp;" "&amp;F5</f>
        <v>Мамаев Олег Анатольевич</v>
      </c>
      <c r="C5" s="116" t="str">
        <f t="shared" si="0"/>
        <v>Мамаев О.А.</v>
      </c>
      <c r="D5" s="116" t="s">
        <v>189</v>
      </c>
      <c r="E5" s="116" t="s">
        <v>190</v>
      </c>
      <c r="F5" s="116" t="s">
        <v>191</v>
      </c>
      <c r="G5" s="117" t="s">
        <v>164</v>
      </c>
      <c r="H5" s="116" t="s">
        <v>192</v>
      </c>
      <c r="I5" s="116" t="s">
        <v>166</v>
      </c>
      <c r="J5" s="116"/>
      <c r="K5" s="118"/>
      <c r="L5" s="118"/>
      <c r="M5" s="119"/>
      <c r="N5" s="119"/>
      <c r="O5" s="120"/>
      <c r="P5" s="121"/>
      <c r="Q5" s="122"/>
      <c r="R5" s="123"/>
      <c r="S5" s="122"/>
      <c r="T5" s="122"/>
      <c r="U5" s="115">
        <v>412</v>
      </c>
      <c r="V5" s="124" t="s">
        <v>167</v>
      </c>
      <c r="W5" s="125" t="s">
        <v>193</v>
      </c>
      <c r="X5" s="126" t="s">
        <v>194</v>
      </c>
      <c r="Y5" s="126" t="s">
        <v>172</v>
      </c>
      <c r="Z5" s="126" t="s">
        <v>172</v>
      </c>
      <c r="AA5" s="126" t="s">
        <v>172</v>
      </c>
      <c r="AB5" s="126" t="s">
        <v>172</v>
      </c>
      <c r="AC5" s="127" t="s">
        <v>195</v>
      </c>
      <c r="AD5" s="127" t="s">
        <v>196</v>
      </c>
      <c r="AE5" s="135" t="s">
        <v>197</v>
      </c>
      <c r="AF5" s="127" t="s">
        <v>198</v>
      </c>
      <c r="AG5" s="128">
        <v>50</v>
      </c>
      <c r="AH5" s="128">
        <v>50</v>
      </c>
      <c r="AI5" s="128">
        <v>52</v>
      </c>
      <c r="AJ5" s="128">
        <v>184</v>
      </c>
      <c r="AK5" s="129">
        <v>43</v>
      </c>
      <c r="AL5" s="129">
        <v>58</v>
      </c>
      <c r="AM5" s="129" t="s">
        <v>181</v>
      </c>
      <c r="AN5" s="130" t="s">
        <v>199</v>
      </c>
      <c r="AO5" s="130" t="s">
        <v>200</v>
      </c>
      <c r="AP5" s="130" t="s">
        <v>201</v>
      </c>
      <c r="AQ5" s="130" t="s">
        <v>172</v>
      </c>
      <c r="AR5" s="130" t="s">
        <v>181</v>
      </c>
      <c r="AS5" s="130" t="s">
        <v>181</v>
      </c>
      <c r="AT5" s="115"/>
      <c r="AU5" s="124" t="s">
        <v>202</v>
      </c>
      <c r="AV5" s="130" t="s">
        <v>203</v>
      </c>
      <c r="AW5" s="130" t="s">
        <v>204</v>
      </c>
      <c r="AX5" s="130" t="s">
        <v>172</v>
      </c>
      <c r="AY5" s="130" t="s">
        <v>172</v>
      </c>
      <c r="AZ5" s="115" t="s">
        <v>172</v>
      </c>
      <c r="BA5" s="115"/>
      <c r="BB5" s="131"/>
      <c r="BC5" s="132"/>
      <c r="BD5" s="121"/>
      <c r="BE5" s="133"/>
    </row>
    <row r="6" spans="1:57" s="134" customFormat="1" ht="52.8" x14ac:dyDescent="0.3">
      <c r="A6" s="115">
        <v>3</v>
      </c>
      <c r="B6" s="116" t="str">
        <f t="shared" si="1"/>
        <v>Кублицкий Мстислав Вячеславович</v>
      </c>
      <c r="C6" s="116" t="str">
        <f t="shared" si="0"/>
        <v>Кублицкий М.В.</v>
      </c>
      <c r="D6" s="116" t="s">
        <v>205</v>
      </c>
      <c r="E6" s="116" t="s">
        <v>206</v>
      </c>
      <c r="F6" s="116" t="s">
        <v>207</v>
      </c>
      <c r="G6" s="117" t="s">
        <v>164</v>
      </c>
      <c r="H6" s="116" t="s">
        <v>208</v>
      </c>
      <c r="I6" s="116" t="s">
        <v>166</v>
      </c>
      <c r="J6" s="116"/>
      <c r="K6" s="118"/>
      <c r="L6" s="118"/>
      <c r="M6" s="119"/>
      <c r="N6" s="119"/>
      <c r="O6" s="120"/>
      <c r="P6" s="121"/>
      <c r="Q6" s="122"/>
      <c r="R6" s="123"/>
      <c r="S6" s="122"/>
      <c r="T6" s="122"/>
      <c r="U6" s="124">
        <v>409</v>
      </c>
      <c r="V6" s="124" t="s">
        <v>167</v>
      </c>
      <c r="W6" s="125" t="s">
        <v>209</v>
      </c>
      <c r="X6" s="126" t="s">
        <v>210</v>
      </c>
      <c r="Y6" s="126" t="s">
        <v>211</v>
      </c>
      <c r="Z6" s="126" t="s">
        <v>212</v>
      </c>
      <c r="AA6" s="126" t="s">
        <v>172</v>
      </c>
      <c r="AB6" s="126" t="s">
        <v>172</v>
      </c>
      <c r="AC6" s="136" t="s">
        <v>213</v>
      </c>
      <c r="AD6" s="136" t="s">
        <v>214</v>
      </c>
      <c r="AE6" s="125" t="s">
        <v>215</v>
      </c>
      <c r="AF6" s="136"/>
      <c r="AG6" s="130">
        <v>48</v>
      </c>
      <c r="AH6" s="130">
        <v>48</v>
      </c>
      <c r="AI6" s="130">
        <v>48</v>
      </c>
      <c r="AJ6" s="130">
        <v>176</v>
      </c>
      <c r="AK6" s="115">
        <v>42</v>
      </c>
      <c r="AL6" s="115">
        <v>56</v>
      </c>
      <c r="AM6" s="115" t="s">
        <v>181</v>
      </c>
      <c r="AN6" s="124" t="s">
        <v>182</v>
      </c>
      <c r="AO6" s="130" t="s">
        <v>200</v>
      </c>
      <c r="AP6" s="126" t="s">
        <v>216</v>
      </c>
      <c r="AQ6" s="130" t="s">
        <v>181</v>
      </c>
      <c r="AR6" s="130" t="s">
        <v>181</v>
      </c>
      <c r="AS6" s="130" t="s">
        <v>172</v>
      </c>
      <c r="AT6" s="115"/>
      <c r="AU6" s="124" t="s">
        <v>217</v>
      </c>
      <c r="AV6" s="124" t="s">
        <v>218</v>
      </c>
      <c r="AW6" s="124" t="s">
        <v>219</v>
      </c>
      <c r="AX6" s="130" t="s">
        <v>181</v>
      </c>
      <c r="AY6" s="130" t="s">
        <v>181</v>
      </c>
      <c r="AZ6" s="115" t="s">
        <v>172</v>
      </c>
      <c r="BA6" s="115" t="s">
        <v>220</v>
      </c>
      <c r="BB6" s="131"/>
      <c r="BC6" s="132"/>
      <c r="BD6" s="121"/>
      <c r="BE6" s="133"/>
    </row>
    <row r="7" spans="1:57" s="134" customFormat="1" ht="52.8" x14ac:dyDescent="0.3">
      <c r="A7" s="115">
        <v>4</v>
      </c>
      <c r="B7" s="116" t="str">
        <f t="shared" si="1"/>
        <v>Глазов Дмитрий Александрович</v>
      </c>
      <c r="C7" s="116" t="str">
        <f t="shared" si="0"/>
        <v>Глазов Д.А.</v>
      </c>
      <c r="D7" s="116" t="s">
        <v>221</v>
      </c>
      <c r="E7" s="116" t="s">
        <v>222</v>
      </c>
      <c r="F7" s="116" t="s">
        <v>223</v>
      </c>
      <c r="G7" s="117" t="s">
        <v>164</v>
      </c>
      <c r="H7" s="116" t="s">
        <v>224</v>
      </c>
      <c r="I7" s="116" t="s">
        <v>225</v>
      </c>
      <c r="J7" s="116"/>
      <c r="K7" s="118"/>
      <c r="L7" s="118"/>
      <c r="M7" s="119"/>
      <c r="N7" s="119"/>
      <c r="O7" s="120"/>
      <c r="P7" s="121"/>
      <c r="Q7" s="122"/>
      <c r="R7" s="123"/>
      <c r="S7" s="122"/>
      <c r="T7" s="122"/>
      <c r="U7" s="124">
        <v>410</v>
      </c>
      <c r="V7" s="124" t="s">
        <v>167</v>
      </c>
      <c r="W7" s="135" t="s">
        <v>226</v>
      </c>
      <c r="X7" s="126" t="s">
        <v>210</v>
      </c>
      <c r="Y7" s="126" t="s">
        <v>211</v>
      </c>
      <c r="Z7" s="126" t="s">
        <v>227</v>
      </c>
      <c r="AA7" s="126" t="s">
        <v>172</v>
      </c>
      <c r="AB7" s="126" t="s">
        <v>172</v>
      </c>
      <c r="AC7" s="136" t="s">
        <v>228</v>
      </c>
      <c r="AD7" s="136" t="s">
        <v>229</v>
      </c>
      <c r="AE7" s="125" t="s">
        <v>230</v>
      </c>
      <c r="AF7" s="136" t="s">
        <v>231</v>
      </c>
      <c r="AG7" s="130">
        <v>50</v>
      </c>
      <c r="AH7" s="130">
        <v>48</v>
      </c>
      <c r="AI7" s="130">
        <v>50</v>
      </c>
      <c r="AJ7" s="130">
        <v>186</v>
      </c>
      <c r="AK7" s="115">
        <v>44</v>
      </c>
      <c r="AL7" s="115">
        <v>56</v>
      </c>
      <c r="AM7" s="115" t="s">
        <v>181</v>
      </c>
      <c r="AN7" s="130" t="s">
        <v>232</v>
      </c>
      <c r="AO7" s="130" t="s">
        <v>200</v>
      </c>
      <c r="AP7" s="126" t="s">
        <v>233</v>
      </c>
      <c r="AQ7" s="130" t="s">
        <v>181</v>
      </c>
      <c r="AR7" s="130" t="s">
        <v>181</v>
      </c>
      <c r="AS7" s="130" t="s">
        <v>172</v>
      </c>
      <c r="AT7" s="115"/>
      <c r="AU7" s="124" t="s">
        <v>234</v>
      </c>
      <c r="AV7" s="130" t="s">
        <v>232</v>
      </c>
      <c r="AW7" s="124" t="s">
        <v>234</v>
      </c>
      <c r="AX7" s="130" t="s">
        <v>172</v>
      </c>
      <c r="AY7" s="130" t="s">
        <v>172</v>
      </c>
      <c r="AZ7" s="115" t="s">
        <v>181</v>
      </c>
      <c r="BA7" s="115" t="s">
        <v>235</v>
      </c>
      <c r="BB7" s="131"/>
      <c r="BC7" s="132"/>
      <c r="BD7" s="121"/>
      <c r="BE7" s="133"/>
    </row>
    <row r="8" spans="1:57" s="134" customFormat="1" ht="52.8" x14ac:dyDescent="0.3">
      <c r="A8" s="115">
        <v>5</v>
      </c>
      <c r="B8" s="116" t="str">
        <f t="shared" si="1"/>
        <v>Мишин Роман Александрович</v>
      </c>
      <c r="C8" s="116" t="str">
        <f t="shared" si="0"/>
        <v>Мишин Р.А.</v>
      </c>
      <c r="D8" s="116" t="s">
        <v>236</v>
      </c>
      <c r="E8" s="116" t="s">
        <v>237</v>
      </c>
      <c r="F8" s="116" t="s">
        <v>223</v>
      </c>
      <c r="G8" s="117" t="s">
        <v>164</v>
      </c>
      <c r="H8" s="116" t="s">
        <v>238</v>
      </c>
      <c r="I8" s="116" t="s">
        <v>225</v>
      </c>
      <c r="J8" s="116"/>
      <c r="K8" s="118"/>
      <c r="L8" s="118"/>
      <c r="M8" s="119"/>
      <c r="N8" s="119"/>
      <c r="O8" s="120"/>
      <c r="P8" s="137"/>
      <c r="Q8" s="122"/>
      <c r="R8" s="123"/>
      <c r="S8" s="122"/>
      <c r="T8" s="122"/>
      <c r="U8" s="124">
        <v>412</v>
      </c>
      <c r="V8" s="124" t="s">
        <v>167</v>
      </c>
      <c r="W8" s="125" t="s">
        <v>172</v>
      </c>
      <c r="X8" s="126" t="s">
        <v>194</v>
      </c>
      <c r="Y8" s="126" t="s">
        <v>172</v>
      </c>
      <c r="Z8" s="126" t="s">
        <v>239</v>
      </c>
      <c r="AA8" s="126" t="s">
        <v>172</v>
      </c>
      <c r="AB8" s="126" t="s">
        <v>172</v>
      </c>
      <c r="AC8" s="136" t="s">
        <v>240</v>
      </c>
      <c r="AD8" s="136"/>
      <c r="AE8" s="125" t="s">
        <v>241</v>
      </c>
      <c r="AF8" s="136"/>
      <c r="AG8" s="130">
        <v>50</v>
      </c>
      <c r="AH8" s="130">
        <v>50</v>
      </c>
      <c r="AI8" s="130">
        <v>50</v>
      </c>
      <c r="AJ8" s="128">
        <v>186</v>
      </c>
      <c r="AK8" s="129">
        <v>44</v>
      </c>
      <c r="AL8" s="129">
        <v>56</v>
      </c>
      <c r="AM8" s="129" t="s">
        <v>181</v>
      </c>
      <c r="AN8" s="130" t="s">
        <v>242</v>
      </c>
      <c r="AO8" s="130"/>
      <c r="AP8" s="130"/>
      <c r="AQ8" s="130"/>
      <c r="AR8" s="130"/>
      <c r="AS8" s="130"/>
      <c r="AT8" s="115"/>
      <c r="AU8" s="124" t="s">
        <v>243</v>
      </c>
      <c r="AV8" s="130" t="s">
        <v>242</v>
      </c>
      <c r="AW8" s="124" t="s">
        <v>243</v>
      </c>
      <c r="AX8" s="130"/>
      <c r="AY8" s="130"/>
      <c r="AZ8" s="115" t="s">
        <v>181</v>
      </c>
      <c r="BA8" s="115" t="s">
        <v>244</v>
      </c>
      <c r="BB8" s="131"/>
      <c r="BC8" s="132"/>
      <c r="BD8" s="122"/>
      <c r="BE8" s="133"/>
    </row>
    <row r="9" spans="1:57" s="134" customFormat="1" ht="79.2" x14ac:dyDescent="0.3">
      <c r="A9" s="115">
        <v>6</v>
      </c>
      <c r="B9" s="116" t="str">
        <f t="shared" si="1"/>
        <v>Дегтев Семен Сергеевич</v>
      </c>
      <c r="C9" s="116" t="str">
        <f t="shared" si="0"/>
        <v>Дегтев С.С.</v>
      </c>
      <c r="D9" s="116" t="s">
        <v>245</v>
      </c>
      <c r="E9" s="116" t="s">
        <v>246</v>
      </c>
      <c r="F9" s="116" t="s">
        <v>247</v>
      </c>
      <c r="G9" s="117" t="s">
        <v>164</v>
      </c>
      <c r="H9" s="116" t="s">
        <v>248</v>
      </c>
      <c r="I9" s="116" t="s">
        <v>166</v>
      </c>
      <c r="J9" s="116"/>
      <c r="K9" s="118"/>
      <c r="L9" s="118"/>
      <c r="M9" s="119"/>
      <c r="N9" s="119"/>
      <c r="O9" s="120"/>
      <c r="P9" s="121"/>
      <c r="Q9" s="122"/>
      <c r="R9" s="123"/>
      <c r="S9" s="122"/>
      <c r="T9" s="122"/>
      <c r="U9" s="124">
        <v>412</v>
      </c>
      <c r="V9" s="124" t="s">
        <v>167</v>
      </c>
      <c r="W9" s="135" t="s">
        <v>249</v>
      </c>
      <c r="X9" s="126" t="s">
        <v>172</v>
      </c>
      <c r="Y9" s="126" t="s">
        <v>172</v>
      </c>
      <c r="Z9" s="126" t="s">
        <v>250</v>
      </c>
      <c r="AA9" s="126" t="s">
        <v>172</v>
      </c>
      <c r="AB9" s="126" t="s">
        <v>172</v>
      </c>
      <c r="AC9" s="136" t="s">
        <v>251</v>
      </c>
      <c r="AD9" s="136"/>
      <c r="AE9" s="135" t="s">
        <v>252</v>
      </c>
      <c r="AF9" s="136"/>
      <c r="AG9" s="128">
        <v>50</v>
      </c>
      <c r="AH9" s="128">
        <v>50</v>
      </c>
      <c r="AI9" s="128">
        <v>52</v>
      </c>
      <c r="AJ9" s="128" t="s">
        <v>253</v>
      </c>
      <c r="AK9" s="129">
        <v>45</v>
      </c>
      <c r="AL9" s="129">
        <v>58</v>
      </c>
      <c r="AM9" s="129" t="s">
        <v>181</v>
      </c>
      <c r="AN9" s="130" t="s">
        <v>242</v>
      </c>
      <c r="AO9" s="130" t="s">
        <v>254</v>
      </c>
      <c r="AP9" s="138"/>
      <c r="AQ9" s="130" t="s">
        <v>181</v>
      </c>
      <c r="AR9" s="130" t="s">
        <v>181</v>
      </c>
      <c r="AS9" s="130" t="s">
        <v>172</v>
      </c>
      <c r="AT9" s="115"/>
      <c r="AU9" s="115" t="s">
        <v>255</v>
      </c>
      <c r="AV9" s="130" t="s">
        <v>242</v>
      </c>
      <c r="AW9" s="115" t="s">
        <v>255</v>
      </c>
      <c r="AX9" s="130" t="s">
        <v>172</v>
      </c>
      <c r="AY9" s="130" t="s">
        <v>172</v>
      </c>
      <c r="AZ9" s="130" t="s">
        <v>172</v>
      </c>
      <c r="BA9" s="115"/>
      <c r="BB9" s="131"/>
      <c r="BC9" s="132"/>
      <c r="BD9" s="122"/>
      <c r="BE9" s="133"/>
    </row>
    <row r="10" spans="1:57" s="134" customFormat="1" ht="52.8" x14ac:dyDescent="0.3">
      <c r="A10" s="115">
        <v>7</v>
      </c>
      <c r="B10" s="116" t="str">
        <f t="shared" si="1"/>
        <v>Макеев Даниил Вячеславович</v>
      </c>
      <c r="C10" s="116" t="str">
        <f t="shared" si="0"/>
        <v>Макеев Д.В.</v>
      </c>
      <c r="D10" s="116" t="s">
        <v>256</v>
      </c>
      <c r="E10" s="116" t="s">
        <v>257</v>
      </c>
      <c r="F10" s="116" t="s">
        <v>207</v>
      </c>
      <c r="G10" s="117" t="s">
        <v>164</v>
      </c>
      <c r="H10" s="116" t="s">
        <v>258</v>
      </c>
      <c r="I10" s="116" t="s">
        <v>166</v>
      </c>
      <c r="J10" s="116"/>
      <c r="K10" s="118"/>
      <c r="L10" s="118"/>
      <c r="M10" s="119"/>
      <c r="N10" s="119"/>
      <c r="O10" s="120"/>
      <c r="P10" s="121"/>
      <c r="Q10" s="122"/>
      <c r="R10" s="123"/>
      <c r="S10" s="122"/>
      <c r="T10" s="122"/>
      <c r="U10" s="124">
        <v>409</v>
      </c>
      <c r="V10" s="124" t="s">
        <v>167</v>
      </c>
      <c r="W10" s="135" t="s">
        <v>259</v>
      </c>
      <c r="X10" s="126" t="s">
        <v>172</v>
      </c>
      <c r="Y10" s="126" t="s">
        <v>172</v>
      </c>
      <c r="Z10" s="126" t="s">
        <v>260</v>
      </c>
      <c r="AA10" s="126" t="s">
        <v>172</v>
      </c>
      <c r="AB10" s="126" t="s">
        <v>172</v>
      </c>
      <c r="AC10" s="136" t="s">
        <v>261</v>
      </c>
      <c r="AD10" s="136"/>
      <c r="AE10" s="135" t="s">
        <v>262</v>
      </c>
      <c r="AF10" s="136"/>
      <c r="AG10" s="130">
        <v>48</v>
      </c>
      <c r="AH10" s="130">
        <v>48</v>
      </c>
      <c r="AI10" s="130">
        <v>48</v>
      </c>
      <c r="AJ10" s="128">
        <v>175</v>
      </c>
      <c r="AK10" s="129">
        <v>42</v>
      </c>
      <c r="AL10" s="129">
        <v>56</v>
      </c>
      <c r="AM10" s="129" t="s">
        <v>181</v>
      </c>
      <c r="AN10" s="130" t="s">
        <v>242</v>
      </c>
      <c r="AO10" s="130" t="s">
        <v>200</v>
      </c>
      <c r="AP10" s="130">
        <v>201401081</v>
      </c>
      <c r="AQ10" s="130" t="s">
        <v>181</v>
      </c>
      <c r="AR10" s="130" t="s">
        <v>181</v>
      </c>
      <c r="AS10" s="130" t="s">
        <v>181</v>
      </c>
      <c r="AT10" s="115"/>
      <c r="AU10" s="115" t="s">
        <v>263</v>
      </c>
      <c r="AV10" s="130" t="s">
        <v>242</v>
      </c>
      <c r="AW10" s="115" t="s">
        <v>263</v>
      </c>
      <c r="AX10" s="115" t="s">
        <v>181</v>
      </c>
      <c r="AY10" s="115" t="s">
        <v>181</v>
      </c>
      <c r="AZ10" s="115" t="s">
        <v>181</v>
      </c>
      <c r="BA10" s="115" t="s">
        <v>188</v>
      </c>
      <c r="BB10" s="131"/>
      <c r="BC10" s="132"/>
      <c r="BD10" s="122"/>
      <c r="BE10" s="133"/>
    </row>
    <row r="11" spans="1:57" s="134" customFormat="1" ht="69" customHeight="1" x14ac:dyDescent="0.3">
      <c r="A11" s="115">
        <v>8</v>
      </c>
      <c r="B11" s="116" t="str">
        <f t="shared" si="1"/>
        <v>Тимофеев  Дмитрий  Алексеевич</v>
      </c>
      <c r="C11" s="116" t="str">
        <f t="shared" si="0"/>
        <v>Тимофеев  Д.А.</v>
      </c>
      <c r="D11" s="116" t="s">
        <v>264</v>
      </c>
      <c r="E11" s="116" t="s">
        <v>265</v>
      </c>
      <c r="F11" s="116" t="s">
        <v>266</v>
      </c>
      <c r="G11" s="117" t="s">
        <v>164</v>
      </c>
      <c r="H11" s="116" t="s">
        <v>267</v>
      </c>
      <c r="I11" s="116" t="s">
        <v>166</v>
      </c>
      <c r="J11" s="116"/>
      <c r="K11" s="118"/>
      <c r="L11" s="118"/>
      <c r="M11" s="118"/>
      <c r="N11" s="118"/>
      <c r="O11" s="120"/>
      <c r="P11" s="121"/>
      <c r="Q11" s="122"/>
      <c r="R11" s="123"/>
      <c r="S11" s="122"/>
      <c r="T11" s="122"/>
      <c r="U11" s="124">
        <v>412</v>
      </c>
      <c r="V11" s="124" t="s">
        <v>167</v>
      </c>
      <c r="W11" s="135" t="s">
        <v>268</v>
      </c>
      <c r="X11" s="126" t="s">
        <v>194</v>
      </c>
      <c r="Y11" s="126" t="s">
        <v>172</v>
      </c>
      <c r="Z11" s="126" t="s">
        <v>269</v>
      </c>
      <c r="AA11" s="126" t="s">
        <v>172</v>
      </c>
      <c r="AB11" s="126" t="s">
        <v>172</v>
      </c>
      <c r="AC11" s="136" t="s">
        <v>270</v>
      </c>
      <c r="AD11" s="136"/>
      <c r="AE11" s="135" t="s">
        <v>271</v>
      </c>
      <c r="AF11" s="136"/>
      <c r="AG11" s="130">
        <v>50</v>
      </c>
      <c r="AH11" s="130">
        <v>50</v>
      </c>
      <c r="AI11" s="130">
        <v>50</v>
      </c>
      <c r="AJ11" s="128">
        <v>183</v>
      </c>
      <c r="AK11" s="129">
        <v>43</v>
      </c>
      <c r="AL11" s="129">
        <v>52</v>
      </c>
      <c r="AM11" s="129"/>
      <c r="AN11" s="130" t="s">
        <v>272</v>
      </c>
      <c r="AO11" s="130" t="s">
        <v>200</v>
      </c>
      <c r="AP11" s="130"/>
      <c r="AQ11" s="130" t="s">
        <v>181</v>
      </c>
      <c r="AR11" s="130" t="s">
        <v>181</v>
      </c>
      <c r="AS11" s="130" t="s">
        <v>172</v>
      </c>
      <c r="AU11" s="115" t="s">
        <v>273</v>
      </c>
      <c r="AV11" s="130" t="s">
        <v>272</v>
      </c>
      <c r="AW11" s="115" t="s">
        <v>273</v>
      </c>
      <c r="AX11" s="130" t="s">
        <v>172</v>
      </c>
      <c r="AY11" s="130" t="s">
        <v>172</v>
      </c>
      <c r="AZ11" s="115" t="s">
        <v>172</v>
      </c>
      <c r="BA11" s="115" t="s">
        <v>235</v>
      </c>
      <c r="BB11" s="131"/>
      <c r="BC11" s="132"/>
      <c r="BD11" s="122"/>
      <c r="BE11" s="133"/>
    </row>
    <row r="12" spans="1:57" s="134" customFormat="1" ht="69" customHeight="1" x14ac:dyDescent="0.3">
      <c r="A12" s="115">
        <v>9</v>
      </c>
      <c r="B12" s="116" t="str">
        <f t="shared" si="1"/>
        <v>Вълчев Иван Николаев</v>
      </c>
      <c r="C12" s="116" t="str">
        <f t="shared" si="0"/>
        <v>Вълчев И.Н.</v>
      </c>
      <c r="D12" s="116" t="s">
        <v>274</v>
      </c>
      <c r="E12" s="116" t="s">
        <v>275</v>
      </c>
      <c r="F12" s="116" t="s">
        <v>276</v>
      </c>
      <c r="G12" s="117" t="s">
        <v>164</v>
      </c>
      <c r="H12" s="116" t="s">
        <v>267</v>
      </c>
      <c r="I12" s="116" t="s">
        <v>166</v>
      </c>
      <c r="J12" s="116"/>
      <c r="K12" s="118"/>
      <c r="L12" s="118"/>
      <c r="M12" s="118"/>
      <c r="N12" s="118"/>
      <c r="O12" s="120"/>
      <c r="P12" s="121"/>
      <c r="Q12" s="122"/>
      <c r="R12" s="123"/>
      <c r="S12" s="122"/>
      <c r="T12" s="122"/>
      <c r="U12" s="124">
        <v>412</v>
      </c>
      <c r="V12" s="124" t="s">
        <v>167</v>
      </c>
      <c r="W12" s="135" t="s">
        <v>277</v>
      </c>
      <c r="X12" s="126" t="s">
        <v>194</v>
      </c>
      <c r="Y12" s="126" t="s">
        <v>172</v>
      </c>
      <c r="Z12" s="126" t="s">
        <v>278</v>
      </c>
      <c r="AA12" s="126" t="s">
        <v>172</v>
      </c>
      <c r="AB12" s="126" t="s">
        <v>172</v>
      </c>
      <c r="AC12" s="136" t="s">
        <v>279</v>
      </c>
      <c r="AD12" s="136" t="s">
        <v>172</v>
      </c>
      <c r="AE12" s="135" t="s">
        <v>280</v>
      </c>
      <c r="AF12" s="136"/>
      <c r="AG12" s="130" t="s">
        <v>281</v>
      </c>
      <c r="AH12" s="130" t="s">
        <v>281</v>
      </c>
      <c r="AI12" s="130" t="s">
        <v>281</v>
      </c>
      <c r="AJ12" s="128" t="s">
        <v>282</v>
      </c>
      <c r="AK12" s="129" t="s">
        <v>283</v>
      </c>
      <c r="AL12" s="129"/>
      <c r="AM12" s="129" t="s">
        <v>172</v>
      </c>
      <c r="AN12" s="130" t="s">
        <v>284</v>
      </c>
      <c r="AO12" s="130" t="s">
        <v>200</v>
      </c>
      <c r="AP12" s="130"/>
      <c r="AQ12" s="130" t="s">
        <v>181</v>
      </c>
      <c r="AR12" s="130" t="s">
        <v>181</v>
      </c>
      <c r="AS12" s="130" t="s">
        <v>181</v>
      </c>
      <c r="AU12" s="115" t="s">
        <v>285</v>
      </c>
      <c r="AV12" s="130" t="s">
        <v>286</v>
      </c>
      <c r="AW12" s="130" t="s">
        <v>287</v>
      </c>
      <c r="AX12" s="130" t="s">
        <v>172</v>
      </c>
      <c r="AY12" s="130" t="s">
        <v>172</v>
      </c>
      <c r="AZ12" s="115" t="s">
        <v>172</v>
      </c>
      <c r="BA12" s="115" t="s">
        <v>235</v>
      </c>
      <c r="BB12" s="131"/>
      <c r="BC12" s="132"/>
      <c r="BD12" s="122"/>
      <c r="BE12" s="133"/>
    </row>
    <row r="13" spans="1:57" s="134" customFormat="1" ht="69" customHeight="1" x14ac:dyDescent="0.3">
      <c r="A13" s="115">
        <v>10</v>
      </c>
      <c r="B13" s="116" t="str">
        <f t="shared" si="1"/>
        <v>Вильданов Руслан Альфисович</v>
      </c>
      <c r="C13" s="116" t="str">
        <f t="shared" si="0"/>
        <v>Вильданов Р.А.</v>
      </c>
      <c r="D13" s="116" t="s">
        <v>288</v>
      </c>
      <c r="E13" s="116" t="s">
        <v>289</v>
      </c>
      <c r="F13" s="116" t="s">
        <v>290</v>
      </c>
      <c r="G13" s="117" t="s">
        <v>164</v>
      </c>
      <c r="H13" s="116" t="s">
        <v>267</v>
      </c>
      <c r="I13" s="116" t="s">
        <v>166</v>
      </c>
      <c r="J13" s="116"/>
      <c r="K13" s="118"/>
      <c r="L13" s="118"/>
      <c r="M13" s="118"/>
      <c r="N13" s="118"/>
      <c r="O13" s="120"/>
      <c r="P13" s="121"/>
      <c r="Q13" s="122"/>
      <c r="R13" s="123"/>
      <c r="S13" s="122"/>
      <c r="T13" s="122"/>
      <c r="U13" s="124">
        <v>409</v>
      </c>
      <c r="V13" s="124" t="s">
        <v>167</v>
      </c>
      <c r="W13" s="135" t="s">
        <v>291</v>
      </c>
      <c r="X13" s="126" t="s">
        <v>194</v>
      </c>
      <c r="Y13" s="126" t="s">
        <v>172</v>
      </c>
      <c r="Z13" s="126" t="s">
        <v>292</v>
      </c>
      <c r="AA13" s="126" t="s">
        <v>172</v>
      </c>
      <c r="AB13" s="126" t="s">
        <v>172</v>
      </c>
      <c r="AC13" s="136" t="s">
        <v>293</v>
      </c>
      <c r="AD13" s="136" t="s">
        <v>172</v>
      </c>
      <c r="AE13" s="135" t="s">
        <v>294</v>
      </c>
      <c r="AF13" s="136"/>
      <c r="AG13" s="130" t="s">
        <v>295</v>
      </c>
      <c r="AH13" s="130" t="s">
        <v>296</v>
      </c>
      <c r="AI13" s="130" t="s">
        <v>295</v>
      </c>
      <c r="AJ13" s="128" t="s">
        <v>297</v>
      </c>
      <c r="AK13" s="129" t="s">
        <v>298</v>
      </c>
      <c r="AL13" s="129" t="s">
        <v>299</v>
      </c>
      <c r="AM13" s="129" t="s">
        <v>181</v>
      </c>
      <c r="AN13" s="130" t="s">
        <v>300</v>
      </c>
      <c r="AO13" s="130" t="s">
        <v>200</v>
      </c>
      <c r="AP13" s="130"/>
      <c r="AQ13" s="130" t="s">
        <v>181</v>
      </c>
      <c r="AR13" s="130" t="s">
        <v>181</v>
      </c>
      <c r="AS13" s="130" t="s">
        <v>172</v>
      </c>
      <c r="AU13" s="115" t="s">
        <v>301</v>
      </c>
      <c r="AV13" s="130" t="s">
        <v>300</v>
      </c>
      <c r="AW13" s="115" t="s">
        <v>301</v>
      </c>
      <c r="AX13" s="130" t="s">
        <v>181</v>
      </c>
      <c r="AY13" s="130" t="s">
        <v>181</v>
      </c>
      <c r="AZ13" s="115" t="s">
        <v>181</v>
      </c>
      <c r="BA13" s="115" t="s">
        <v>188</v>
      </c>
      <c r="BB13" s="131"/>
      <c r="BC13" s="132"/>
      <c r="BD13" s="122"/>
      <c r="BE13" s="133"/>
    </row>
    <row r="14" spans="1:57" s="134" customFormat="1" ht="69" customHeight="1" x14ac:dyDescent="0.3">
      <c r="A14" s="115">
        <v>11</v>
      </c>
      <c r="B14" s="116" t="str">
        <f t="shared" si="1"/>
        <v>Сидоренко Михаил Олегович</v>
      </c>
      <c r="C14" s="116" t="str">
        <f t="shared" si="0"/>
        <v>Сидоренко М.О.</v>
      </c>
      <c r="D14" s="116" t="s">
        <v>302</v>
      </c>
      <c r="E14" s="116" t="s">
        <v>303</v>
      </c>
      <c r="F14" s="116" t="s">
        <v>304</v>
      </c>
      <c r="G14" s="117" t="s">
        <v>164</v>
      </c>
      <c r="H14" s="116" t="s">
        <v>248</v>
      </c>
      <c r="I14" s="116" t="s">
        <v>166</v>
      </c>
      <c r="J14" s="116"/>
      <c r="K14" s="118"/>
      <c r="L14" s="118"/>
      <c r="M14" s="118"/>
      <c r="N14" s="118"/>
      <c r="O14" s="120"/>
      <c r="P14" s="121"/>
      <c r="Q14" s="122"/>
      <c r="R14" s="123"/>
      <c r="S14" s="122"/>
      <c r="T14" s="122"/>
      <c r="U14" s="124">
        <v>413</v>
      </c>
      <c r="V14" s="124" t="s">
        <v>167</v>
      </c>
      <c r="W14" s="135" t="s">
        <v>305</v>
      </c>
      <c r="X14" s="126" t="s">
        <v>172</v>
      </c>
      <c r="Y14" s="126" t="s">
        <v>172</v>
      </c>
      <c r="Z14" s="126" t="s">
        <v>172</v>
      </c>
      <c r="AA14" s="126" t="s">
        <v>172</v>
      </c>
      <c r="AB14" s="126" t="s">
        <v>172</v>
      </c>
      <c r="AC14" s="136" t="s">
        <v>306</v>
      </c>
      <c r="AD14" s="136" t="s">
        <v>172</v>
      </c>
      <c r="AE14" s="135" t="s">
        <v>307</v>
      </c>
      <c r="AF14" s="136"/>
      <c r="AG14" s="130" t="s">
        <v>295</v>
      </c>
      <c r="AH14" s="130" t="s">
        <v>296</v>
      </c>
      <c r="AI14" s="130" t="s">
        <v>295</v>
      </c>
      <c r="AJ14" s="128" t="s">
        <v>180</v>
      </c>
      <c r="AK14" s="129" t="s">
        <v>308</v>
      </c>
      <c r="AL14" s="129" t="s">
        <v>309</v>
      </c>
      <c r="AM14" s="129" t="s">
        <v>172</v>
      </c>
      <c r="AN14" s="130" t="s">
        <v>310</v>
      </c>
      <c r="AO14" s="130" t="s">
        <v>311</v>
      </c>
      <c r="AP14" s="130" t="s">
        <v>312</v>
      </c>
      <c r="AQ14" s="130" t="s">
        <v>181</v>
      </c>
      <c r="AR14" s="130" t="s">
        <v>181</v>
      </c>
      <c r="AS14" s="130" t="s">
        <v>172</v>
      </c>
      <c r="AU14" s="115" t="s">
        <v>313</v>
      </c>
      <c r="AV14" s="130" t="s">
        <v>314</v>
      </c>
      <c r="AW14" s="115" t="s">
        <v>315</v>
      </c>
      <c r="AX14" s="130" t="s">
        <v>172</v>
      </c>
      <c r="AY14" s="130" t="s">
        <v>172</v>
      </c>
      <c r="AZ14" s="115" t="s">
        <v>181</v>
      </c>
      <c r="BA14" s="115" t="s">
        <v>235</v>
      </c>
      <c r="BB14" s="131"/>
      <c r="BC14" s="132"/>
      <c r="BD14" s="122"/>
      <c r="BE14" s="133"/>
    </row>
    <row r="15" spans="1:57" s="134" customFormat="1" ht="69" customHeight="1" x14ac:dyDescent="0.3">
      <c r="A15" s="115">
        <v>12</v>
      </c>
      <c r="B15" s="116" t="str">
        <f t="shared" si="1"/>
        <v>Серов Олег Игоревич</v>
      </c>
      <c r="C15" s="116" t="str">
        <f t="shared" si="0"/>
        <v>Серов О.И.</v>
      </c>
      <c r="D15" s="116" t="s">
        <v>316</v>
      </c>
      <c r="E15" s="116" t="s">
        <v>190</v>
      </c>
      <c r="F15" s="116" t="s">
        <v>317</v>
      </c>
      <c r="G15" s="117" t="s">
        <v>164</v>
      </c>
      <c r="H15" s="116" t="s">
        <v>318</v>
      </c>
      <c r="I15" s="116" t="s">
        <v>166</v>
      </c>
      <c r="J15" s="116"/>
      <c r="K15" s="118"/>
      <c r="L15" s="118"/>
      <c r="M15" s="118"/>
      <c r="N15" s="118"/>
      <c r="O15" s="120"/>
      <c r="P15" s="121"/>
      <c r="Q15" s="122"/>
      <c r="R15" s="123"/>
      <c r="S15" s="122"/>
      <c r="T15" s="122"/>
      <c r="U15" s="124">
        <v>409</v>
      </c>
      <c r="V15" s="124" t="s">
        <v>319</v>
      </c>
      <c r="W15" s="135" t="s">
        <v>320</v>
      </c>
      <c r="X15" s="126"/>
      <c r="Y15" s="126"/>
      <c r="Z15" s="126">
        <v>2362</v>
      </c>
      <c r="AA15" s="126" t="s">
        <v>321</v>
      </c>
      <c r="AB15" s="126"/>
      <c r="AC15" s="136" t="s">
        <v>322</v>
      </c>
      <c r="AD15" s="136"/>
      <c r="AE15" s="135" t="s">
        <v>323</v>
      </c>
      <c r="AF15" s="136"/>
      <c r="AG15" s="130">
        <v>52</v>
      </c>
      <c r="AH15" s="130">
        <v>52</v>
      </c>
      <c r="AI15" s="130">
        <v>52</v>
      </c>
      <c r="AJ15" s="128">
        <v>184</v>
      </c>
      <c r="AK15" s="129">
        <v>45</v>
      </c>
      <c r="AL15" s="129">
        <v>56</v>
      </c>
      <c r="AM15" s="129" t="s">
        <v>172</v>
      </c>
      <c r="AN15" s="130" t="s">
        <v>272</v>
      </c>
      <c r="AO15" s="130" t="s">
        <v>324</v>
      </c>
      <c r="AP15" s="130" t="s">
        <v>325</v>
      </c>
      <c r="AQ15" s="130" t="s">
        <v>181</v>
      </c>
      <c r="AR15" s="130" t="s">
        <v>181</v>
      </c>
      <c r="AS15" s="130" t="s">
        <v>172</v>
      </c>
      <c r="AT15" s="134" t="s">
        <v>326</v>
      </c>
      <c r="AU15" s="115" t="s">
        <v>327</v>
      </c>
      <c r="AV15" s="130" t="s">
        <v>272</v>
      </c>
      <c r="AW15" s="130" t="s">
        <v>327</v>
      </c>
      <c r="AX15" s="130" t="s">
        <v>172</v>
      </c>
      <c r="AY15" s="130" t="s">
        <v>172</v>
      </c>
      <c r="AZ15" s="130" t="s">
        <v>172</v>
      </c>
      <c r="BA15" s="130" t="s">
        <v>172</v>
      </c>
      <c r="BB15" s="131"/>
      <c r="BC15" s="132"/>
      <c r="BD15" s="122"/>
      <c r="BE15" s="133"/>
    </row>
    <row r="16" spans="1:57" s="134" customFormat="1" ht="69" customHeight="1" x14ac:dyDescent="0.3">
      <c r="A16" s="115">
        <v>13</v>
      </c>
      <c r="B16" s="116" t="str">
        <f t="shared" si="1"/>
        <v>Никифоров Владимир Юрьевич</v>
      </c>
      <c r="C16" s="116" t="str">
        <f t="shared" si="0"/>
        <v>Никифоров В.Ю.</v>
      </c>
      <c r="D16" s="116" t="s">
        <v>328</v>
      </c>
      <c r="E16" s="116" t="s">
        <v>329</v>
      </c>
      <c r="F16" s="116" t="s">
        <v>330</v>
      </c>
      <c r="G16" s="117" t="s">
        <v>164</v>
      </c>
      <c r="H16" s="116" t="s">
        <v>331</v>
      </c>
      <c r="I16" s="116" t="s">
        <v>332</v>
      </c>
      <c r="J16" s="116"/>
      <c r="K16" s="118"/>
      <c r="L16" s="118"/>
      <c r="M16" s="118"/>
      <c r="N16" s="118"/>
      <c r="O16" s="120"/>
      <c r="P16" s="121"/>
      <c r="Q16" s="122"/>
      <c r="R16" s="123"/>
      <c r="S16" s="122"/>
      <c r="T16" s="122"/>
      <c r="U16" s="124">
        <v>409</v>
      </c>
      <c r="V16" s="124" t="s">
        <v>333</v>
      </c>
      <c r="W16" s="135" t="s">
        <v>334</v>
      </c>
      <c r="X16" s="126"/>
      <c r="Y16" s="126" t="s">
        <v>335</v>
      </c>
      <c r="Z16" s="126">
        <v>2361</v>
      </c>
      <c r="AA16" s="126"/>
      <c r="AB16" s="126"/>
      <c r="AC16" s="136" t="s">
        <v>336</v>
      </c>
      <c r="AD16" s="136"/>
      <c r="AE16" s="135" t="s">
        <v>337</v>
      </c>
      <c r="AF16" s="136"/>
      <c r="AG16" s="130">
        <v>54</v>
      </c>
      <c r="AH16" s="130">
        <v>54</v>
      </c>
      <c r="AI16" s="130">
        <v>54</v>
      </c>
      <c r="AJ16" s="128">
        <v>192</v>
      </c>
      <c r="AK16" s="129">
        <v>45</v>
      </c>
      <c r="AL16" s="129">
        <v>56</v>
      </c>
      <c r="AM16" s="129" t="s">
        <v>172</v>
      </c>
      <c r="AN16" s="130" t="s">
        <v>272</v>
      </c>
      <c r="AO16" s="130" t="s">
        <v>338</v>
      </c>
      <c r="AP16" s="130" t="s">
        <v>339</v>
      </c>
      <c r="AQ16" s="130" t="s">
        <v>181</v>
      </c>
      <c r="AR16" s="130" t="s">
        <v>181</v>
      </c>
      <c r="AS16" s="130" t="s">
        <v>172</v>
      </c>
      <c r="AT16" s="134" t="s">
        <v>340</v>
      </c>
      <c r="AU16" s="115" t="s">
        <v>341</v>
      </c>
      <c r="AV16" s="130" t="s">
        <v>272</v>
      </c>
      <c r="AW16" s="130" t="s">
        <v>341</v>
      </c>
      <c r="AX16" s="130" t="s">
        <v>172</v>
      </c>
      <c r="AY16" s="130" t="s">
        <v>172</v>
      </c>
      <c r="AZ16" s="130" t="s">
        <v>172</v>
      </c>
      <c r="BA16" s="130" t="s">
        <v>172</v>
      </c>
      <c r="BB16" s="131"/>
      <c r="BC16" s="132"/>
      <c r="BD16" s="122"/>
      <c r="BE16" s="133"/>
    </row>
    <row r="17" spans="1:57" s="134" customFormat="1" ht="69" customHeight="1" x14ac:dyDescent="0.3">
      <c r="A17" s="115">
        <v>14</v>
      </c>
      <c r="B17" s="116" t="s">
        <v>24</v>
      </c>
      <c r="C17" s="116" t="s">
        <v>76</v>
      </c>
      <c r="D17" s="116" t="s">
        <v>342</v>
      </c>
      <c r="E17" s="116" t="s">
        <v>343</v>
      </c>
      <c r="F17" s="116" t="s">
        <v>344</v>
      </c>
      <c r="G17" s="117" t="s">
        <v>164</v>
      </c>
      <c r="H17" s="116" t="s">
        <v>331</v>
      </c>
      <c r="I17" s="116" t="s">
        <v>225</v>
      </c>
      <c r="J17" s="116"/>
      <c r="K17" s="118"/>
      <c r="L17" s="118"/>
      <c r="M17" s="118"/>
      <c r="N17" s="118"/>
      <c r="O17" s="120"/>
      <c r="P17" s="121"/>
      <c r="Q17" s="122"/>
      <c r="R17" s="123"/>
      <c r="S17" s="122"/>
      <c r="T17" s="122"/>
      <c r="U17" s="124">
        <v>412</v>
      </c>
      <c r="V17" s="124" t="s">
        <v>319</v>
      </c>
      <c r="W17" s="135" t="s">
        <v>345</v>
      </c>
      <c r="X17" s="126"/>
      <c r="Y17" s="126"/>
      <c r="Z17" s="126"/>
      <c r="AA17" s="126"/>
      <c r="AB17" s="126"/>
      <c r="AC17" s="136">
        <v>79139506634</v>
      </c>
      <c r="AD17" s="136"/>
      <c r="AE17" s="135" t="s">
        <v>346</v>
      </c>
      <c r="AF17" s="136"/>
      <c r="AG17" s="130">
        <v>52</v>
      </c>
      <c r="AH17" s="130">
        <v>52</v>
      </c>
      <c r="AI17" s="130">
        <v>52</v>
      </c>
      <c r="AJ17" s="128">
        <v>185</v>
      </c>
      <c r="AK17" s="129">
        <v>45</v>
      </c>
      <c r="AL17" s="129">
        <v>56</v>
      </c>
      <c r="AM17" s="129" t="s">
        <v>172</v>
      </c>
      <c r="AN17" s="130" t="s">
        <v>347</v>
      </c>
      <c r="AO17" s="130"/>
      <c r="AP17" s="130" t="s">
        <v>348</v>
      </c>
      <c r="AQ17" s="130" t="s">
        <v>172</v>
      </c>
      <c r="AR17" s="130" t="s">
        <v>181</v>
      </c>
      <c r="AS17" s="130" t="s">
        <v>172</v>
      </c>
      <c r="AU17" s="115"/>
      <c r="AV17" s="130" t="s">
        <v>347</v>
      </c>
      <c r="AW17" s="130" t="s">
        <v>349</v>
      </c>
      <c r="AX17" s="130" t="s">
        <v>172</v>
      </c>
      <c r="AY17" s="130" t="s">
        <v>172</v>
      </c>
      <c r="AZ17" s="130" t="s">
        <v>172</v>
      </c>
      <c r="BA17" s="130" t="s">
        <v>172</v>
      </c>
      <c r="BB17" s="131"/>
      <c r="BC17" s="132"/>
      <c r="BD17" s="122"/>
      <c r="BE17" s="133"/>
    </row>
    <row r="18" spans="1:57" s="134" customFormat="1" ht="69" customHeight="1" x14ac:dyDescent="0.3">
      <c r="A18" s="115">
        <v>15</v>
      </c>
      <c r="B18" s="116" t="str">
        <f t="shared" si="1"/>
        <v>Павленко Николай Викторович</v>
      </c>
      <c r="C18" s="116" t="s">
        <v>77</v>
      </c>
      <c r="D18" s="116" t="s">
        <v>350</v>
      </c>
      <c r="E18" s="116" t="s">
        <v>351</v>
      </c>
      <c r="F18" s="116" t="s">
        <v>352</v>
      </c>
      <c r="G18" s="117" t="s">
        <v>164</v>
      </c>
      <c r="H18" s="116" t="s">
        <v>331</v>
      </c>
      <c r="I18" s="116" t="s">
        <v>166</v>
      </c>
      <c r="J18" s="116"/>
      <c r="K18" s="118"/>
      <c r="L18" s="118"/>
      <c r="M18" s="118"/>
      <c r="N18" s="118"/>
      <c r="O18" s="120"/>
      <c r="P18" s="121"/>
      <c r="Q18" s="122"/>
      <c r="R18" s="123"/>
      <c r="S18" s="122"/>
      <c r="T18" s="122"/>
      <c r="U18" s="124">
        <v>409</v>
      </c>
      <c r="V18" s="124" t="s">
        <v>319</v>
      </c>
      <c r="W18" s="135" t="s">
        <v>353</v>
      </c>
      <c r="X18" s="126"/>
      <c r="Y18" s="126"/>
      <c r="Z18" s="126"/>
      <c r="AA18" s="126"/>
      <c r="AB18" s="126"/>
      <c r="AC18" s="136" t="s">
        <v>354</v>
      </c>
      <c r="AD18" s="136"/>
      <c r="AE18" s="135" t="s">
        <v>355</v>
      </c>
      <c r="AF18" s="136"/>
      <c r="AG18" s="130">
        <v>48</v>
      </c>
      <c r="AH18" s="130">
        <v>48</v>
      </c>
      <c r="AI18" s="130">
        <v>48</v>
      </c>
      <c r="AJ18" s="128">
        <v>178</v>
      </c>
      <c r="AK18" s="129">
        <v>42</v>
      </c>
      <c r="AL18" s="129">
        <v>57</v>
      </c>
      <c r="AM18" s="129" t="s">
        <v>172</v>
      </c>
      <c r="AN18" s="130" t="s">
        <v>347</v>
      </c>
      <c r="AO18" s="130"/>
      <c r="AP18" s="130" t="s">
        <v>356</v>
      </c>
      <c r="AQ18" s="130" t="s">
        <v>181</v>
      </c>
      <c r="AR18" s="130" t="s">
        <v>181</v>
      </c>
      <c r="AS18" s="130" t="s">
        <v>172</v>
      </c>
      <c r="AU18" s="115" t="s">
        <v>357</v>
      </c>
      <c r="AV18" s="130" t="s">
        <v>347</v>
      </c>
      <c r="AW18" s="130" t="s">
        <v>357</v>
      </c>
      <c r="AX18" s="130" t="s">
        <v>172</v>
      </c>
      <c r="AY18" s="130" t="s">
        <v>172</v>
      </c>
      <c r="AZ18" s="130" t="s">
        <v>172</v>
      </c>
      <c r="BA18" s="130" t="s">
        <v>172</v>
      </c>
      <c r="BB18" s="131"/>
      <c r="BC18" s="132"/>
      <c r="BD18" s="122"/>
      <c r="BE18" s="133"/>
    </row>
    <row r="19" spans="1:57" ht="52.8" x14ac:dyDescent="0.3">
      <c r="A19" s="115">
        <v>16</v>
      </c>
      <c r="B19" s="116" t="str">
        <f>D19&amp;" "&amp;E19&amp;" "&amp;F19</f>
        <v>Нигаматуллин Артур Фадисович</v>
      </c>
      <c r="C19" s="116" t="str">
        <f>D19&amp;" "&amp;LEFT(E19,1)&amp;"."&amp;LEFT(F19,1)&amp;"."</f>
        <v>Нигаматуллин А.Ф.</v>
      </c>
      <c r="D19" s="116" t="s">
        <v>358</v>
      </c>
      <c r="E19" s="116" t="s">
        <v>359</v>
      </c>
      <c r="F19" s="116" t="s">
        <v>360</v>
      </c>
      <c r="G19" s="117" t="s">
        <v>164</v>
      </c>
      <c r="H19" s="116" t="s">
        <v>361</v>
      </c>
      <c r="I19" s="116" t="s">
        <v>166</v>
      </c>
      <c r="J19" s="116"/>
      <c r="K19" s="118"/>
      <c r="L19" s="118"/>
      <c r="M19" s="119"/>
      <c r="N19" s="119"/>
      <c r="O19" s="120"/>
      <c r="P19" s="121"/>
      <c r="Q19" s="122"/>
      <c r="R19" s="123"/>
      <c r="S19" s="122"/>
      <c r="T19" s="122"/>
      <c r="U19" s="124">
        <v>412</v>
      </c>
      <c r="V19" s="124" t="s">
        <v>167</v>
      </c>
      <c r="W19" s="139" t="s">
        <v>362</v>
      </c>
      <c r="X19" s="126"/>
      <c r="Y19" s="126"/>
      <c r="Z19" s="126"/>
      <c r="AA19" s="126" t="s">
        <v>172</v>
      </c>
      <c r="AB19" s="126" t="s">
        <v>172</v>
      </c>
      <c r="AC19" s="127" t="s">
        <v>363</v>
      </c>
      <c r="AD19" s="127"/>
      <c r="AE19" s="139" t="s">
        <v>364</v>
      </c>
      <c r="AF19" s="127"/>
      <c r="AG19" s="128" t="s">
        <v>177</v>
      </c>
      <c r="AH19" s="128" t="s">
        <v>178</v>
      </c>
      <c r="AI19" s="128" t="s">
        <v>179</v>
      </c>
      <c r="AJ19" s="128" t="s">
        <v>180</v>
      </c>
      <c r="AK19" s="129">
        <v>42</v>
      </c>
      <c r="AL19" s="129">
        <v>58</v>
      </c>
      <c r="AM19" s="129" t="s">
        <v>181</v>
      </c>
      <c r="AN19" s="124" t="s">
        <v>199</v>
      </c>
      <c r="AO19" s="130" t="s">
        <v>365</v>
      </c>
      <c r="AP19" s="126" t="s">
        <v>366</v>
      </c>
      <c r="AQ19" s="130" t="s">
        <v>181</v>
      </c>
      <c r="AR19" s="130" t="s">
        <v>181</v>
      </c>
      <c r="AS19" s="130" t="s">
        <v>172</v>
      </c>
      <c r="AT19" s="115"/>
      <c r="AU19" s="124" t="s">
        <v>367</v>
      </c>
      <c r="AV19" s="124" t="s">
        <v>199</v>
      </c>
      <c r="AW19" s="124" t="s">
        <v>367</v>
      </c>
      <c r="AX19" s="130" t="s">
        <v>172</v>
      </c>
      <c r="AY19" s="130" t="s">
        <v>172</v>
      </c>
      <c r="AZ19" s="130" t="s">
        <v>172</v>
      </c>
      <c r="BA19" s="130" t="s">
        <v>172</v>
      </c>
      <c r="BB19" s="131"/>
      <c r="BC19" s="132"/>
      <c r="BD19" s="121"/>
      <c r="BE19" s="133"/>
    </row>
  </sheetData>
  <autoFilter ref="A3:BE18"/>
  <mergeCells count="9">
    <mergeCell ref="A1:BD1"/>
    <mergeCell ref="A2:O2"/>
    <mergeCell ref="P2:T2"/>
    <mergeCell ref="U2:AF2"/>
    <mergeCell ref="AG2:AM2"/>
    <mergeCell ref="AN2:AU2"/>
    <mergeCell ref="AV2:AW2"/>
    <mergeCell ref="AX2:BA2"/>
    <mergeCell ref="BB2:BD2"/>
  </mergeCells>
  <conditionalFormatting sqref="BE4:BE1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{3357BA2D-D154-422C-B027-4FA229577473}</x14:id>
        </ext>
      </extLst>
    </cfRule>
  </conditionalFormatting>
  <conditionalFormatting sqref="BE4:BE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2:BE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{66D5251D-80B2-40F1-A462-6E321FCDF2AA}</x14:id>
        </ext>
      </extLst>
    </cfRule>
  </conditionalFormatting>
  <conditionalFormatting sqref="BE12:BE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{4BA18C7C-1334-4142-BC4B-3AE70A3AD928}</x14:id>
        </ext>
      </extLst>
    </cfRule>
  </conditionalFormatting>
  <conditionalFormatting sqref="BE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W4" r:id="rId1" display="i.nikolenko@gazauto.gazprom.ru"/>
    <hyperlink ref="AE4" r:id="rId2"/>
    <hyperlink ref="W11" r:id="rId3"/>
    <hyperlink ref="AE11" r:id="rId4"/>
    <hyperlink ref="AE10" r:id="rId5"/>
    <hyperlink ref="W10" r:id="rId6"/>
    <hyperlink ref="AE8" r:id="rId7" display="Justpo4ta@rambler.ru"/>
    <hyperlink ref="AE9" r:id="rId8"/>
    <hyperlink ref="W9" r:id="rId9"/>
    <hyperlink ref="W7" r:id="rId10"/>
    <hyperlink ref="AE7" r:id="rId11"/>
    <hyperlink ref="W14" r:id="rId12"/>
    <hyperlink ref="AE14" r:id="rId13"/>
    <hyperlink ref="AE6" r:id="rId14"/>
    <hyperlink ref="W6" r:id="rId15"/>
    <hyperlink ref="AE12" r:id="rId16"/>
    <hyperlink ref="W12" r:id="rId17"/>
    <hyperlink ref="AE13" r:id="rId18"/>
    <hyperlink ref="W5" r:id="rId19" display="o.mamaev@gazauto.gazprom.ru "/>
    <hyperlink ref="AE5" r:id="rId20"/>
    <hyperlink ref="AE15" r:id="rId21"/>
    <hyperlink ref="AE16" r:id="rId22"/>
    <hyperlink ref="W16" r:id="rId23"/>
    <hyperlink ref="AE17" r:id="rId24"/>
    <hyperlink ref="W17" r:id="rId25"/>
    <hyperlink ref="AE18" r:id="rId26"/>
    <hyperlink ref="W18" r:id="rId27"/>
    <hyperlink ref="AE19" r:id="rId28"/>
    <hyperlink ref="W19" r:id="rId29"/>
  </hyperlinks>
  <pageMargins left="0.78740157480314965" right="0.39370078740157483" top="0.98425196850393704" bottom="0.98425196850393704" header="0.51181102362204722" footer="0.51181102362204722"/>
  <pageSetup paperSize="9" orientation="portrait" r:id="rId3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57BA2D-D154-422C-B027-4FA229577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BE4:BE11</xm:sqref>
        </x14:conditionalFormatting>
        <x14:conditionalFormatting xmlns:xm="http://schemas.microsoft.com/office/excel/2006/main">
          <x14:cfRule type="dataBar" id="{66D5251D-80B2-40F1-A462-6E321FCDF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BE12:BE17</xm:sqref>
        </x14:conditionalFormatting>
        <x14:conditionalFormatting xmlns:xm="http://schemas.microsoft.com/office/excel/2006/main">
          <x14:cfRule type="dataBar" id="{4BA18C7C-1334-4142-BC4B-3AE70A3AD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Т1</vt:lpstr>
      <vt:lpstr>Т2</vt:lpstr>
      <vt:lpstr>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Головань Петр Витальевич</dc:creator>
  <cp:lastModifiedBy>nii</cp:lastModifiedBy>
  <cp:lastPrinted>2016-11-08T08:42:42Z</cp:lastPrinted>
  <dcterms:created xsi:type="dcterms:W3CDTF">2016-11-08T06:47:18Z</dcterms:created>
  <dcterms:modified xsi:type="dcterms:W3CDTF">2018-02-07T16:46:47Z</dcterms:modified>
</cp:coreProperties>
</file>