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\Documents\2019 Mega Comparison\"/>
    </mc:Choice>
  </mc:AlternateContent>
  <xr:revisionPtr revIDLastSave="0" documentId="13_ncr:1_{B2FADFA3-A9BA-4BBD-84E8-1FD63AEC74F1}" xr6:coauthVersionLast="44" xr6:coauthVersionMax="44" xr10:uidLastSave="{00000000-0000-0000-0000-000000000000}"/>
  <bookViews>
    <workbookView xWindow="-38520" yWindow="-120" windowWidth="38640" windowHeight="21240" activeTab="7" xr2:uid="{E6171133-BC82-453F-AA1B-A983A9E75A15}"/>
  </bookViews>
  <sheets>
    <sheet name="FPS Timecode" sheetId="22" r:id="rId1"/>
    <sheet name="Tau" sheetId="6" r:id="rId2"/>
    <sheet name="RST" sheetId="14" r:id="rId3"/>
    <sheet name="9KX2" sheetId="1" r:id="rId4"/>
    <sheet name="TFL" sheetId="19" r:id="rId5"/>
    <sheet name="Tartarus" sheetId="10" r:id="rId6"/>
    <sheet name="RDR" sheetId="17" r:id="rId7"/>
    <sheet name="Composite" sheetId="2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0" l="1"/>
  <c r="D30" i="10"/>
  <c r="B31" i="10"/>
  <c r="D31" i="10"/>
  <c r="B32" i="10"/>
  <c r="D32" i="10"/>
  <c r="B33" i="10"/>
  <c r="D33" i="10"/>
  <c r="B34" i="10"/>
  <c r="D34" i="10"/>
  <c r="B35" i="10"/>
  <c r="D35" i="10"/>
  <c r="B36" i="10"/>
  <c r="D36" i="10"/>
  <c r="B37" i="10"/>
  <c r="D37" i="10"/>
  <c r="B38" i="10"/>
  <c r="D38" i="10"/>
  <c r="B16" i="10"/>
  <c r="D16" i="10"/>
  <c r="B17" i="10"/>
  <c r="D17" i="10"/>
  <c r="B18" i="10"/>
  <c r="D18" i="10"/>
  <c r="B19" i="10"/>
  <c r="D19" i="10"/>
  <c r="B20" i="10"/>
  <c r="D20" i="10"/>
  <c r="B21" i="10"/>
  <c r="D21" i="10"/>
  <c r="B22" i="10"/>
  <c r="D22" i="10"/>
  <c r="B23" i="10"/>
  <c r="D23" i="10"/>
  <c r="B24" i="10"/>
  <c r="D24" i="10"/>
  <c r="B25" i="10"/>
  <c r="D25" i="10"/>
  <c r="B26" i="10"/>
  <c r="D26" i="10"/>
  <c r="B27" i="10"/>
  <c r="D27" i="10"/>
  <c r="B28" i="10"/>
  <c r="D28" i="10"/>
  <c r="B29" i="10"/>
  <c r="D29" i="10"/>
  <c r="L13" i="1" l="1"/>
  <c r="Q34" i="1" l="1"/>
  <c r="Q37" i="1"/>
  <c r="L35" i="1"/>
  <c r="N35" i="1"/>
  <c r="L36" i="1"/>
  <c r="N36" i="1"/>
  <c r="L37" i="1"/>
  <c r="N37" i="1"/>
  <c r="L38" i="1"/>
  <c r="N38" i="1"/>
  <c r="G35" i="1"/>
  <c r="I35" i="1"/>
  <c r="G36" i="1"/>
  <c r="I36" i="1"/>
  <c r="G37" i="1"/>
  <c r="I37" i="1"/>
  <c r="G38" i="1"/>
  <c r="I38" i="1"/>
  <c r="D34" i="1"/>
  <c r="B35" i="1"/>
  <c r="D35" i="1"/>
  <c r="B36" i="1"/>
  <c r="D36" i="1"/>
  <c r="B37" i="1"/>
  <c r="D37" i="1"/>
  <c r="B38" i="1"/>
  <c r="D38" i="1"/>
  <c r="I33" i="14" l="1"/>
  <c r="G33" i="14"/>
  <c r="I23" i="14"/>
  <c r="G23" i="14"/>
  <c r="Q3" i="19" l="1"/>
  <c r="Q4" i="19"/>
  <c r="Q5" i="19"/>
  <c r="Q6" i="19"/>
  <c r="Q2" i="19"/>
  <c r="I25" i="19"/>
  <c r="G25" i="19"/>
  <c r="I24" i="19"/>
  <c r="G24" i="19"/>
  <c r="O3" i="19"/>
  <c r="O4" i="19"/>
  <c r="O5" i="19"/>
  <c r="O6" i="19"/>
  <c r="O2" i="19"/>
  <c r="L37" i="6" l="1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1" i="6"/>
  <c r="L12" i="6"/>
  <c r="L13" i="6"/>
  <c r="L14" i="6"/>
  <c r="L15" i="6"/>
  <c r="L16" i="6"/>
  <c r="G12" i="6" l="1"/>
  <c r="I12" i="6"/>
  <c r="G13" i="6"/>
  <c r="I13" i="6"/>
  <c r="D38" i="6"/>
  <c r="B38" i="6"/>
  <c r="D37" i="6"/>
  <c r="B37" i="6"/>
  <c r="D36" i="6"/>
  <c r="B36" i="6"/>
  <c r="D35" i="6"/>
  <c r="B35" i="6"/>
  <c r="D34" i="6"/>
  <c r="B34" i="6"/>
  <c r="D33" i="6"/>
  <c r="B33" i="6"/>
  <c r="D32" i="6"/>
  <c r="B32" i="6"/>
  <c r="D31" i="6"/>
  <c r="B31" i="6"/>
  <c r="D30" i="6"/>
  <c r="B30" i="6"/>
  <c r="D29" i="6"/>
  <c r="B29" i="6"/>
  <c r="D28" i="6"/>
  <c r="B28" i="6"/>
  <c r="D27" i="6"/>
  <c r="B27" i="6"/>
  <c r="D26" i="6"/>
  <c r="B26" i="6"/>
  <c r="D25" i="6"/>
  <c r="B25" i="6"/>
  <c r="D24" i="6"/>
  <c r="B24" i="6"/>
  <c r="D23" i="6"/>
  <c r="B23" i="6"/>
  <c r="D22" i="6"/>
  <c r="B22" i="6"/>
  <c r="D21" i="6"/>
  <c r="B21" i="6"/>
  <c r="D20" i="6"/>
  <c r="B20" i="6"/>
  <c r="D19" i="6"/>
  <c r="B19" i="6"/>
  <c r="D18" i="6"/>
  <c r="B18" i="6"/>
  <c r="D17" i="6"/>
  <c r="B17" i="6"/>
  <c r="D16" i="6"/>
  <c r="B16" i="6"/>
  <c r="G32" i="1" l="1"/>
  <c r="I32" i="1"/>
  <c r="G33" i="1"/>
  <c r="I33" i="1"/>
  <c r="G34" i="1"/>
  <c r="I34" i="1"/>
  <c r="L33" i="14"/>
  <c r="L34" i="14"/>
  <c r="L35" i="14"/>
  <c r="L36" i="14"/>
  <c r="L37" i="14"/>
  <c r="D38" i="14"/>
  <c r="B38" i="14"/>
  <c r="D37" i="14"/>
  <c r="B37" i="14"/>
  <c r="D36" i="14"/>
  <c r="B36" i="14"/>
  <c r="G34" i="14"/>
  <c r="I34" i="14"/>
  <c r="G35" i="14"/>
  <c r="I35" i="14"/>
  <c r="G36" i="14"/>
  <c r="I36" i="14"/>
  <c r="G37" i="14"/>
  <c r="I37" i="14"/>
  <c r="G38" i="14"/>
  <c r="I38" i="14"/>
  <c r="I32" i="14"/>
  <c r="G32" i="14"/>
  <c r="I31" i="14"/>
  <c r="G31" i="14"/>
  <c r="B35" i="14"/>
  <c r="D35" i="14"/>
  <c r="N31" i="1" l="1"/>
  <c r="L32" i="1"/>
  <c r="Q35" i="1" s="1"/>
  <c r="N32" i="1"/>
  <c r="L33" i="1"/>
  <c r="Q36" i="1" s="1"/>
  <c r="N33" i="1"/>
  <c r="L34" i="1"/>
  <c r="N34" i="1"/>
  <c r="B34" i="1"/>
  <c r="Q31" i="1" s="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" i="17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6" i="19"/>
  <c r="I27" i="19"/>
  <c r="I28" i="19"/>
  <c r="I29" i="19"/>
  <c r="I30" i="19"/>
  <c r="I31" i="19"/>
  <c r="I32" i="19"/>
  <c r="I33" i="19"/>
  <c r="I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2" i="19"/>
  <c r="N3" i="1"/>
  <c r="N4" i="1"/>
  <c r="N5" i="1"/>
  <c r="N6" i="1"/>
  <c r="N7" i="1"/>
  <c r="N8" i="1"/>
  <c r="N9" i="1"/>
  <c r="N10" i="1"/>
  <c r="N12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  <c r="I3" i="1"/>
  <c r="I4" i="1"/>
  <c r="I5" i="1"/>
  <c r="I6" i="1"/>
  <c r="I7" i="1"/>
  <c r="I8" i="1"/>
  <c r="I9" i="1"/>
  <c r="I10" i="1"/>
  <c r="I11" i="1"/>
  <c r="I15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D3" i="1"/>
  <c r="D4" i="1"/>
  <c r="D5" i="1"/>
  <c r="D6" i="1"/>
  <c r="D7" i="1"/>
  <c r="D8" i="1"/>
  <c r="D9" i="1"/>
  <c r="D10" i="1"/>
  <c r="D11" i="1"/>
  <c r="D14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4" i="14"/>
  <c r="I25" i="14"/>
  <c r="I26" i="14"/>
  <c r="I27" i="14"/>
  <c r="I28" i="14"/>
  <c r="I29" i="14"/>
  <c r="I30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2" i="14"/>
  <c r="I4" i="6"/>
  <c r="I5" i="6"/>
  <c r="I6" i="6"/>
  <c r="I7" i="6"/>
  <c r="I8" i="6"/>
  <c r="I9" i="6"/>
  <c r="I10" i="6"/>
  <c r="I11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" i="6"/>
  <c r="I2" i="6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2" i="6"/>
  <c r="J21" i="21" l="1"/>
  <c r="J24" i="21"/>
  <c r="J25" i="21"/>
  <c r="M3" i="21"/>
  <c r="M4" i="21"/>
  <c r="M5" i="21"/>
  <c r="M6" i="21"/>
  <c r="M7" i="21"/>
  <c r="M8" i="21"/>
  <c r="M9" i="21"/>
  <c r="M10" i="21"/>
  <c r="M11" i="21"/>
  <c r="M12" i="21"/>
  <c r="M13" i="21"/>
  <c r="M15" i="21"/>
  <c r="M16" i="21"/>
  <c r="M17" i="21"/>
  <c r="M18" i="21"/>
  <c r="M20" i="21"/>
  <c r="M21" i="21"/>
  <c r="M22" i="21"/>
  <c r="M24" i="21"/>
  <c r="M25" i="21"/>
  <c r="M23" i="21"/>
  <c r="M14" i="21"/>
  <c r="M2" i="21"/>
  <c r="L3" i="21"/>
  <c r="L4" i="21"/>
  <c r="L5" i="21"/>
  <c r="L6" i="21"/>
  <c r="L7" i="21"/>
  <c r="L8" i="21"/>
  <c r="L9" i="21"/>
  <c r="L10" i="21"/>
  <c r="L11" i="21"/>
  <c r="L12" i="21"/>
  <c r="L13" i="21"/>
  <c r="L15" i="21"/>
  <c r="L16" i="21"/>
  <c r="L17" i="21"/>
  <c r="L18" i="21"/>
  <c r="L19" i="21"/>
  <c r="L20" i="21"/>
  <c r="L21" i="21"/>
  <c r="L22" i="21"/>
  <c r="L24" i="21"/>
  <c r="L25" i="21"/>
  <c r="L23" i="21"/>
  <c r="L2" i="21"/>
  <c r="K19" i="21"/>
  <c r="I3" i="21"/>
  <c r="I9" i="21"/>
  <c r="I18" i="21"/>
  <c r="I24" i="21"/>
  <c r="I25" i="21"/>
  <c r="I23" i="21"/>
  <c r="H24" i="21"/>
  <c r="H25" i="21"/>
  <c r="H2" i="21"/>
  <c r="G25" i="21"/>
  <c r="G23" i="21"/>
  <c r="F3" i="21"/>
  <c r="F4" i="21"/>
  <c r="F5" i="21"/>
  <c r="F6" i="21"/>
  <c r="F7" i="21"/>
  <c r="F8" i="21"/>
  <c r="F9" i="21"/>
  <c r="F10" i="21"/>
  <c r="F11" i="21"/>
  <c r="F12" i="21"/>
  <c r="F13" i="21"/>
  <c r="F15" i="21"/>
  <c r="F17" i="21"/>
  <c r="F18" i="21"/>
  <c r="F19" i="21"/>
  <c r="F25" i="21"/>
  <c r="F23" i="21"/>
  <c r="F14" i="21"/>
  <c r="F2" i="21"/>
  <c r="E3" i="21"/>
  <c r="E4" i="21"/>
  <c r="E5" i="21"/>
  <c r="E6" i="21"/>
  <c r="E7" i="21"/>
  <c r="E8" i="21"/>
  <c r="E11" i="21"/>
  <c r="E12" i="21"/>
  <c r="E13" i="21"/>
  <c r="E15" i="21"/>
  <c r="E16" i="21"/>
  <c r="E18" i="21"/>
  <c r="E24" i="21"/>
  <c r="E25" i="21"/>
  <c r="E14" i="21"/>
  <c r="B23" i="17"/>
  <c r="B24" i="17"/>
  <c r="B25" i="17"/>
  <c r="B26" i="17"/>
  <c r="M19" i="21" s="1"/>
  <c r="B27" i="17"/>
  <c r="L26" i="14"/>
  <c r="Q26" i="1"/>
  <c r="L26" i="1"/>
  <c r="L27" i="1"/>
  <c r="L28" i="1"/>
  <c r="L29" i="1"/>
  <c r="L30" i="1"/>
  <c r="L31" i="1"/>
  <c r="G29" i="1"/>
  <c r="G30" i="1"/>
  <c r="H23" i="21" s="1"/>
  <c r="G31" i="1"/>
  <c r="H18" i="21"/>
  <c r="B30" i="1"/>
  <c r="B31" i="1"/>
  <c r="B32" i="1"/>
  <c r="B33" i="1"/>
  <c r="Q32" i="1" s="1"/>
  <c r="G28" i="14"/>
  <c r="G29" i="14"/>
  <c r="G30" i="14"/>
  <c r="F20" i="21" s="1"/>
  <c r="F21" i="21"/>
  <c r="F22" i="21"/>
  <c r="B28" i="14"/>
  <c r="L27" i="14" s="1"/>
  <c r="B29" i="14"/>
  <c r="E21" i="21" s="1"/>
  <c r="B30" i="14"/>
  <c r="E22" i="21" s="1"/>
  <c r="B31" i="14"/>
  <c r="E20" i="21" s="1"/>
  <c r="B32" i="14"/>
  <c r="B33" i="14"/>
  <c r="E23" i="21" s="1"/>
  <c r="B34" i="14"/>
  <c r="B27" i="14"/>
  <c r="G37" i="6"/>
  <c r="L36" i="6" s="1"/>
  <c r="G38" i="6"/>
  <c r="G31" i="6"/>
  <c r="G32" i="6"/>
  <c r="G33" i="6"/>
  <c r="G34" i="6"/>
  <c r="G35" i="6"/>
  <c r="G36" i="6"/>
  <c r="Q33" i="1" l="1"/>
  <c r="G24" i="21"/>
  <c r="Q30" i="1"/>
  <c r="F24" i="21"/>
  <c r="L32" i="14"/>
  <c r="L30" i="14"/>
  <c r="L29" i="14"/>
  <c r="L28" i="14"/>
  <c r="E2" i="21"/>
  <c r="D23" i="21"/>
  <c r="D8" i="21"/>
  <c r="D15" i="21"/>
  <c r="D24" i="21"/>
  <c r="D25" i="21"/>
  <c r="C23" i="21"/>
  <c r="C7" i="21"/>
  <c r="C24" i="21"/>
  <c r="C25" i="21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15" i="10"/>
  <c r="L14" i="21" s="1"/>
  <c r="B14" i="10"/>
  <c r="B13" i="10"/>
  <c r="B12" i="10"/>
  <c r="B11" i="10"/>
  <c r="B10" i="10"/>
  <c r="B9" i="10"/>
  <c r="B8" i="10"/>
  <c r="B7" i="10"/>
  <c r="B6" i="10"/>
  <c r="B5" i="10"/>
  <c r="B4" i="10"/>
  <c r="B3" i="10"/>
  <c r="K24" i="21"/>
  <c r="K25" i="21"/>
  <c r="K21" i="21"/>
  <c r="G33" i="19"/>
  <c r="G32" i="19"/>
  <c r="G31" i="19"/>
  <c r="G30" i="19"/>
  <c r="K23" i="21" s="1"/>
  <c r="G29" i="19"/>
  <c r="K20" i="21" s="1"/>
  <c r="G28" i="19"/>
  <c r="K22" i="21" s="1"/>
  <c r="G27" i="19"/>
  <c r="G26" i="19"/>
  <c r="G23" i="19"/>
  <c r="G22" i="19"/>
  <c r="K16" i="21" s="1"/>
  <c r="G21" i="19"/>
  <c r="G20" i="19"/>
  <c r="K17" i="21" s="1"/>
  <c r="G19" i="19"/>
  <c r="K15" i="21" s="1"/>
  <c r="G18" i="19"/>
  <c r="K12" i="21" s="1"/>
  <c r="G17" i="19"/>
  <c r="K18" i="21" s="1"/>
  <c r="G16" i="19"/>
  <c r="K14" i="21" s="1"/>
  <c r="G15" i="19"/>
  <c r="G14" i="19"/>
  <c r="K7" i="21" s="1"/>
  <c r="G13" i="19"/>
  <c r="K13" i="21" s="1"/>
  <c r="G12" i="19"/>
  <c r="G11" i="19"/>
  <c r="K8" i="21" s="1"/>
  <c r="G10" i="19"/>
  <c r="K10" i="21" s="1"/>
  <c r="G9" i="19"/>
  <c r="K11" i="21" s="1"/>
  <c r="G8" i="19"/>
  <c r="K9" i="21" s="1"/>
  <c r="G7" i="19"/>
  <c r="K4" i="21" s="1"/>
  <c r="G6" i="19"/>
  <c r="K3" i="21" s="1"/>
  <c r="G5" i="19"/>
  <c r="K5" i="21" s="1"/>
  <c r="G4" i="19"/>
  <c r="K6" i="21" s="1"/>
  <c r="G3" i="19"/>
  <c r="K2" i="21" s="1"/>
  <c r="B33" i="19"/>
  <c r="J15" i="21" s="1"/>
  <c r="B32" i="19"/>
  <c r="B31" i="19"/>
  <c r="J23" i="21" s="1"/>
  <c r="B30" i="19"/>
  <c r="B29" i="19"/>
  <c r="B28" i="19"/>
  <c r="J20" i="21" s="1"/>
  <c r="B27" i="19"/>
  <c r="B26" i="19"/>
  <c r="B25" i="19"/>
  <c r="B24" i="19"/>
  <c r="J16" i="21" s="1"/>
  <c r="B23" i="19"/>
  <c r="J17" i="21" s="1"/>
  <c r="B22" i="19"/>
  <c r="B21" i="19"/>
  <c r="J19" i="21" s="1"/>
  <c r="B20" i="19"/>
  <c r="B19" i="19"/>
  <c r="B18" i="19"/>
  <c r="J4" i="21" s="1"/>
  <c r="B17" i="19"/>
  <c r="J5" i="21" s="1"/>
  <c r="B16" i="19"/>
  <c r="B15" i="19"/>
  <c r="J18" i="21" s="1"/>
  <c r="B14" i="19"/>
  <c r="J14" i="21" s="1"/>
  <c r="B13" i="19"/>
  <c r="J7" i="21" s="1"/>
  <c r="B12" i="19"/>
  <c r="J13" i="21" s="1"/>
  <c r="B11" i="19"/>
  <c r="B10" i="19"/>
  <c r="J10" i="21" s="1"/>
  <c r="B9" i="19"/>
  <c r="J12" i="21" s="1"/>
  <c r="B8" i="19"/>
  <c r="J9" i="21" s="1"/>
  <c r="B7" i="19"/>
  <c r="J8" i="21" s="1"/>
  <c r="B6" i="19"/>
  <c r="J3" i="21" s="1"/>
  <c r="B5" i="19"/>
  <c r="J11" i="21" s="1"/>
  <c r="B4" i="19"/>
  <c r="J2" i="21" s="1"/>
  <c r="B3" i="19"/>
  <c r="J6" i="21" s="1"/>
  <c r="L3" i="1"/>
  <c r="L4" i="1"/>
  <c r="I2" i="21" s="1"/>
  <c r="L5" i="1"/>
  <c r="I4" i="21" s="1"/>
  <c r="L6" i="1"/>
  <c r="I7" i="21" s="1"/>
  <c r="L7" i="1"/>
  <c r="I15" i="21" s="1"/>
  <c r="L8" i="1"/>
  <c r="I21" i="21" s="1"/>
  <c r="L9" i="1"/>
  <c r="I5" i="21" s="1"/>
  <c r="L10" i="1"/>
  <c r="I6" i="21" s="1"/>
  <c r="L12" i="1"/>
  <c r="L11" i="1"/>
  <c r="I19" i="21" s="1"/>
  <c r="L14" i="1"/>
  <c r="I8" i="21" s="1"/>
  <c r="L15" i="1"/>
  <c r="I13" i="21" s="1"/>
  <c r="L16" i="1"/>
  <c r="I12" i="21" s="1"/>
  <c r="L17" i="1"/>
  <c r="I14" i="21" s="1"/>
  <c r="L18" i="1"/>
  <c r="I11" i="21" s="1"/>
  <c r="L19" i="1"/>
  <c r="L20" i="1"/>
  <c r="L21" i="1"/>
  <c r="I17" i="21" s="1"/>
  <c r="L22" i="1"/>
  <c r="I20" i="21" s="1"/>
  <c r="L23" i="1"/>
  <c r="I22" i="21" s="1"/>
  <c r="L24" i="1"/>
  <c r="I16" i="21" s="1"/>
  <c r="L25" i="1"/>
  <c r="B29" i="1"/>
  <c r="B28" i="1"/>
  <c r="G20" i="21" s="1"/>
  <c r="B27" i="1"/>
  <c r="G21" i="21" s="1"/>
  <c r="B26" i="1"/>
  <c r="G19" i="21" s="1"/>
  <c r="B25" i="1"/>
  <c r="G22" i="21" s="1"/>
  <c r="B24" i="1"/>
  <c r="B23" i="1"/>
  <c r="G16" i="21" s="1"/>
  <c r="B22" i="1"/>
  <c r="G15" i="21" s="1"/>
  <c r="B21" i="1"/>
  <c r="G11" i="21" s="1"/>
  <c r="B20" i="1"/>
  <c r="G17" i="21" s="1"/>
  <c r="B19" i="1"/>
  <c r="B18" i="1"/>
  <c r="B17" i="1"/>
  <c r="G13" i="21" s="1"/>
  <c r="B16" i="1"/>
  <c r="B15" i="1"/>
  <c r="G12" i="21" s="1"/>
  <c r="B13" i="1"/>
  <c r="G7" i="21" s="1"/>
  <c r="B12" i="1"/>
  <c r="G14" i="21" s="1"/>
  <c r="B14" i="1"/>
  <c r="G10" i="21" s="1"/>
  <c r="B11" i="1"/>
  <c r="G8" i="21" s="1"/>
  <c r="B10" i="1"/>
  <c r="G6" i="21" s="1"/>
  <c r="B9" i="1"/>
  <c r="G9" i="21" s="1"/>
  <c r="B8" i="1"/>
  <c r="G3" i="21" s="1"/>
  <c r="B7" i="1"/>
  <c r="G4" i="21" s="1"/>
  <c r="B6" i="1"/>
  <c r="Q28" i="1" s="1"/>
  <c r="B5" i="1"/>
  <c r="Q27" i="1" s="1"/>
  <c r="B4" i="1"/>
  <c r="G2" i="21" s="1"/>
  <c r="B3" i="1"/>
  <c r="G5" i="21" s="1"/>
  <c r="G28" i="1"/>
  <c r="G27" i="1"/>
  <c r="H20" i="21" s="1"/>
  <c r="G26" i="1"/>
  <c r="H22" i="21" s="1"/>
  <c r="G25" i="1"/>
  <c r="H21" i="21" s="1"/>
  <c r="G24" i="1"/>
  <c r="G23" i="1"/>
  <c r="H17" i="21" s="1"/>
  <c r="G22" i="1"/>
  <c r="H11" i="21" s="1"/>
  <c r="G21" i="1"/>
  <c r="H16" i="21" s="1"/>
  <c r="G20" i="1"/>
  <c r="H19" i="21" s="1"/>
  <c r="G19" i="1"/>
  <c r="G18" i="1"/>
  <c r="H15" i="21" s="1"/>
  <c r="G17" i="1"/>
  <c r="H13" i="21" s="1"/>
  <c r="G16" i="1"/>
  <c r="H14" i="21" s="1"/>
  <c r="G14" i="1"/>
  <c r="H12" i="21" s="1"/>
  <c r="G13" i="1"/>
  <c r="G12" i="1"/>
  <c r="H8" i="21" s="1"/>
  <c r="G15" i="1"/>
  <c r="G11" i="1"/>
  <c r="H6" i="21" s="1"/>
  <c r="G10" i="1"/>
  <c r="G9" i="1"/>
  <c r="H9" i="21" s="1"/>
  <c r="G8" i="1"/>
  <c r="G7" i="1"/>
  <c r="H7" i="21" s="1"/>
  <c r="G6" i="1"/>
  <c r="H4" i="21" s="1"/>
  <c r="G5" i="1"/>
  <c r="H5" i="21" s="1"/>
  <c r="G4" i="1"/>
  <c r="H3" i="21" s="1"/>
  <c r="G3" i="1"/>
  <c r="G27" i="14"/>
  <c r="G26" i="14"/>
  <c r="G25" i="14"/>
  <c r="G24" i="14"/>
  <c r="F16" i="21" s="1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B26" i="14"/>
  <c r="E17" i="21" s="1"/>
  <c r="B25" i="14"/>
  <c r="E19" i="21" s="1"/>
  <c r="B24" i="14"/>
  <c r="B23" i="14"/>
  <c r="B22" i="14"/>
  <c r="E10" i="21" s="1"/>
  <c r="B21" i="14"/>
  <c r="B20" i="14"/>
  <c r="B19" i="14"/>
  <c r="B18" i="14"/>
  <c r="B17" i="14"/>
  <c r="B16" i="14"/>
  <c r="B15" i="14"/>
  <c r="B14" i="14"/>
  <c r="B13" i="14"/>
  <c r="B12" i="14"/>
  <c r="B11" i="14"/>
  <c r="B10" i="14"/>
  <c r="E9" i="21" s="1"/>
  <c r="B9" i="14"/>
  <c r="B8" i="14"/>
  <c r="B7" i="14"/>
  <c r="B6" i="14"/>
  <c r="B5" i="14"/>
  <c r="B4" i="14"/>
  <c r="B3" i="14"/>
  <c r="G3" i="6"/>
  <c r="D2" i="21" s="1"/>
  <c r="G4" i="6"/>
  <c r="D4" i="21" s="1"/>
  <c r="G5" i="6"/>
  <c r="G6" i="6"/>
  <c r="D5" i="21" s="1"/>
  <c r="G7" i="6"/>
  <c r="D7" i="21" s="1"/>
  <c r="G8" i="6"/>
  <c r="D3" i="21" s="1"/>
  <c r="G9" i="6"/>
  <c r="G10" i="6"/>
  <c r="D6" i="21" s="1"/>
  <c r="G11" i="6"/>
  <c r="D9" i="21"/>
  <c r="G14" i="6"/>
  <c r="G15" i="6"/>
  <c r="D13" i="21" s="1"/>
  <c r="G16" i="6"/>
  <c r="D12" i="21" s="1"/>
  <c r="G17" i="6"/>
  <c r="D18" i="21" s="1"/>
  <c r="G18" i="6"/>
  <c r="D10" i="21" s="1"/>
  <c r="G19" i="6"/>
  <c r="D21" i="21" s="1"/>
  <c r="G20" i="6"/>
  <c r="D19" i="21" s="1"/>
  <c r="G21" i="6"/>
  <c r="D11" i="21" s="1"/>
  <c r="G22" i="6"/>
  <c r="D16" i="21" s="1"/>
  <c r="G23" i="6"/>
  <c r="D22" i="21" s="1"/>
  <c r="G24" i="6"/>
  <c r="G25" i="6"/>
  <c r="D17" i="21" s="1"/>
  <c r="G26" i="6"/>
  <c r="D20" i="21" s="1"/>
  <c r="G27" i="6"/>
  <c r="D14" i="21" s="1"/>
  <c r="G28" i="6"/>
  <c r="G29" i="6"/>
  <c r="G30" i="6"/>
  <c r="B5" i="6"/>
  <c r="C4" i="21" s="1"/>
  <c r="B6" i="6"/>
  <c r="B7" i="6"/>
  <c r="C3" i="21" s="1"/>
  <c r="B8" i="6"/>
  <c r="C6" i="21" s="1"/>
  <c r="B9" i="6"/>
  <c r="C11" i="21" s="1"/>
  <c r="B10" i="6"/>
  <c r="C8" i="21" s="1"/>
  <c r="B11" i="6"/>
  <c r="B12" i="6"/>
  <c r="C9" i="21" s="1"/>
  <c r="B13" i="6"/>
  <c r="C12" i="21" s="1"/>
  <c r="B14" i="6"/>
  <c r="C10" i="21" s="1"/>
  <c r="B15" i="6"/>
  <c r="C13" i="21" s="1"/>
  <c r="C18" i="21"/>
  <c r="C15" i="21"/>
  <c r="C16" i="21"/>
  <c r="C14" i="21"/>
  <c r="C19" i="21"/>
  <c r="C17" i="21"/>
  <c r="C21" i="21"/>
  <c r="C22" i="21"/>
  <c r="C20" i="21"/>
  <c r="B4" i="6"/>
  <c r="C5" i="21" s="1"/>
  <c r="B3" i="6"/>
  <c r="C2" i="21" s="1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1" i="22"/>
  <c r="L30" i="19"/>
  <c r="L32" i="19"/>
  <c r="Q29" i="1" l="1"/>
  <c r="G18" i="21"/>
  <c r="I10" i="21"/>
  <c r="Q25" i="1"/>
  <c r="H10" i="21"/>
  <c r="L2" i="19"/>
  <c r="L31" i="19"/>
  <c r="J22" i="21"/>
  <c r="B14" i="21"/>
  <c r="B23" i="21"/>
  <c r="B25" i="21" l="1"/>
  <c r="B21" i="21" l="1"/>
  <c r="B22" i="21"/>
  <c r="B24" i="21"/>
  <c r="L5" i="19" l="1"/>
  <c r="L4" i="19"/>
  <c r="L7" i="19"/>
  <c r="L6" i="19"/>
  <c r="L11" i="19"/>
  <c r="L8" i="19"/>
  <c r="L17" i="19"/>
  <c r="L9" i="19"/>
  <c r="L12" i="19"/>
  <c r="L13" i="19"/>
  <c r="L15" i="19"/>
  <c r="L16" i="19"/>
  <c r="L10" i="19"/>
  <c r="L14" i="19"/>
  <c r="L18" i="19"/>
  <c r="L21" i="19"/>
  <c r="L20" i="19"/>
  <c r="L23" i="19"/>
  <c r="L22" i="19"/>
  <c r="L24" i="19"/>
  <c r="L19" i="19"/>
  <c r="L27" i="19"/>
  <c r="L25" i="19"/>
  <c r="L26" i="19"/>
  <c r="L28" i="19"/>
  <c r="L29" i="19"/>
  <c r="L3" i="19"/>
  <c r="Q3" i="1"/>
  <c r="Q4" i="1"/>
  <c r="Q2" i="1"/>
  <c r="Q9" i="1"/>
  <c r="Q8" i="1"/>
  <c r="Q11" i="1"/>
  <c r="Q16" i="1"/>
  <c r="Q10" i="1"/>
  <c r="Q5" i="1"/>
  <c r="Q13" i="1"/>
  <c r="Q17" i="1"/>
  <c r="Q12" i="1"/>
  <c r="Q19" i="1"/>
  <c r="Q20" i="1"/>
  <c r="Q18" i="1"/>
  <c r="Q7" i="1"/>
  <c r="Q21" i="1"/>
  <c r="Q23" i="1"/>
  <c r="Q22" i="1"/>
  <c r="Q15" i="1"/>
  <c r="Q14" i="1"/>
  <c r="Q24" i="1"/>
  <c r="Q6" i="1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" i="14"/>
  <c r="L3" i="6"/>
  <c r="L4" i="6"/>
  <c r="L6" i="6"/>
  <c r="L8" i="6"/>
  <c r="L10" i="6"/>
  <c r="L7" i="6"/>
  <c r="L9" i="6"/>
  <c r="L2" i="6"/>
  <c r="L5" i="6"/>
  <c r="B19" i="21" l="1"/>
  <c r="B17" i="21"/>
  <c r="B3" i="21" l="1"/>
  <c r="B4" i="21"/>
  <c r="B5" i="21"/>
  <c r="B6" i="21"/>
  <c r="B7" i="21"/>
  <c r="B8" i="21"/>
  <c r="B9" i="21"/>
  <c r="B10" i="21"/>
  <c r="B11" i="21"/>
  <c r="B12" i="21"/>
  <c r="B13" i="21"/>
  <c r="B15" i="21"/>
  <c r="B16" i="21"/>
  <c r="B18" i="21"/>
  <c r="B20" i="21"/>
  <c r="B2" i="21"/>
</calcChain>
</file>

<file path=xl/sharedStrings.xml><?xml version="1.0" encoding="utf-8"?>
<sst xmlns="http://schemas.openxmlformats.org/spreadsheetml/2006/main" count="793" uniqueCount="252">
  <si>
    <t>Carlos S. M.: R5 3600 @ 4.2 GHz</t>
  </si>
  <si>
    <t>Kelly: i3-8100 @ 3.6 GHz</t>
  </si>
  <si>
    <t>Captain Redstone: R5 2400G @ Stock (3.9 GHz)</t>
  </si>
  <si>
    <t>Carlos S. M.: i7-3770K @ 5.1 GHz</t>
  </si>
  <si>
    <t>Carlos S. M.: i5-2500K @ 5.2 GHz</t>
  </si>
  <si>
    <t>Supermines: R7 2700X @ Stock (4.3 GHz)</t>
  </si>
  <si>
    <t>Zhekan4ik Play: i5-8600K @ 4.2 GHz</t>
  </si>
  <si>
    <t>BKB10: R7 2700X @ 4 GHz</t>
  </si>
  <si>
    <t>Arduano: TR 1900X @ Stock (4 GHz)</t>
  </si>
  <si>
    <t>Gavin Nielsen: i3-6100 @ 3.7 GHz</t>
  </si>
  <si>
    <t>Orangepaprika 67: R5 1500X @ Stock (3.7 GHz)</t>
  </si>
  <si>
    <t>ArchaeoPX: R5 2400G @ Stock (3.9 GHz)</t>
  </si>
  <si>
    <t>Jesses Treehouse: i7-7700K @ 4.4 GHz</t>
  </si>
  <si>
    <t>3:38.35</t>
  </si>
  <si>
    <t>5:32.58</t>
  </si>
  <si>
    <t>YMI Black Moon: i7-8700 @ Stock (4.6 GHz)</t>
  </si>
  <si>
    <t>Kelly: i3-9100F @ Stock (4.2 GHz)</t>
  </si>
  <si>
    <t>People11: i7-7700K @ 4.7 GHz</t>
  </si>
  <si>
    <t>Poke Hydre: i5-6500 @ 4.85 GHz</t>
  </si>
  <si>
    <t>Natsuki8000: i7-4790K @ 4.6 GHz</t>
  </si>
  <si>
    <t>dcsm: i7-6700K @ 4.7 GHz</t>
  </si>
  <si>
    <t>ND: i9-9900K @ 5.2 GHz</t>
  </si>
  <si>
    <t>Carlos S. M.: i7-7700HQ @ Stock (3.8 GHz)</t>
  </si>
  <si>
    <t>Perfect</t>
  </si>
  <si>
    <t>BlackHawk 580: i7-8700K @ 5.2 GHz</t>
  </si>
  <si>
    <t>Carlos S. M.: C2D E8600 @ 4.4 GHz</t>
  </si>
  <si>
    <t>3:04.82</t>
  </si>
  <si>
    <t>3:10.82</t>
  </si>
  <si>
    <t>3:11.32</t>
  </si>
  <si>
    <t>3:11.37</t>
  </si>
  <si>
    <t>3:11.65</t>
  </si>
  <si>
    <t>3:11.78</t>
  </si>
  <si>
    <t>3:11.88</t>
  </si>
  <si>
    <t>3:12.03</t>
  </si>
  <si>
    <t>3:12.23</t>
  </si>
  <si>
    <t>3:12.30</t>
  </si>
  <si>
    <t>3:12.40</t>
  </si>
  <si>
    <t>3:12.42</t>
  </si>
  <si>
    <t>3:12.90</t>
  </si>
  <si>
    <t>3:13.50</t>
  </si>
  <si>
    <t>3:13.55</t>
  </si>
  <si>
    <t>3:13.70</t>
  </si>
  <si>
    <t>3:14.12</t>
  </si>
  <si>
    <t>3:14.27</t>
  </si>
  <si>
    <t>3:14.37</t>
  </si>
  <si>
    <t>3:14.40</t>
  </si>
  <si>
    <t>3:14.63</t>
  </si>
  <si>
    <t>3:15.00</t>
  </si>
  <si>
    <t>5:22.42</t>
  </si>
  <si>
    <t>5:35.22</t>
  </si>
  <si>
    <t>5:35.33</t>
  </si>
  <si>
    <t>5:36.92</t>
  </si>
  <si>
    <t>5:37.13</t>
  </si>
  <si>
    <t>5:37.97</t>
  </si>
  <si>
    <t>5:38.53</t>
  </si>
  <si>
    <t>5:38.88</t>
  </si>
  <si>
    <t>5:39.38</t>
  </si>
  <si>
    <t>5:39.50</t>
  </si>
  <si>
    <t>5:39.77</t>
  </si>
  <si>
    <t>5:39.87</t>
  </si>
  <si>
    <t>5:40.50</t>
  </si>
  <si>
    <t>5:40.53</t>
  </si>
  <si>
    <t>5:40.92</t>
  </si>
  <si>
    <t>5:41.62</t>
  </si>
  <si>
    <t>5:41.63</t>
  </si>
  <si>
    <t>5:41.77</t>
  </si>
  <si>
    <t>5:45.00</t>
  </si>
  <si>
    <t>5:45.17</t>
  </si>
  <si>
    <t>AwesomeGamer89: i7-8700K @ 5 GHz</t>
  </si>
  <si>
    <t>Carlos S. M.: i5-2500K @ 5.1 GHz</t>
  </si>
  <si>
    <t>3:09.25</t>
  </si>
  <si>
    <t>3:11.67</t>
  </si>
  <si>
    <t>3:13.00</t>
  </si>
  <si>
    <t>3:13.72</t>
  </si>
  <si>
    <t>3:13.93</t>
  </si>
  <si>
    <t>3:13.98</t>
  </si>
  <si>
    <t>3:14.65</t>
  </si>
  <si>
    <t>3:15.90</t>
  </si>
  <si>
    <t>3:15.92</t>
  </si>
  <si>
    <t>3:16.20</t>
  </si>
  <si>
    <t>3:16.78</t>
  </si>
  <si>
    <t>3:17.63</t>
  </si>
  <si>
    <t>3:19.48</t>
  </si>
  <si>
    <t>3:20.85</t>
  </si>
  <si>
    <t>3:21.32</t>
  </si>
  <si>
    <t>3:21.63</t>
  </si>
  <si>
    <t>3:22.47</t>
  </si>
  <si>
    <t>3:24.25</t>
  </si>
  <si>
    <t>2:39.18</t>
  </si>
  <si>
    <t>umbry: R7 2700X @ Stock (4.3 GHz)</t>
  </si>
  <si>
    <t>Niko MIDI: i7-7700K @ 5 GHz</t>
  </si>
  <si>
    <t>Carlos S. M.: i7-3770K @ 4.8 GHz</t>
  </si>
  <si>
    <t>ooo 000: i9-9900K @ 4.6 GHz</t>
  </si>
  <si>
    <t>2:58.47</t>
  </si>
  <si>
    <t>3:02.13</t>
  </si>
  <si>
    <t>3:02.67</t>
  </si>
  <si>
    <t>3:02.73</t>
  </si>
  <si>
    <t>3:02.80</t>
  </si>
  <si>
    <t>3:02.83</t>
  </si>
  <si>
    <t>3:03.02</t>
  </si>
  <si>
    <t>3:03.23</t>
  </si>
  <si>
    <t>3:03.42</t>
  </si>
  <si>
    <t>3:03.53</t>
  </si>
  <si>
    <t>3:03.68</t>
  </si>
  <si>
    <t>3:03.75</t>
  </si>
  <si>
    <t>3:03.85</t>
  </si>
  <si>
    <t>3:03.98</t>
  </si>
  <si>
    <t>3:04.15</t>
  </si>
  <si>
    <t>3:04.23</t>
  </si>
  <si>
    <t>3:04.27</t>
  </si>
  <si>
    <t>3:05.12</t>
  </si>
  <si>
    <t>3:05.20</t>
  </si>
  <si>
    <t>3:05.88</t>
  </si>
  <si>
    <t>3:05.90</t>
  </si>
  <si>
    <t>3:06.07</t>
  </si>
  <si>
    <t>4:24.65</t>
  </si>
  <si>
    <t>4:29.60</t>
  </si>
  <si>
    <t>4:29.98</t>
  </si>
  <si>
    <t>4:30.10</t>
  </si>
  <si>
    <t>4:30.15</t>
  </si>
  <si>
    <t>4:30.30</t>
  </si>
  <si>
    <t>4:30.33</t>
  </si>
  <si>
    <t>4:30.58</t>
  </si>
  <si>
    <t>4:30.63</t>
  </si>
  <si>
    <t>4:30.67</t>
  </si>
  <si>
    <t>4:30.80</t>
  </si>
  <si>
    <t>4:30.83</t>
  </si>
  <si>
    <t>4:30.97</t>
  </si>
  <si>
    <t>4:31.02</t>
  </si>
  <si>
    <t>4:31.07</t>
  </si>
  <si>
    <t>4:31.23</t>
  </si>
  <si>
    <t>4:31.43</t>
  </si>
  <si>
    <t>4:31.45</t>
  </si>
  <si>
    <t>4:31.53</t>
  </si>
  <si>
    <t>4:31.65</t>
  </si>
  <si>
    <t>4:32.03</t>
  </si>
  <si>
    <t>4:32.20</t>
  </si>
  <si>
    <t>4:32.95</t>
  </si>
  <si>
    <t>4:33.83</t>
  </si>
  <si>
    <t>4:34.02</t>
  </si>
  <si>
    <t>ooo 000: i9-9900K @ 4.7 GHz</t>
  </si>
  <si>
    <t>3:40.33</t>
  </si>
  <si>
    <t>4:07.62</t>
  </si>
  <si>
    <t>4:08.25</t>
  </si>
  <si>
    <t>4:08.52</t>
  </si>
  <si>
    <t>4:10.23</t>
  </si>
  <si>
    <t>4:10.60</t>
  </si>
  <si>
    <t>4:12.03</t>
  </si>
  <si>
    <t>4:12.37</t>
  </si>
  <si>
    <t>4:12.87</t>
  </si>
  <si>
    <t>4:13.12</t>
  </si>
  <si>
    <t>4:13.65</t>
  </si>
  <si>
    <t>4:15.43</t>
  </si>
  <si>
    <t>4:15.90</t>
  </si>
  <si>
    <t>4:17.70</t>
  </si>
  <si>
    <t>4:22.08</t>
  </si>
  <si>
    <t>4:23.00</t>
  </si>
  <si>
    <t>4:23.02</t>
  </si>
  <si>
    <t>4:25.23</t>
  </si>
  <si>
    <t>4:29.17</t>
  </si>
  <si>
    <t>Carlos S. M. i7-3770K @ 4.8 Ghz</t>
  </si>
  <si>
    <t>Xian: i5-8500 @ Stock (4.1 GHz)</t>
  </si>
  <si>
    <t>HDSQ: i5-7600 @ Stock (4.1 GHz)</t>
  </si>
  <si>
    <t>Carlos S. M.: i5-2500K @ 4.8 GHz</t>
  </si>
  <si>
    <t>2:59.72</t>
  </si>
  <si>
    <t>3:08.07</t>
  </si>
  <si>
    <t>3:08.13</t>
  </si>
  <si>
    <t>3:08.28</t>
  </si>
  <si>
    <t>3:08.47</t>
  </si>
  <si>
    <t>3:08.48</t>
  </si>
  <si>
    <t>3:08.80</t>
  </si>
  <si>
    <t>3:09.13</t>
  </si>
  <si>
    <t>3:09.20</t>
  </si>
  <si>
    <t>3:09.88</t>
  </si>
  <si>
    <t>3:10.10</t>
  </si>
  <si>
    <t>3:10.80</t>
  </si>
  <si>
    <t>3:10.90</t>
  </si>
  <si>
    <t>3:12.47</t>
  </si>
  <si>
    <t>3:12.67</t>
  </si>
  <si>
    <t>3:13.28</t>
  </si>
  <si>
    <t>3:13.30</t>
  </si>
  <si>
    <t>3:13.33</t>
  </si>
  <si>
    <t>3:37.12</t>
  </si>
  <si>
    <t>3:41.88</t>
  </si>
  <si>
    <t>3:48.53</t>
  </si>
  <si>
    <t>3:48.68</t>
  </si>
  <si>
    <t>3:48.85</t>
  </si>
  <si>
    <t>3:49.05</t>
  </si>
  <si>
    <t>3:49.23</t>
  </si>
  <si>
    <t>3:49.43</t>
  </si>
  <si>
    <t>3:49.55</t>
  </si>
  <si>
    <t>3:49.73</t>
  </si>
  <si>
    <t>3:49.90</t>
  </si>
  <si>
    <t>3:49.92</t>
  </si>
  <si>
    <t>3:49.93</t>
  </si>
  <si>
    <t>3:50.08</t>
  </si>
  <si>
    <t>3:50.12</t>
  </si>
  <si>
    <t>3:50.83</t>
  </si>
  <si>
    <t>3:50.88</t>
  </si>
  <si>
    <t>3:50.90</t>
  </si>
  <si>
    <t>3:51.17</t>
  </si>
  <si>
    <t>3:51.27</t>
  </si>
  <si>
    <t>3:51.92</t>
  </si>
  <si>
    <t>3:52.17</t>
  </si>
  <si>
    <t>Hans5958: i3-8130U @ Stock (3.4 GHz)</t>
  </si>
  <si>
    <t>Tau 1</t>
  </si>
  <si>
    <t>DragonPianist: i5-7200U @ Stock (3.1 GHz)</t>
  </si>
  <si>
    <t>WoofFace4000: i7-4710HQ @ Stock (3.5 GHz)</t>
  </si>
  <si>
    <t>Final Crash (Lag Times)</t>
  </si>
  <si>
    <t>X Crash (Lag Times)</t>
  </si>
  <si>
    <t>RST 1</t>
  </si>
  <si>
    <t>9KX2 1</t>
  </si>
  <si>
    <t>9KX2 2</t>
  </si>
  <si>
    <t>TFL X</t>
  </si>
  <si>
    <t>TFL F</t>
  </si>
  <si>
    <t>Tau F</t>
  </si>
  <si>
    <t>RST F</t>
  </si>
  <si>
    <t>9KX2 F</t>
  </si>
  <si>
    <t>Tartarus F</t>
  </si>
  <si>
    <t>RDR F</t>
  </si>
  <si>
    <t>Total</t>
  </si>
  <si>
    <t>Dmitry's Music: i5-3470 @ Stock (3.6 GHz)</t>
  </si>
  <si>
    <t>Lucas9810: FX 4130 @ 4.6 GHz</t>
  </si>
  <si>
    <t>Notes</t>
  </si>
  <si>
    <t>Composite (Lag Times)</t>
  </si>
  <si>
    <t>Yuzu: R7 2700X @ 4.5 GHz</t>
  </si>
  <si>
    <t>Carlos S. M.: Celeron G1840 @ 2.8 GHz</t>
  </si>
  <si>
    <t>Failed Runs (Lag Times)</t>
  </si>
  <si>
    <t>-</t>
  </si>
  <si>
    <t>Carlos S. M.: i3-3220 @ 3.3 GHz</t>
  </si>
  <si>
    <t>Yuzu R7 2700X: 4.475 GHz</t>
  </si>
  <si>
    <t>HDSQ: i7-870 @ 4.1 GHz</t>
  </si>
  <si>
    <t>HDSQ: i7-6500U @ Stock (3.1 GHz)</t>
  </si>
  <si>
    <t>umbry R7 2700X: 4.2 GHz</t>
  </si>
  <si>
    <t>Niko MIDI: 4.9 GHz</t>
  </si>
  <si>
    <t>Niko MIDI i7-7700K: 4.9 GHz</t>
  </si>
  <si>
    <t>BlackHawk 580 i7-8700K: 5.1 GHz, 1st crash time calculated w/ audio instead of video</t>
  </si>
  <si>
    <t>BlackHawk 580 i7-8700K: 5.1 GHz</t>
  </si>
  <si>
    <t>AwesomeGamer89 i7-8700K: Stock (4.7 GHz)</t>
  </si>
  <si>
    <t>BlackHawk i7-8700K: 5.1 GHz</t>
  </si>
  <si>
    <t>Orangepaprika 67 R5 1500X: 8 GB RAM</t>
  </si>
  <si>
    <t>Susu: i5-4300U @ Stock (2.9 GHz)</t>
  </si>
  <si>
    <t>Susu i5-4300U: 8 GB RAM</t>
  </si>
  <si>
    <t>Senko: i7-6700 @ Stock (4 GHz)</t>
  </si>
  <si>
    <t>dcsm i7-6700: Stock (4.2 GHz)</t>
  </si>
  <si>
    <t>Carlos S. M.: i7-930 @ 4.63 GHz</t>
  </si>
  <si>
    <t xml:space="preserve"> </t>
  </si>
  <si>
    <t>Young Yuzu: R7 2700X @ 3.7 GHz</t>
  </si>
  <si>
    <t>Baby Yuzu: R7 2700X @ 3 GHz</t>
  </si>
  <si>
    <t>Crash 1 (Lag Times)</t>
  </si>
  <si>
    <t>Crash 2 (Lag Times)</t>
  </si>
  <si>
    <t>YMI Black Moon i7-8700: 8 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</si>
</sst>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1" fontId="0" fillId="0" borderId="0" xfId="0" applyNumberFormat="1" applyFill="1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2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99B2-471E-4044-83F5-3DF569028F95}">
  <sheetPr>
    <tabColor theme="1"/>
  </sheetPr>
  <dimension ref="A1:E61"/>
  <sheetViews>
    <sheetView zoomScale="90" zoomScaleNormal="90" workbookViewId="0">
      <selection activeCell="E7" sqref="E7"/>
    </sheetView>
  </sheetViews>
  <sheetFormatPr defaultColWidth="9.140625" defaultRowHeight="15" x14ac:dyDescent="0.25"/>
  <cols>
    <col min="1" max="1" width="9.140625" style="15" customWidth="1"/>
    <col min="2" max="16384" width="9.140625" style="15"/>
  </cols>
  <sheetData>
    <row r="1" spans="1:5" x14ac:dyDescent="0.25">
      <c r="A1" s="15">
        <v>0</v>
      </c>
      <c r="B1" s="15">
        <v>60</v>
      </c>
      <c r="C1" s="25">
        <f t="shared" ref="C1" si="0">A1/B1</f>
        <v>0</v>
      </c>
      <c r="E1" s="24"/>
    </row>
    <row r="2" spans="1:5" x14ac:dyDescent="0.25">
      <c r="A2" s="15">
        <v>1</v>
      </c>
      <c r="B2" s="15">
        <v>60</v>
      </c>
      <c r="C2" s="25">
        <f t="shared" ref="C2:C61" si="1">A2/B2</f>
        <v>1.6666666666666666E-2</v>
      </c>
    </row>
    <row r="3" spans="1:5" x14ac:dyDescent="0.25">
      <c r="A3" s="15">
        <v>2</v>
      </c>
      <c r="B3" s="15">
        <v>60</v>
      </c>
      <c r="C3" s="25">
        <f t="shared" si="1"/>
        <v>3.3333333333333333E-2</v>
      </c>
    </row>
    <row r="4" spans="1:5" x14ac:dyDescent="0.25">
      <c r="A4" s="15">
        <v>3</v>
      </c>
      <c r="B4" s="15">
        <v>60</v>
      </c>
      <c r="C4" s="25">
        <f t="shared" si="1"/>
        <v>0.05</v>
      </c>
    </row>
    <row r="5" spans="1:5" x14ac:dyDescent="0.25">
      <c r="A5" s="15">
        <v>4</v>
      </c>
      <c r="B5" s="15">
        <v>60</v>
      </c>
      <c r="C5" s="25">
        <f t="shared" si="1"/>
        <v>6.6666666666666666E-2</v>
      </c>
    </row>
    <row r="6" spans="1:5" x14ac:dyDescent="0.25">
      <c r="A6" s="15">
        <v>5</v>
      </c>
      <c r="B6" s="15">
        <v>60</v>
      </c>
      <c r="C6" s="25">
        <f t="shared" si="1"/>
        <v>8.3333333333333329E-2</v>
      </c>
    </row>
    <row r="7" spans="1:5" x14ac:dyDescent="0.25">
      <c r="A7" s="15">
        <v>6</v>
      </c>
      <c r="B7" s="15">
        <v>60</v>
      </c>
      <c r="C7" s="25">
        <f t="shared" si="1"/>
        <v>0.1</v>
      </c>
    </row>
    <row r="8" spans="1:5" x14ac:dyDescent="0.25">
      <c r="A8" s="15">
        <v>7</v>
      </c>
      <c r="B8" s="15">
        <v>60</v>
      </c>
      <c r="C8" s="25">
        <f t="shared" si="1"/>
        <v>0.11666666666666667</v>
      </c>
    </row>
    <row r="9" spans="1:5" x14ac:dyDescent="0.25">
      <c r="A9" s="15">
        <v>8</v>
      </c>
      <c r="B9" s="15">
        <v>60</v>
      </c>
      <c r="C9" s="25">
        <f t="shared" si="1"/>
        <v>0.13333333333333333</v>
      </c>
    </row>
    <row r="10" spans="1:5" x14ac:dyDescent="0.25">
      <c r="A10" s="15">
        <v>9</v>
      </c>
      <c r="B10" s="15">
        <v>60</v>
      </c>
      <c r="C10" s="25">
        <f t="shared" si="1"/>
        <v>0.15</v>
      </c>
    </row>
    <row r="11" spans="1:5" x14ac:dyDescent="0.25">
      <c r="A11" s="15">
        <v>10</v>
      </c>
      <c r="B11" s="15">
        <v>60</v>
      </c>
      <c r="C11" s="25">
        <f t="shared" si="1"/>
        <v>0.16666666666666666</v>
      </c>
    </row>
    <row r="12" spans="1:5" x14ac:dyDescent="0.25">
      <c r="A12" s="15">
        <v>11</v>
      </c>
      <c r="B12" s="15">
        <v>60</v>
      </c>
      <c r="C12" s="25">
        <f t="shared" si="1"/>
        <v>0.18333333333333332</v>
      </c>
    </row>
    <row r="13" spans="1:5" x14ac:dyDescent="0.25">
      <c r="A13" s="15">
        <v>12</v>
      </c>
      <c r="B13" s="15">
        <v>60</v>
      </c>
      <c r="C13" s="25">
        <f t="shared" si="1"/>
        <v>0.2</v>
      </c>
    </row>
    <row r="14" spans="1:5" x14ac:dyDescent="0.25">
      <c r="A14" s="15">
        <v>13</v>
      </c>
      <c r="B14" s="15">
        <v>60</v>
      </c>
      <c r="C14" s="25">
        <f t="shared" si="1"/>
        <v>0.21666666666666667</v>
      </c>
    </row>
    <row r="15" spans="1:5" x14ac:dyDescent="0.25">
      <c r="A15" s="15">
        <v>14</v>
      </c>
      <c r="B15" s="15">
        <v>60</v>
      </c>
      <c r="C15" s="25">
        <f t="shared" si="1"/>
        <v>0.23333333333333334</v>
      </c>
    </row>
    <row r="16" spans="1:5" x14ac:dyDescent="0.25">
      <c r="A16" s="15">
        <v>15</v>
      </c>
      <c r="B16" s="15">
        <v>60</v>
      </c>
      <c r="C16" s="25">
        <f t="shared" si="1"/>
        <v>0.25</v>
      </c>
    </row>
    <row r="17" spans="1:3" x14ac:dyDescent="0.25">
      <c r="A17" s="15">
        <v>16</v>
      </c>
      <c r="B17" s="15">
        <v>60</v>
      </c>
      <c r="C17" s="25">
        <f t="shared" si="1"/>
        <v>0.26666666666666666</v>
      </c>
    </row>
    <row r="18" spans="1:3" x14ac:dyDescent="0.25">
      <c r="A18" s="15">
        <v>17</v>
      </c>
      <c r="B18" s="15">
        <v>60</v>
      </c>
      <c r="C18" s="25">
        <f t="shared" si="1"/>
        <v>0.28333333333333333</v>
      </c>
    </row>
    <row r="19" spans="1:3" x14ac:dyDescent="0.25">
      <c r="A19" s="15">
        <v>18</v>
      </c>
      <c r="B19" s="15">
        <v>60</v>
      </c>
      <c r="C19" s="25">
        <f t="shared" si="1"/>
        <v>0.3</v>
      </c>
    </row>
    <row r="20" spans="1:3" x14ac:dyDescent="0.25">
      <c r="A20" s="15">
        <v>19</v>
      </c>
      <c r="B20" s="15">
        <v>60</v>
      </c>
      <c r="C20" s="25">
        <f t="shared" si="1"/>
        <v>0.31666666666666665</v>
      </c>
    </row>
    <row r="21" spans="1:3" x14ac:dyDescent="0.25">
      <c r="A21" s="15">
        <v>20</v>
      </c>
      <c r="B21" s="15">
        <v>60</v>
      </c>
      <c r="C21" s="25">
        <f t="shared" si="1"/>
        <v>0.33333333333333331</v>
      </c>
    </row>
    <row r="22" spans="1:3" x14ac:dyDescent="0.25">
      <c r="A22" s="15">
        <v>21</v>
      </c>
      <c r="B22" s="15">
        <v>60</v>
      </c>
      <c r="C22" s="25">
        <f t="shared" si="1"/>
        <v>0.35</v>
      </c>
    </row>
    <row r="23" spans="1:3" x14ac:dyDescent="0.25">
      <c r="A23" s="15">
        <v>22</v>
      </c>
      <c r="B23" s="15">
        <v>60</v>
      </c>
      <c r="C23" s="25">
        <f t="shared" si="1"/>
        <v>0.36666666666666664</v>
      </c>
    </row>
    <row r="24" spans="1:3" x14ac:dyDescent="0.25">
      <c r="A24" s="15">
        <v>23</v>
      </c>
      <c r="B24" s="15">
        <v>60</v>
      </c>
      <c r="C24" s="25">
        <f t="shared" si="1"/>
        <v>0.38333333333333336</v>
      </c>
    </row>
    <row r="25" spans="1:3" x14ac:dyDescent="0.25">
      <c r="A25" s="15">
        <v>24</v>
      </c>
      <c r="B25" s="15">
        <v>60</v>
      </c>
      <c r="C25" s="25">
        <f t="shared" si="1"/>
        <v>0.4</v>
      </c>
    </row>
    <row r="26" spans="1:3" x14ac:dyDescent="0.25">
      <c r="A26" s="15">
        <v>25</v>
      </c>
      <c r="B26" s="15">
        <v>60</v>
      </c>
      <c r="C26" s="25">
        <f t="shared" si="1"/>
        <v>0.41666666666666669</v>
      </c>
    </row>
    <row r="27" spans="1:3" x14ac:dyDescent="0.25">
      <c r="A27" s="15">
        <v>26</v>
      </c>
      <c r="B27" s="15">
        <v>60</v>
      </c>
      <c r="C27" s="25">
        <f t="shared" si="1"/>
        <v>0.43333333333333335</v>
      </c>
    </row>
    <row r="28" spans="1:3" x14ac:dyDescent="0.25">
      <c r="A28" s="15">
        <v>27</v>
      </c>
      <c r="B28" s="15">
        <v>60</v>
      </c>
      <c r="C28" s="25">
        <f t="shared" si="1"/>
        <v>0.45</v>
      </c>
    </row>
    <row r="29" spans="1:3" x14ac:dyDescent="0.25">
      <c r="A29" s="15">
        <v>28</v>
      </c>
      <c r="B29" s="15">
        <v>60</v>
      </c>
      <c r="C29" s="25">
        <f t="shared" si="1"/>
        <v>0.46666666666666667</v>
      </c>
    </row>
    <row r="30" spans="1:3" x14ac:dyDescent="0.25">
      <c r="A30" s="15">
        <v>29</v>
      </c>
      <c r="B30" s="15">
        <v>60</v>
      </c>
      <c r="C30" s="25">
        <f t="shared" si="1"/>
        <v>0.48333333333333334</v>
      </c>
    </row>
    <row r="31" spans="1:3" x14ac:dyDescent="0.25">
      <c r="A31" s="15">
        <v>30</v>
      </c>
      <c r="B31" s="15">
        <v>60</v>
      </c>
      <c r="C31" s="25">
        <f t="shared" si="1"/>
        <v>0.5</v>
      </c>
    </row>
    <row r="32" spans="1:3" x14ac:dyDescent="0.25">
      <c r="A32" s="15">
        <v>31</v>
      </c>
      <c r="B32" s="15">
        <v>60</v>
      </c>
      <c r="C32" s="25">
        <f t="shared" si="1"/>
        <v>0.51666666666666672</v>
      </c>
    </row>
    <row r="33" spans="1:3" x14ac:dyDescent="0.25">
      <c r="A33" s="15">
        <v>32</v>
      </c>
      <c r="B33" s="15">
        <v>60</v>
      </c>
      <c r="C33" s="25">
        <f t="shared" si="1"/>
        <v>0.53333333333333333</v>
      </c>
    </row>
    <row r="34" spans="1:3" x14ac:dyDescent="0.25">
      <c r="A34" s="15">
        <v>33</v>
      </c>
      <c r="B34" s="15">
        <v>60</v>
      </c>
      <c r="C34" s="25">
        <f t="shared" si="1"/>
        <v>0.55000000000000004</v>
      </c>
    </row>
    <row r="35" spans="1:3" x14ac:dyDescent="0.25">
      <c r="A35" s="15">
        <v>34</v>
      </c>
      <c r="B35" s="15">
        <v>60</v>
      </c>
      <c r="C35" s="25">
        <f t="shared" si="1"/>
        <v>0.56666666666666665</v>
      </c>
    </row>
    <row r="36" spans="1:3" x14ac:dyDescent="0.25">
      <c r="A36" s="15">
        <v>35</v>
      </c>
      <c r="B36" s="15">
        <v>60</v>
      </c>
      <c r="C36" s="25">
        <f t="shared" si="1"/>
        <v>0.58333333333333337</v>
      </c>
    </row>
    <row r="37" spans="1:3" x14ac:dyDescent="0.25">
      <c r="A37" s="15">
        <v>36</v>
      </c>
      <c r="B37" s="15">
        <v>60</v>
      </c>
      <c r="C37" s="25">
        <f t="shared" si="1"/>
        <v>0.6</v>
      </c>
    </row>
    <row r="38" spans="1:3" x14ac:dyDescent="0.25">
      <c r="A38" s="15">
        <v>37</v>
      </c>
      <c r="B38" s="15">
        <v>60</v>
      </c>
      <c r="C38" s="25">
        <f t="shared" si="1"/>
        <v>0.6166666666666667</v>
      </c>
    </row>
    <row r="39" spans="1:3" x14ac:dyDescent="0.25">
      <c r="A39" s="15">
        <v>38</v>
      </c>
      <c r="B39" s="15">
        <v>60</v>
      </c>
      <c r="C39" s="25">
        <f t="shared" si="1"/>
        <v>0.6333333333333333</v>
      </c>
    </row>
    <row r="40" spans="1:3" x14ac:dyDescent="0.25">
      <c r="A40" s="15">
        <v>39</v>
      </c>
      <c r="B40" s="15">
        <v>60</v>
      </c>
      <c r="C40" s="25">
        <f t="shared" si="1"/>
        <v>0.65</v>
      </c>
    </row>
    <row r="41" spans="1:3" x14ac:dyDescent="0.25">
      <c r="A41" s="15">
        <v>40</v>
      </c>
      <c r="B41" s="15">
        <v>60</v>
      </c>
      <c r="C41" s="25">
        <f t="shared" si="1"/>
        <v>0.66666666666666663</v>
      </c>
    </row>
    <row r="42" spans="1:3" x14ac:dyDescent="0.25">
      <c r="A42" s="15">
        <v>41</v>
      </c>
      <c r="B42" s="15">
        <v>60</v>
      </c>
      <c r="C42" s="25">
        <f t="shared" si="1"/>
        <v>0.68333333333333335</v>
      </c>
    </row>
    <row r="43" spans="1:3" x14ac:dyDescent="0.25">
      <c r="A43" s="15">
        <v>42</v>
      </c>
      <c r="B43" s="15">
        <v>60</v>
      </c>
      <c r="C43" s="25">
        <f t="shared" si="1"/>
        <v>0.7</v>
      </c>
    </row>
    <row r="44" spans="1:3" x14ac:dyDescent="0.25">
      <c r="A44" s="15">
        <v>43</v>
      </c>
      <c r="B44" s="15">
        <v>60</v>
      </c>
      <c r="C44" s="25">
        <f t="shared" si="1"/>
        <v>0.71666666666666667</v>
      </c>
    </row>
    <row r="45" spans="1:3" x14ac:dyDescent="0.25">
      <c r="A45" s="15">
        <v>44</v>
      </c>
      <c r="B45" s="15">
        <v>60</v>
      </c>
      <c r="C45" s="25">
        <f t="shared" si="1"/>
        <v>0.73333333333333328</v>
      </c>
    </row>
    <row r="46" spans="1:3" x14ac:dyDescent="0.25">
      <c r="A46" s="15">
        <v>45</v>
      </c>
      <c r="B46" s="15">
        <v>60</v>
      </c>
      <c r="C46" s="25">
        <f t="shared" si="1"/>
        <v>0.75</v>
      </c>
    </row>
    <row r="47" spans="1:3" x14ac:dyDescent="0.25">
      <c r="A47" s="15">
        <v>46</v>
      </c>
      <c r="B47" s="15">
        <v>60</v>
      </c>
      <c r="C47" s="25">
        <f t="shared" si="1"/>
        <v>0.76666666666666672</v>
      </c>
    </row>
    <row r="48" spans="1:3" x14ac:dyDescent="0.25">
      <c r="A48" s="15">
        <v>47</v>
      </c>
      <c r="B48" s="15">
        <v>60</v>
      </c>
      <c r="C48" s="25">
        <f t="shared" si="1"/>
        <v>0.78333333333333333</v>
      </c>
    </row>
    <row r="49" spans="1:3" x14ac:dyDescent="0.25">
      <c r="A49" s="15">
        <v>48</v>
      </c>
      <c r="B49" s="15">
        <v>60</v>
      </c>
      <c r="C49" s="25">
        <f t="shared" si="1"/>
        <v>0.8</v>
      </c>
    </row>
    <row r="50" spans="1:3" x14ac:dyDescent="0.25">
      <c r="A50" s="15">
        <v>49</v>
      </c>
      <c r="B50" s="15">
        <v>60</v>
      </c>
      <c r="C50" s="25">
        <f t="shared" si="1"/>
        <v>0.81666666666666665</v>
      </c>
    </row>
    <row r="51" spans="1:3" x14ac:dyDescent="0.25">
      <c r="A51" s="15">
        <v>50</v>
      </c>
      <c r="B51" s="15">
        <v>60</v>
      </c>
      <c r="C51" s="25">
        <f t="shared" si="1"/>
        <v>0.83333333333333337</v>
      </c>
    </row>
    <row r="52" spans="1:3" x14ac:dyDescent="0.25">
      <c r="A52" s="15">
        <v>51</v>
      </c>
      <c r="B52" s="15">
        <v>60</v>
      </c>
      <c r="C52" s="25">
        <f t="shared" si="1"/>
        <v>0.85</v>
      </c>
    </row>
    <row r="53" spans="1:3" x14ac:dyDescent="0.25">
      <c r="A53" s="15">
        <v>52</v>
      </c>
      <c r="B53" s="15">
        <v>60</v>
      </c>
      <c r="C53" s="25">
        <f t="shared" si="1"/>
        <v>0.8666666666666667</v>
      </c>
    </row>
    <row r="54" spans="1:3" x14ac:dyDescent="0.25">
      <c r="A54" s="15">
        <v>53</v>
      </c>
      <c r="B54" s="15">
        <v>60</v>
      </c>
      <c r="C54" s="25">
        <f t="shared" si="1"/>
        <v>0.8833333333333333</v>
      </c>
    </row>
    <row r="55" spans="1:3" x14ac:dyDescent="0.25">
      <c r="A55" s="15">
        <v>54</v>
      </c>
      <c r="B55" s="15">
        <v>60</v>
      </c>
      <c r="C55" s="25">
        <f t="shared" si="1"/>
        <v>0.9</v>
      </c>
    </row>
    <row r="56" spans="1:3" x14ac:dyDescent="0.25">
      <c r="A56" s="15">
        <v>55</v>
      </c>
      <c r="B56" s="15">
        <v>60</v>
      </c>
      <c r="C56" s="25">
        <f t="shared" si="1"/>
        <v>0.91666666666666663</v>
      </c>
    </row>
    <row r="57" spans="1:3" x14ac:dyDescent="0.25">
      <c r="A57" s="15">
        <v>56</v>
      </c>
      <c r="B57" s="15">
        <v>60</v>
      </c>
      <c r="C57" s="25">
        <f t="shared" si="1"/>
        <v>0.93333333333333335</v>
      </c>
    </row>
    <row r="58" spans="1:3" x14ac:dyDescent="0.25">
      <c r="A58" s="15">
        <v>57</v>
      </c>
      <c r="B58" s="15">
        <v>60</v>
      </c>
      <c r="C58" s="25">
        <f t="shared" si="1"/>
        <v>0.95</v>
      </c>
    </row>
    <row r="59" spans="1:3" x14ac:dyDescent="0.25">
      <c r="A59" s="15">
        <v>58</v>
      </c>
      <c r="B59" s="15">
        <v>60</v>
      </c>
      <c r="C59" s="25">
        <f t="shared" si="1"/>
        <v>0.96666666666666667</v>
      </c>
    </row>
    <row r="60" spans="1:3" x14ac:dyDescent="0.25">
      <c r="A60" s="15">
        <v>59</v>
      </c>
      <c r="B60" s="15">
        <v>60</v>
      </c>
      <c r="C60" s="25">
        <f t="shared" si="1"/>
        <v>0.98333333333333328</v>
      </c>
    </row>
    <row r="61" spans="1:3" x14ac:dyDescent="0.25">
      <c r="A61" s="15">
        <v>60</v>
      </c>
      <c r="B61" s="15">
        <v>60</v>
      </c>
      <c r="C61" s="25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A5E3-B152-4C13-BEA4-BEAB534D4C22}">
  <sheetPr>
    <tabColor rgb="FFFFFF00"/>
  </sheetPr>
  <dimension ref="A1:N110"/>
  <sheetViews>
    <sheetView zoomScale="90" zoomScaleNormal="90" workbookViewId="0">
      <selection activeCell="N5" sqref="N5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7109375" style="6" customWidth="1"/>
    <col min="12" max="12" width="7.5703125" style="6" customWidth="1"/>
    <col min="13" max="13" width="8.85546875" style="6"/>
    <col min="14" max="14" width="39.42578125" style="6" customWidth="1"/>
    <col min="15" max="16384" width="8.85546875" style="6"/>
  </cols>
  <sheetData>
    <row r="1" spans="1:14" x14ac:dyDescent="0.25">
      <c r="A1" s="20" t="s">
        <v>249</v>
      </c>
      <c r="B1" s="4"/>
      <c r="C1" s="5"/>
      <c r="D1" s="18">
        <v>6.3657407407407403E-6</v>
      </c>
      <c r="E1" s="5"/>
      <c r="F1" s="21" t="s">
        <v>208</v>
      </c>
      <c r="I1" s="18">
        <v>6.3657407407407403E-6</v>
      </c>
      <c r="K1" s="9" t="s">
        <v>224</v>
      </c>
      <c r="L1" s="16"/>
      <c r="N1" s="9" t="s">
        <v>223</v>
      </c>
    </row>
    <row r="2" spans="1:14" x14ac:dyDescent="0.25">
      <c r="A2" s="2" t="s">
        <v>23</v>
      </c>
      <c r="B2" s="17" t="s">
        <v>228</v>
      </c>
      <c r="C2" s="17" t="s">
        <v>26</v>
      </c>
      <c r="D2" s="18">
        <f>C2+$D$1</f>
        <v>2.1454861111111115E-3</v>
      </c>
      <c r="E2" s="1"/>
      <c r="F2" s="2" t="s">
        <v>23</v>
      </c>
      <c r="G2" s="18" t="s">
        <v>228</v>
      </c>
      <c r="H2" s="17" t="s">
        <v>48</v>
      </c>
      <c r="I2" s="18">
        <f>H2+$I$1</f>
        <v>3.738078703703704E-3</v>
      </c>
      <c r="J2" s="3"/>
      <c r="K2" s="15" t="s">
        <v>225</v>
      </c>
      <c r="L2" s="18">
        <f t="shared" ref="L2:L11" si="0">SUMIF($A$3:$A$65,K2,$B$3:$B$65)+SUMIF($F$3:$F$65,K2,$G$3:$G$65)</f>
        <v>2.0729166666666639E-4</v>
      </c>
      <c r="N2" s="15" t="s">
        <v>233</v>
      </c>
    </row>
    <row r="3" spans="1:14" x14ac:dyDescent="0.25">
      <c r="A3" t="s">
        <v>225</v>
      </c>
      <c r="B3" s="17">
        <f>C3-$C$2</f>
        <v>6.9444444444444024E-5</v>
      </c>
      <c r="C3" s="17" t="s">
        <v>27</v>
      </c>
      <c r="D3" s="18">
        <f t="shared" ref="D3:D38" si="1">C3+$D$1</f>
        <v>2.2149305555555555E-3</v>
      </c>
      <c r="E3" s="1"/>
      <c r="F3" t="s">
        <v>225</v>
      </c>
      <c r="G3" s="18">
        <f t="shared" ref="G3:G30" si="2">H3-$H$2</f>
        <v>1.3784722222222236E-4</v>
      </c>
      <c r="H3" s="17">
        <v>3.8695601851851855E-3</v>
      </c>
      <c r="I3" s="18">
        <f>H3+$I$1</f>
        <v>3.8759259259259263E-3</v>
      </c>
      <c r="J3" s="1"/>
      <c r="K3" s="15" t="s">
        <v>5</v>
      </c>
      <c r="L3" s="18">
        <f t="shared" si="0"/>
        <v>2.2337962962962936E-4</v>
      </c>
      <c r="N3" s="15" t="s">
        <v>234</v>
      </c>
    </row>
    <row r="4" spans="1:14" x14ac:dyDescent="0.25">
      <c r="A4" t="s">
        <v>18</v>
      </c>
      <c r="B4" s="17">
        <f>C4-$C$2</f>
        <v>7.2106481481481154E-5</v>
      </c>
      <c r="C4" s="17">
        <v>2.2112268518518518E-3</v>
      </c>
      <c r="D4" s="18">
        <f t="shared" si="1"/>
        <v>2.2175925925925926E-3</v>
      </c>
      <c r="E4" s="1"/>
      <c r="F4" t="s">
        <v>5</v>
      </c>
      <c r="G4" s="18">
        <f t="shared" si="2"/>
        <v>1.4814814814814812E-4</v>
      </c>
      <c r="H4" s="17" t="s">
        <v>49</v>
      </c>
      <c r="I4" s="18">
        <f t="shared" ref="I4:I38" si="3">H4+$I$1</f>
        <v>3.8862268518518521E-3</v>
      </c>
      <c r="J4" s="1"/>
      <c r="K4" s="15" t="s">
        <v>89</v>
      </c>
      <c r="L4" s="18">
        <f t="shared" si="0"/>
        <v>2.252314814814812E-4</v>
      </c>
      <c r="N4" s="15" t="s">
        <v>238</v>
      </c>
    </row>
    <row r="5" spans="1:14" x14ac:dyDescent="0.25">
      <c r="A5" t="s">
        <v>5</v>
      </c>
      <c r="B5" s="17">
        <f t="shared" ref="B5:B38" si="4">C5-$C$2</f>
        <v>7.5231481481481243E-5</v>
      </c>
      <c r="C5" s="17" t="s">
        <v>28</v>
      </c>
      <c r="D5" s="18">
        <f t="shared" si="1"/>
        <v>2.2207175925925927E-3</v>
      </c>
      <c r="E5" s="1"/>
      <c r="F5" s="15" t="s">
        <v>89</v>
      </c>
      <c r="G5" s="18">
        <f t="shared" si="2"/>
        <v>1.4942129629629637E-4</v>
      </c>
      <c r="H5" s="17" t="s">
        <v>50</v>
      </c>
      <c r="I5" s="18">
        <f t="shared" si="3"/>
        <v>3.8875000000000003E-3</v>
      </c>
      <c r="J5" s="1"/>
      <c r="K5" s="15" t="s">
        <v>18</v>
      </c>
      <c r="L5" s="18">
        <f t="shared" si="0"/>
        <v>2.3368055555555512E-4</v>
      </c>
      <c r="N5" s="15"/>
    </row>
    <row r="6" spans="1:14" x14ac:dyDescent="0.25">
      <c r="A6" t="s">
        <v>89</v>
      </c>
      <c r="B6" s="17">
        <f t="shared" si="4"/>
        <v>7.5810185185184835E-5</v>
      </c>
      <c r="C6" s="17" t="s">
        <v>29</v>
      </c>
      <c r="D6" s="18">
        <f t="shared" si="1"/>
        <v>2.2212962962962963E-3</v>
      </c>
      <c r="E6" s="1"/>
      <c r="F6" t="s">
        <v>18</v>
      </c>
      <c r="G6" s="18">
        <f t="shared" si="2"/>
        <v>1.6157407407407396E-4</v>
      </c>
      <c r="H6" s="17">
        <v>3.8932870370370371E-3</v>
      </c>
      <c r="I6" s="18">
        <f t="shared" si="3"/>
        <v>3.8996527777777779E-3</v>
      </c>
      <c r="J6" s="1"/>
      <c r="K6" s="15" t="s">
        <v>0</v>
      </c>
      <c r="L6" s="18">
        <f t="shared" si="0"/>
        <v>2.4490740740740636E-4</v>
      </c>
      <c r="N6" s="15"/>
    </row>
    <row r="7" spans="1:14" x14ac:dyDescent="0.25">
      <c r="A7" t="s">
        <v>0</v>
      </c>
      <c r="B7" s="17">
        <f t="shared" si="4"/>
        <v>7.708333333333265E-5</v>
      </c>
      <c r="C7" s="17">
        <v>2.2162037037037033E-3</v>
      </c>
      <c r="D7" s="18">
        <f t="shared" si="1"/>
        <v>2.2225694444444441E-3</v>
      </c>
      <c r="E7" s="1"/>
      <c r="F7" t="s">
        <v>7</v>
      </c>
      <c r="G7" s="18">
        <f t="shared" si="2"/>
        <v>1.6562499999999997E-4</v>
      </c>
      <c r="H7" s="17">
        <v>3.8973379629629631E-3</v>
      </c>
      <c r="I7" s="18">
        <f t="shared" si="3"/>
        <v>3.9037037037037039E-3</v>
      </c>
      <c r="J7" s="1"/>
      <c r="K7" s="15" t="s">
        <v>7</v>
      </c>
      <c r="L7" s="18">
        <f t="shared" si="0"/>
        <v>2.4907407407407343E-4</v>
      </c>
      <c r="N7" s="15"/>
    </row>
    <row r="8" spans="1:14" x14ac:dyDescent="0.25">
      <c r="A8" t="s">
        <v>24</v>
      </c>
      <c r="B8" s="17">
        <f t="shared" si="4"/>
        <v>7.905092592592599E-5</v>
      </c>
      <c r="C8" s="17" t="s">
        <v>30</v>
      </c>
      <c r="D8" s="18">
        <f t="shared" si="1"/>
        <v>2.2245370370370375E-3</v>
      </c>
      <c r="E8" s="1"/>
      <c r="F8" t="s">
        <v>0</v>
      </c>
      <c r="G8" s="18">
        <f t="shared" si="2"/>
        <v>1.6782407407407371E-4</v>
      </c>
      <c r="H8" s="17" t="s">
        <v>51</v>
      </c>
      <c r="I8" s="18">
        <f t="shared" si="3"/>
        <v>3.9059027777777777E-3</v>
      </c>
      <c r="J8" s="1"/>
      <c r="K8" s="15" t="s">
        <v>24</v>
      </c>
      <c r="L8" s="18">
        <f t="shared" si="0"/>
        <v>2.5902777777777773E-4</v>
      </c>
      <c r="N8" s="15"/>
    </row>
    <row r="9" spans="1:14" x14ac:dyDescent="0.25">
      <c r="A9" t="s">
        <v>68</v>
      </c>
      <c r="B9" s="17">
        <f t="shared" si="4"/>
        <v>8.0555555555555502E-5</v>
      </c>
      <c r="C9" s="17" t="s">
        <v>31</v>
      </c>
      <c r="D9" s="18">
        <f t="shared" si="1"/>
        <v>2.226041666666667E-3</v>
      </c>
      <c r="E9" s="1"/>
      <c r="F9" t="s">
        <v>8</v>
      </c>
      <c r="G9" s="18">
        <f t="shared" si="2"/>
        <v>1.7025462962962914E-4</v>
      </c>
      <c r="H9" s="17" t="s">
        <v>52</v>
      </c>
      <c r="I9" s="18">
        <f t="shared" si="3"/>
        <v>3.9083333333333331E-3</v>
      </c>
      <c r="J9" s="1"/>
      <c r="K9" s="15" t="s">
        <v>8</v>
      </c>
      <c r="L9" s="18">
        <f t="shared" si="0"/>
        <v>2.6377314814814709E-4</v>
      </c>
      <c r="N9" s="15"/>
    </row>
    <row r="10" spans="1:14" x14ac:dyDescent="0.25">
      <c r="A10" t="s">
        <v>17</v>
      </c>
      <c r="B10" s="17">
        <f t="shared" si="4"/>
        <v>8.1712962962962685E-5</v>
      </c>
      <c r="C10" s="17" t="s">
        <v>32</v>
      </c>
      <c r="D10" s="18">
        <f t="shared" si="1"/>
        <v>2.2271990740740742E-3</v>
      </c>
      <c r="E10" s="1"/>
      <c r="F10" t="s">
        <v>24</v>
      </c>
      <c r="G10" s="18">
        <f t="shared" si="2"/>
        <v>1.7997685185185174E-4</v>
      </c>
      <c r="H10" s="17" t="s">
        <v>53</v>
      </c>
      <c r="I10" s="18">
        <f t="shared" si="3"/>
        <v>3.9180555555555557E-3</v>
      </c>
      <c r="J10" s="1"/>
      <c r="K10" s="15" t="s">
        <v>17</v>
      </c>
      <c r="L10" s="18">
        <f t="shared" si="0"/>
        <v>2.6817129629629587E-4</v>
      </c>
      <c r="N10" s="15"/>
    </row>
    <row r="11" spans="1:14" x14ac:dyDescent="0.25">
      <c r="A11" t="s">
        <v>7</v>
      </c>
      <c r="B11" s="17">
        <f t="shared" si="4"/>
        <v>8.3449074074073461E-5</v>
      </c>
      <c r="C11" s="17" t="s">
        <v>33</v>
      </c>
      <c r="D11" s="18">
        <f t="shared" si="1"/>
        <v>2.2289351851851849E-3</v>
      </c>
      <c r="E11" s="1"/>
      <c r="F11" s="15" t="s">
        <v>3</v>
      </c>
      <c r="G11" s="18">
        <f t="shared" si="2"/>
        <v>1.8009259259259237E-4</v>
      </c>
      <c r="H11" s="17">
        <v>3.9118055555555555E-3</v>
      </c>
      <c r="I11" s="18">
        <f t="shared" si="3"/>
        <v>3.9181712962962963E-3</v>
      </c>
      <c r="J11" s="1"/>
      <c r="K11" s="15" t="s">
        <v>3</v>
      </c>
      <c r="L11" s="18">
        <f t="shared" si="0"/>
        <v>2.6979166666666601E-4</v>
      </c>
      <c r="N11" s="15"/>
    </row>
    <row r="12" spans="1:14" x14ac:dyDescent="0.25">
      <c r="A12" t="s">
        <v>90</v>
      </c>
      <c r="B12" s="17">
        <f t="shared" si="4"/>
        <v>8.5763888888888695E-5</v>
      </c>
      <c r="C12" s="17" t="s">
        <v>34</v>
      </c>
      <c r="D12" s="18">
        <f t="shared" si="1"/>
        <v>2.2312500000000002E-3</v>
      </c>
      <c r="E12" s="1"/>
      <c r="F12" s="15" t="s">
        <v>17</v>
      </c>
      <c r="G12" s="18">
        <f t="shared" ref="G12:G13" si="5">H12-$H$2</f>
        <v>1.8645833333333318E-4</v>
      </c>
      <c r="H12" s="17" t="s">
        <v>54</v>
      </c>
      <c r="I12" s="18">
        <f t="shared" ref="I12:I13" si="6">H12+$I$1</f>
        <v>3.9245370370370371E-3</v>
      </c>
      <c r="J12" s="1"/>
      <c r="K12" s="15" t="s">
        <v>90</v>
      </c>
      <c r="L12" s="18">
        <f t="shared" ref="L12:L16" si="7">SUMIF($A$3:$A$65,K12,$B$3:$B$65)+SUMIF($F$3:$F$65,K12,$G$3:$G$65)</f>
        <v>2.7627314814814745E-4</v>
      </c>
      <c r="N12" s="15"/>
    </row>
    <row r="13" spans="1:14" x14ac:dyDescent="0.25">
      <c r="A13" t="s">
        <v>12</v>
      </c>
      <c r="B13" s="17">
        <f t="shared" si="4"/>
        <v>8.6574074074073984E-5</v>
      </c>
      <c r="C13" s="17" t="s">
        <v>35</v>
      </c>
      <c r="D13" s="18">
        <f t="shared" si="1"/>
        <v>2.2320601851851854E-3</v>
      </c>
      <c r="E13" s="1"/>
      <c r="F13" s="15" t="s">
        <v>90</v>
      </c>
      <c r="G13" s="18">
        <f t="shared" si="5"/>
        <v>1.9050925925925876E-4</v>
      </c>
      <c r="H13" s="17" t="s">
        <v>55</v>
      </c>
      <c r="I13" s="18">
        <f t="shared" si="6"/>
        <v>3.9285879629629627E-3</v>
      </c>
      <c r="J13" s="1"/>
      <c r="K13" s="15" t="s">
        <v>20</v>
      </c>
      <c r="L13" s="18">
        <f t="shared" si="7"/>
        <v>2.8564814814814729E-4</v>
      </c>
      <c r="N13" s="15"/>
    </row>
    <row r="14" spans="1:14" x14ac:dyDescent="0.25">
      <c r="A14" t="s">
        <v>21</v>
      </c>
      <c r="B14" s="17">
        <f t="shared" si="4"/>
        <v>8.7731481481481167E-5</v>
      </c>
      <c r="C14" s="17" t="s">
        <v>36</v>
      </c>
      <c r="D14" s="18">
        <f t="shared" si="1"/>
        <v>2.2332175925925926E-3</v>
      </c>
      <c r="E14" s="1"/>
      <c r="F14" t="s">
        <v>2</v>
      </c>
      <c r="G14" s="18">
        <f t="shared" si="2"/>
        <v>1.9629629629629641E-4</v>
      </c>
      <c r="H14" s="17" t="s">
        <v>56</v>
      </c>
      <c r="I14" s="18">
        <f t="shared" si="3"/>
        <v>3.9343750000000004E-3</v>
      </c>
      <c r="J14" s="1"/>
      <c r="K14" s="15" t="s">
        <v>12</v>
      </c>
      <c r="L14" s="18">
        <f t="shared" si="7"/>
        <v>2.873842592592585E-4</v>
      </c>
      <c r="N14" s="15"/>
    </row>
    <row r="15" spans="1:14" x14ac:dyDescent="0.25">
      <c r="A15" t="s">
        <v>20</v>
      </c>
      <c r="B15" s="17">
        <f t="shared" si="4"/>
        <v>8.7962962962962431E-5</v>
      </c>
      <c r="C15" s="17" t="s">
        <v>37</v>
      </c>
      <c r="D15" s="18">
        <f t="shared" si="1"/>
        <v>2.2334490740740739E-3</v>
      </c>
      <c r="E15" s="1"/>
      <c r="F15" t="s">
        <v>20</v>
      </c>
      <c r="G15" s="18">
        <f t="shared" si="2"/>
        <v>1.9768518518518486E-4</v>
      </c>
      <c r="H15" s="17" t="s">
        <v>57</v>
      </c>
      <c r="I15" s="18">
        <f t="shared" si="3"/>
        <v>3.9357638888888888E-3</v>
      </c>
      <c r="J15" s="1"/>
      <c r="K15" s="15" t="s">
        <v>68</v>
      </c>
      <c r="L15" s="18">
        <f t="shared" si="7"/>
        <v>2.9467592592592566E-4</v>
      </c>
      <c r="N15" s="15"/>
    </row>
    <row r="16" spans="1:14" x14ac:dyDescent="0.25">
      <c r="A16" s="15" t="s">
        <v>3</v>
      </c>
      <c r="B16" s="17">
        <f t="shared" si="4"/>
        <v>8.969907407407364E-5</v>
      </c>
      <c r="C16" s="17">
        <v>2.2288194444444443E-3</v>
      </c>
      <c r="D16" s="18">
        <f t="shared" si="1"/>
        <v>2.2351851851851851E-3</v>
      </c>
      <c r="E16" s="1"/>
      <c r="F16" t="s">
        <v>12</v>
      </c>
      <c r="G16" s="18">
        <f t="shared" si="2"/>
        <v>2.0081018518518451E-4</v>
      </c>
      <c r="H16" s="17" t="s">
        <v>58</v>
      </c>
      <c r="I16" s="18">
        <f t="shared" si="3"/>
        <v>3.9388888888888885E-3</v>
      </c>
      <c r="J16" s="1"/>
      <c r="K16" s="15" t="s">
        <v>21</v>
      </c>
      <c r="L16" s="18">
        <f t="shared" si="7"/>
        <v>2.9699074074073959E-4</v>
      </c>
      <c r="N16" s="15"/>
    </row>
    <row r="17" spans="1:14" x14ac:dyDescent="0.25">
      <c r="A17" s="15" t="s">
        <v>8</v>
      </c>
      <c r="B17" s="17">
        <f t="shared" si="4"/>
        <v>9.3518518518517953E-5</v>
      </c>
      <c r="C17" s="17" t="s">
        <v>38</v>
      </c>
      <c r="D17" s="18">
        <f t="shared" si="1"/>
        <v>2.2390046296296294E-3</v>
      </c>
      <c r="E17" s="1"/>
      <c r="F17" t="s">
        <v>19</v>
      </c>
      <c r="G17" s="18">
        <f t="shared" si="2"/>
        <v>2.0196759259259256E-4</v>
      </c>
      <c r="H17" s="17" t="s">
        <v>59</v>
      </c>
      <c r="I17" s="18">
        <f t="shared" si="3"/>
        <v>3.9400462962962965E-3</v>
      </c>
      <c r="J17" s="1"/>
      <c r="K17" s="15" t="s">
        <v>2</v>
      </c>
      <c r="L17" s="18">
        <f t="shared" ref="L17:L37" si="8">SUMIF($A$3:$A$65,K17,$B$3:$B$65)+SUMIF($F$3:$F$65,K17,$G$3:$G$65)</f>
        <v>2.9733796296296322E-4</v>
      </c>
      <c r="N17" s="15"/>
    </row>
    <row r="18" spans="1:14" x14ac:dyDescent="0.25">
      <c r="A18" s="15" t="s">
        <v>19</v>
      </c>
      <c r="B18" s="17">
        <f t="shared" si="4"/>
        <v>1.0046296296296279E-4</v>
      </c>
      <c r="C18" s="17" t="s">
        <v>39</v>
      </c>
      <c r="D18" s="18">
        <f t="shared" si="1"/>
        <v>2.2459490740740743E-3</v>
      </c>
      <c r="E18" s="1"/>
      <c r="F18" t="s">
        <v>21</v>
      </c>
      <c r="G18" s="18">
        <f t="shared" si="2"/>
        <v>2.0925925925925843E-4</v>
      </c>
      <c r="H18" s="17" t="s">
        <v>60</v>
      </c>
      <c r="I18" s="18">
        <f t="shared" si="3"/>
        <v>3.9473379629629624E-3</v>
      </c>
      <c r="J18" s="1"/>
      <c r="K18" s="15" t="s">
        <v>19</v>
      </c>
      <c r="L18" s="18">
        <f t="shared" si="8"/>
        <v>3.0243055555555535E-4</v>
      </c>
      <c r="N18" s="15"/>
    </row>
    <row r="19" spans="1:14" x14ac:dyDescent="0.25">
      <c r="A19" s="15" t="s">
        <v>2</v>
      </c>
      <c r="B19" s="17">
        <f t="shared" si="4"/>
        <v>1.0104166666666681E-4</v>
      </c>
      <c r="C19" s="17" t="s">
        <v>40</v>
      </c>
      <c r="D19" s="18">
        <f t="shared" si="1"/>
        <v>2.2465277777777783E-3</v>
      </c>
      <c r="E19" s="1"/>
      <c r="F19" t="s">
        <v>11</v>
      </c>
      <c r="G19" s="18">
        <f t="shared" si="2"/>
        <v>2.0960648148148119E-4</v>
      </c>
      <c r="H19" s="17" t="s">
        <v>61</v>
      </c>
      <c r="I19" s="18">
        <f t="shared" si="3"/>
        <v>3.9476851851851852E-3</v>
      </c>
      <c r="J19" s="1"/>
      <c r="K19" s="15" t="s">
        <v>10</v>
      </c>
      <c r="L19" s="18">
        <f t="shared" si="8"/>
        <v>3.2407407407407341E-4</v>
      </c>
      <c r="N19" s="15"/>
    </row>
    <row r="20" spans="1:14" x14ac:dyDescent="0.25">
      <c r="A20" s="15" t="s">
        <v>6</v>
      </c>
      <c r="B20" s="17">
        <f t="shared" si="4"/>
        <v>1.0277777777777759E-4</v>
      </c>
      <c r="C20" s="17" t="s">
        <v>41</v>
      </c>
      <c r="D20" s="18">
        <f t="shared" si="1"/>
        <v>2.2482638888888891E-3</v>
      </c>
      <c r="E20" s="1"/>
      <c r="F20" t="s">
        <v>10</v>
      </c>
      <c r="G20" s="18">
        <f t="shared" si="2"/>
        <v>2.1354166666666613E-4</v>
      </c>
      <c r="H20" s="17">
        <v>3.9452546296296293E-3</v>
      </c>
      <c r="I20" s="18">
        <f t="shared" si="3"/>
        <v>3.9516203703703701E-3</v>
      </c>
      <c r="J20" s="1"/>
      <c r="K20" s="15" t="s">
        <v>11</v>
      </c>
      <c r="L20" s="18">
        <f t="shared" si="8"/>
        <v>3.2314814814814749E-4</v>
      </c>
      <c r="N20" s="15"/>
    </row>
    <row r="21" spans="1:14" x14ac:dyDescent="0.25">
      <c r="A21" s="15" t="s">
        <v>22</v>
      </c>
      <c r="B21" s="17">
        <f t="shared" si="4"/>
        <v>1.0763888888888845E-4</v>
      </c>
      <c r="C21" s="17" t="s">
        <v>42</v>
      </c>
      <c r="D21" s="18">
        <f t="shared" si="1"/>
        <v>2.2531249999999999E-3</v>
      </c>
      <c r="E21" s="1"/>
      <c r="F21" s="15" t="s">
        <v>68</v>
      </c>
      <c r="G21" s="18">
        <f t="shared" si="2"/>
        <v>2.1412037037037016E-4</v>
      </c>
      <c r="H21" s="17" t="s">
        <v>62</v>
      </c>
      <c r="I21" s="18">
        <f t="shared" si="3"/>
        <v>3.9521990740740741E-3</v>
      </c>
      <c r="J21" s="1"/>
      <c r="K21" s="15" t="s">
        <v>6</v>
      </c>
      <c r="L21" s="18">
        <f t="shared" si="8"/>
        <v>3.2673611111111098E-4</v>
      </c>
      <c r="N21" s="15"/>
    </row>
    <row r="22" spans="1:14" x14ac:dyDescent="0.25">
      <c r="A22" s="15" t="s">
        <v>15</v>
      </c>
      <c r="B22" s="17">
        <f t="shared" si="4"/>
        <v>1.0937499999999966E-4</v>
      </c>
      <c r="C22" s="17" t="s">
        <v>43</v>
      </c>
      <c r="D22" s="18">
        <f t="shared" si="1"/>
        <v>2.2548611111111111E-3</v>
      </c>
      <c r="E22" s="1"/>
      <c r="F22" t="s">
        <v>22</v>
      </c>
      <c r="G22" s="18">
        <f t="shared" si="2"/>
        <v>2.2222222222222218E-4</v>
      </c>
      <c r="H22" s="17" t="s">
        <v>63</v>
      </c>
      <c r="I22" s="18">
        <f t="shared" si="3"/>
        <v>3.9603009259259261E-3</v>
      </c>
      <c r="J22" s="1"/>
      <c r="K22" s="15" t="s">
        <v>22</v>
      </c>
      <c r="L22" s="18">
        <f t="shared" si="8"/>
        <v>3.2986111111111063E-4</v>
      </c>
      <c r="N22" s="15"/>
    </row>
    <row r="23" spans="1:14" x14ac:dyDescent="0.25">
      <c r="A23" s="15" t="s">
        <v>10</v>
      </c>
      <c r="B23" s="17">
        <f t="shared" si="4"/>
        <v>1.1053240740740728E-4</v>
      </c>
      <c r="C23" s="17">
        <v>2.2496527777777779E-3</v>
      </c>
      <c r="D23" s="18">
        <f t="shared" si="1"/>
        <v>2.2560185185185187E-3</v>
      </c>
      <c r="E23" s="1"/>
      <c r="F23" t="s">
        <v>9</v>
      </c>
      <c r="G23" s="18">
        <f t="shared" si="2"/>
        <v>2.2233796296296281E-4</v>
      </c>
      <c r="H23" s="17" t="s">
        <v>64</v>
      </c>
      <c r="I23" s="18">
        <f t="shared" si="3"/>
        <v>3.9604166666666668E-3</v>
      </c>
      <c r="J23" s="1"/>
      <c r="K23" s="15" t="s">
        <v>9</v>
      </c>
      <c r="L23" s="18">
        <f t="shared" si="8"/>
        <v>3.4016203703703682E-4</v>
      </c>
      <c r="N23" s="15"/>
    </row>
    <row r="24" spans="1:14" x14ac:dyDescent="0.25">
      <c r="A24" s="15" t="s">
        <v>25</v>
      </c>
      <c r="B24" s="17">
        <f t="shared" si="4"/>
        <v>1.1087962962962961E-4</v>
      </c>
      <c r="C24" s="17" t="s">
        <v>45</v>
      </c>
      <c r="D24" s="18">
        <f t="shared" si="1"/>
        <v>2.2563657407407411E-3</v>
      </c>
      <c r="E24" s="1"/>
      <c r="F24" t="s">
        <v>6</v>
      </c>
      <c r="G24" s="18">
        <f t="shared" si="2"/>
        <v>2.2395833333333339E-4</v>
      </c>
      <c r="H24" s="17" t="s">
        <v>65</v>
      </c>
      <c r="I24" s="18">
        <f t="shared" si="3"/>
        <v>3.9620370370370374E-3</v>
      </c>
      <c r="J24" s="1"/>
      <c r="K24" s="15" t="s">
        <v>16</v>
      </c>
      <c r="L24" s="18">
        <f t="shared" si="8"/>
        <v>3.5081018518518534E-4</v>
      </c>
      <c r="N24" s="15"/>
    </row>
    <row r="25" spans="1:14" x14ac:dyDescent="0.25">
      <c r="A25" s="15" t="s">
        <v>16</v>
      </c>
      <c r="B25" s="17">
        <f t="shared" si="4"/>
        <v>1.114583333333332E-4</v>
      </c>
      <c r="C25" s="17">
        <v>2.2505787037037039E-3</v>
      </c>
      <c r="D25" s="18">
        <f t="shared" si="1"/>
        <v>2.2569444444444447E-3</v>
      </c>
      <c r="E25" s="1"/>
      <c r="F25" t="s">
        <v>16</v>
      </c>
      <c r="G25" s="18">
        <f t="shared" si="2"/>
        <v>2.3935185185185214E-4</v>
      </c>
      <c r="H25" s="17">
        <v>3.9710648148148153E-3</v>
      </c>
      <c r="I25" s="18">
        <f t="shared" si="3"/>
        <v>3.9774305555555561E-3</v>
      </c>
      <c r="J25" s="1"/>
      <c r="K25" s="15" t="s">
        <v>15</v>
      </c>
      <c r="L25" s="18">
        <f t="shared" si="8"/>
        <v>3.7071759259259263E-4</v>
      </c>
      <c r="N25" s="15"/>
    </row>
    <row r="26" spans="1:14" x14ac:dyDescent="0.25">
      <c r="A26" s="15" t="s">
        <v>11</v>
      </c>
      <c r="B26" s="17">
        <f t="shared" si="4"/>
        <v>1.135416666666663E-4</v>
      </c>
      <c r="C26" s="17" t="s">
        <v>46</v>
      </c>
      <c r="D26" s="18">
        <f t="shared" si="1"/>
        <v>2.2590277777777778E-3</v>
      </c>
      <c r="E26" s="1"/>
      <c r="F26" s="15" t="s">
        <v>243</v>
      </c>
      <c r="G26" s="18">
        <f t="shared" si="2"/>
        <v>2.5706018518518526E-4</v>
      </c>
      <c r="H26" s="17">
        <v>3.9887731481481484E-3</v>
      </c>
      <c r="I26" s="18">
        <f t="shared" si="3"/>
        <v>3.9951388888888892E-3</v>
      </c>
      <c r="J26" s="1"/>
      <c r="K26" s="15" t="s">
        <v>25</v>
      </c>
      <c r="L26" s="18">
        <f t="shared" si="8"/>
        <v>3.7418981481481418E-4</v>
      </c>
      <c r="N26" s="15"/>
    </row>
    <row r="27" spans="1:14" x14ac:dyDescent="0.25">
      <c r="A27" s="15" t="s">
        <v>9</v>
      </c>
      <c r="B27" s="17">
        <f t="shared" si="4"/>
        <v>1.1782407407407401E-4</v>
      </c>
      <c r="C27" s="17" t="s">
        <v>47</v>
      </c>
      <c r="D27" s="18">
        <f t="shared" si="1"/>
        <v>2.2633101851851855E-3</v>
      </c>
      <c r="E27" s="1"/>
      <c r="F27" s="15" t="s">
        <v>15</v>
      </c>
      <c r="G27" s="18">
        <f t="shared" si="2"/>
        <v>2.6134259259259296E-4</v>
      </c>
      <c r="H27" s="17" t="s">
        <v>66</v>
      </c>
      <c r="I27" s="18">
        <f t="shared" si="3"/>
        <v>3.9994212962962969E-3</v>
      </c>
      <c r="J27" s="1"/>
      <c r="K27" s="15" t="s">
        <v>243</v>
      </c>
      <c r="L27" s="18">
        <f t="shared" si="8"/>
        <v>3.7974537037037013E-4</v>
      </c>
      <c r="N27" s="15"/>
    </row>
    <row r="28" spans="1:14" x14ac:dyDescent="0.25">
      <c r="A28" s="15" t="s">
        <v>243</v>
      </c>
      <c r="B28" s="17">
        <f t="shared" si="4"/>
        <v>1.2268518518518488E-4</v>
      </c>
      <c r="C28" s="18">
        <v>2.2618055555555555E-3</v>
      </c>
      <c r="D28" s="18">
        <f t="shared" si="1"/>
        <v>2.2681712962962963E-3</v>
      </c>
      <c r="E28" s="1"/>
      <c r="F28" s="15" t="s">
        <v>25</v>
      </c>
      <c r="G28" s="18">
        <f t="shared" si="2"/>
        <v>2.6331018518518457E-4</v>
      </c>
      <c r="H28" s="17" t="s">
        <v>67</v>
      </c>
      <c r="I28" s="18">
        <f t="shared" si="3"/>
        <v>4.0013888888888885E-3</v>
      </c>
      <c r="J28" s="1"/>
      <c r="K28" s="15" t="s">
        <v>162</v>
      </c>
      <c r="L28" s="18">
        <f t="shared" si="8"/>
        <v>4.1099537037037016E-4</v>
      </c>
      <c r="N28" s="15"/>
    </row>
    <row r="29" spans="1:14" x14ac:dyDescent="0.25">
      <c r="A29" s="15" t="s">
        <v>1</v>
      </c>
      <c r="B29" s="17">
        <f t="shared" si="4"/>
        <v>1.3090277777777753E-4</v>
      </c>
      <c r="C29" s="18">
        <v>2.2700231481481482E-3</v>
      </c>
      <c r="D29" s="18">
        <f t="shared" si="1"/>
        <v>2.276388888888889E-3</v>
      </c>
      <c r="E29" s="1"/>
      <c r="F29" s="15" t="s">
        <v>204</v>
      </c>
      <c r="G29" s="18">
        <f t="shared" si="2"/>
        <v>2.7083333333333343E-4</v>
      </c>
      <c r="H29" s="18">
        <v>4.0025462962962966E-3</v>
      </c>
      <c r="I29" s="18">
        <f t="shared" si="3"/>
        <v>4.0089120370370374E-3</v>
      </c>
      <c r="J29" s="1"/>
      <c r="K29" s="15" t="s">
        <v>204</v>
      </c>
      <c r="L29" s="18">
        <f t="shared" si="8"/>
        <v>4.1145833333333312E-4</v>
      </c>
      <c r="N29" s="15"/>
    </row>
    <row r="30" spans="1:14" x14ac:dyDescent="0.25">
      <c r="A30" s="15" t="s">
        <v>162</v>
      </c>
      <c r="B30" s="17">
        <f t="shared" si="4"/>
        <v>1.3715277777777771E-4</v>
      </c>
      <c r="C30" s="18">
        <v>2.2762731481481484E-3</v>
      </c>
      <c r="D30" s="18">
        <f t="shared" si="1"/>
        <v>2.2826388888888892E-3</v>
      </c>
      <c r="E30" s="1"/>
      <c r="F30" s="15" t="s">
        <v>162</v>
      </c>
      <c r="G30" s="18">
        <f t="shared" si="2"/>
        <v>2.7384259259259245E-4</v>
      </c>
      <c r="H30" s="18">
        <v>4.0055555555555556E-3</v>
      </c>
      <c r="I30" s="18">
        <f t="shared" si="3"/>
        <v>4.0119212962962964E-3</v>
      </c>
      <c r="J30" s="1"/>
      <c r="K30" s="15" t="s">
        <v>1</v>
      </c>
      <c r="L30" s="18">
        <f t="shared" si="8"/>
        <v>4.1805555555555476E-4</v>
      </c>
      <c r="N30" s="15"/>
    </row>
    <row r="31" spans="1:14" x14ac:dyDescent="0.25">
      <c r="A31" s="15" t="s">
        <v>204</v>
      </c>
      <c r="B31" s="17">
        <f t="shared" si="4"/>
        <v>1.4062499999999969E-4</v>
      </c>
      <c r="C31" s="18">
        <v>2.2797453703703703E-3</v>
      </c>
      <c r="D31" s="18">
        <f t="shared" si="1"/>
        <v>2.2861111111111112E-3</v>
      </c>
      <c r="E31" s="1"/>
      <c r="F31" s="15" t="s">
        <v>207</v>
      </c>
      <c r="G31" s="18">
        <f t="shared" ref="G31:G36" si="9">H31-$H$2</f>
        <v>2.8136574074074045E-4</v>
      </c>
      <c r="H31" s="18">
        <v>4.0130787037037036E-3</v>
      </c>
      <c r="I31" s="18">
        <f t="shared" si="3"/>
        <v>4.0194444444444444E-3</v>
      </c>
      <c r="J31" s="1"/>
      <c r="K31" s="15" t="s">
        <v>207</v>
      </c>
      <c r="L31" s="18">
        <f t="shared" si="8"/>
        <v>4.2789351851851799E-4</v>
      </c>
      <c r="N31" s="15"/>
    </row>
    <row r="32" spans="1:14" x14ac:dyDescent="0.25">
      <c r="A32" s="15" t="s">
        <v>207</v>
      </c>
      <c r="B32" s="17">
        <f t="shared" si="4"/>
        <v>1.4652777777777754E-4</v>
      </c>
      <c r="C32" s="18">
        <v>2.2856481481481482E-3</v>
      </c>
      <c r="D32" s="18">
        <f t="shared" si="1"/>
        <v>2.292013888888889E-3</v>
      </c>
      <c r="E32" s="1"/>
      <c r="F32" s="15" t="s">
        <v>1</v>
      </c>
      <c r="G32" s="18">
        <f t="shared" si="9"/>
        <v>2.8715277777777723E-4</v>
      </c>
      <c r="H32" s="18">
        <v>4.0188657407407404E-3</v>
      </c>
      <c r="I32" s="18">
        <f t="shared" si="3"/>
        <v>4.0252314814814812E-3</v>
      </c>
      <c r="J32" s="1"/>
      <c r="K32" s="15" t="s">
        <v>229</v>
      </c>
      <c r="L32" s="18">
        <f t="shared" si="8"/>
        <v>4.4398148148148096E-4</v>
      </c>
      <c r="N32" s="15"/>
    </row>
    <row r="33" spans="1:14" x14ac:dyDescent="0.25">
      <c r="A33" s="15" t="s">
        <v>229</v>
      </c>
      <c r="B33" s="17">
        <f t="shared" si="4"/>
        <v>1.5601851851851844E-4</v>
      </c>
      <c r="C33" s="18">
        <v>2.2951388888888891E-3</v>
      </c>
      <c r="D33" s="18">
        <f t="shared" si="1"/>
        <v>2.3015046296296299E-3</v>
      </c>
      <c r="E33" s="1"/>
      <c r="F33" s="15" t="s">
        <v>229</v>
      </c>
      <c r="G33" s="18">
        <f t="shared" si="9"/>
        <v>2.8796296296296252E-4</v>
      </c>
      <c r="H33" s="18">
        <v>4.0196759259259257E-3</v>
      </c>
      <c r="I33" s="18">
        <f t="shared" si="3"/>
        <v>4.0260416666666665E-3</v>
      </c>
      <c r="J33" s="1"/>
      <c r="K33" s="15" t="s">
        <v>221</v>
      </c>
      <c r="L33" s="18">
        <f t="shared" si="8"/>
        <v>4.7268518518518493E-4</v>
      </c>
      <c r="N33" s="15"/>
    </row>
    <row r="34" spans="1:14" x14ac:dyDescent="0.25">
      <c r="A34" s="15" t="s">
        <v>221</v>
      </c>
      <c r="B34" s="17">
        <f t="shared" si="4"/>
        <v>1.6296296296296284E-4</v>
      </c>
      <c r="C34" s="18">
        <v>2.3020833333333335E-3</v>
      </c>
      <c r="D34" s="18">
        <f t="shared" si="1"/>
        <v>2.3084490740740743E-3</v>
      </c>
      <c r="E34" s="1"/>
      <c r="F34" s="15" t="s">
        <v>221</v>
      </c>
      <c r="G34" s="18">
        <f t="shared" si="9"/>
        <v>3.0972222222222208E-4</v>
      </c>
      <c r="H34" s="18">
        <v>4.0414351851851852E-3</v>
      </c>
      <c r="I34" s="18">
        <f t="shared" si="3"/>
        <v>4.047800925925926E-3</v>
      </c>
      <c r="J34" s="1"/>
      <c r="K34" s="15" t="s">
        <v>226</v>
      </c>
      <c r="L34" s="18">
        <f t="shared" si="8"/>
        <v>5.5474537037036907E-4</v>
      </c>
      <c r="N34" s="15"/>
    </row>
    <row r="35" spans="1:14" x14ac:dyDescent="0.25">
      <c r="A35" s="15" t="s">
        <v>226</v>
      </c>
      <c r="B35" s="17">
        <f t="shared" si="4"/>
        <v>1.9849537037036971E-4</v>
      </c>
      <c r="C35" s="18">
        <v>2.3376157407407404E-3</v>
      </c>
      <c r="D35" s="18">
        <f t="shared" si="1"/>
        <v>2.3439814814814812E-3</v>
      </c>
      <c r="E35" s="1"/>
      <c r="F35" s="15" t="s">
        <v>226</v>
      </c>
      <c r="G35" s="18">
        <f t="shared" si="9"/>
        <v>3.5624999999999936E-4</v>
      </c>
      <c r="H35" s="18">
        <v>4.0879629629629625E-3</v>
      </c>
      <c r="I35" s="18">
        <f t="shared" si="3"/>
        <v>4.0943287037037033E-3</v>
      </c>
      <c r="J35" s="1"/>
      <c r="K35" s="15" t="s">
        <v>231</v>
      </c>
      <c r="L35" s="18">
        <f t="shared" si="8"/>
        <v>6.4502314814814761E-4</v>
      </c>
      <c r="N35" s="15"/>
    </row>
    <row r="36" spans="1:14" x14ac:dyDescent="0.25">
      <c r="A36" s="15" t="s">
        <v>231</v>
      </c>
      <c r="B36" s="17">
        <f t="shared" si="4"/>
        <v>2.1736111111111088E-4</v>
      </c>
      <c r="C36" s="18">
        <v>2.3564814814814815E-3</v>
      </c>
      <c r="D36" s="18">
        <f t="shared" si="1"/>
        <v>2.3628472222222223E-3</v>
      </c>
      <c r="E36" s="1"/>
      <c r="F36" s="15" t="s">
        <v>231</v>
      </c>
      <c r="G36" s="18">
        <f t="shared" si="9"/>
        <v>4.2766203703703673E-4</v>
      </c>
      <c r="H36" s="18">
        <v>4.1593749999999999E-3</v>
      </c>
      <c r="I36" s="18">
        <f t="shared" si="3"/>
        <v>4.1657407407407407E-3</v>
      </c>
      <c r="J36" s="1"/>
      <c r="K36" s="15" t="s">
        <v>206</v>
      </c>
      <c r="L36" s="18">
        <f t="shared" si="8"/>
        <v>8.9340277777777725E-4</v>
      </c>
      <c r="N36" s="15"/>
    </row>
    <row r="37" spans="1:14" x14ac:dyDescent="0.25">
      <c r="A37" s="15" t="s">
        <v>206</v>
      </c>
      <c r="B37" s="17">
        <f t="shared" si="4"/>
        <v>3.444444444444441E-4</v>
      </c>
      <c r="C37" s="18">
        <v>2.4835648148148147E-3</v>
      </c>
      <c r="D37" s="18">
        <f t="shared" si="1"/>
        <v>2.4899305555555556E-3</v>
      </c>
      <c r="E37" s="1"/>
      <c r="F37" s="15" t="s">
        <v>206</v>
      </c>
      <c r="G37" s="18">
        <f t="shared" ref="G37:G38" si="10">H37-$H$2</f>
        <v>5.4895833333333316E-4</v>
      </c>
      <c r="H37" s="18">
        <v>4.2806712962962963E-3</v>
      </c>
      <c r="I37" s="18">
        <f t="shared" si="3"/>
        <v>4.2870370370370371E-3</v>
      </c>
      <c r="J37" s="1"/>
      <c r="K37" s="6" t="s">
        <v>241</v>
      </c>
      <c r="L37" s="18">
        <f t="shared" si="8"/>
        <v>1.3494212962962956E-3</v>
      </c>
    </row>
    <row r="38" spans="1:14" x14ac:dyDescent="0.25">
      <c r="A38" s="6" t="s">
        <v>241</v>
      </c>
      <c r="B38" s="17">
        <f t="shared" si="4"/>
        <v>4.9953703703703662E-4</v>
      </c>
      <c r="C38" s="18">
        <v>2.6386574074074073E-3</v>
      </c>
      <c r="D38" s="18">
        <f t="shared" si="1"/>
        <v>2.6450231481481481E-3</v>
      </c>
      <c r="E38" s="1"/>
      <c r="F38" s="6" t="s">
        <v>241</v>
      </c>
      <c r="G38" s="18">
        <f t="shared" si="10"/>
        <v>8.49884259259259E-4</v>
      </c>
      <c r="H38" s="18">
        <v>4.5815972222222221E-3</v>
      </c>
      <c r="I38" s="18">
        <f t="shared" si="3"/>
        <v>4.587962962962963E-3</v>
      </c>
      <c r="J38" s="1"/>
      <c r="L38" s="18"/>
    </row>
    <row r="39" spans="1:14" x14ac:dyDescent="0.25">
      <c r="A39" s="15"/>
      <c r="B39" s="17"/>
      <c r="C39" s="17"/>
      <c r="D39" s="18"/>
      <c r="E39" s="5"/>
      <c r="G39" s="16"/>
      <c r="H39" s="18"/>
      <c r="I39" s="1"/>
      <c r="J39" s="1"/>
      <c r="L39" s="16"/>
    </row>
    <row r="40" spans="1:14" x14ac:dyDescent="0.25">
      <c r="A40" s="15"/>
      <c r="B40" s="17"/>
      <c r="C40" s="17"/>
      <c r="D40" s="18"/>
      <c r="E40" s="8"/>
      <c r="G40" s="16"/>
      <c r="H40" s="18"/>
      <c r="I40" s="1"/>
      <c r="J40" s="1"/>
      <c r="K40" s="15"/>
      <c r="L40" s="18"/>
    </row>
    <row r="41" spans="1:14" x14ac:dyDescent="0.25">
      <c r="A41" s="15"/>
      <c r="B41" s="17"/>
      <c r="C41" s="17"/>
      <c r="D41" s="18"/>
      <c r="E41" s="8"/>
      <c r="G41" s="16"/>
      <c r="H41" s="18"/>
      <c r="I41" s="1"/>
      <c r="J41" s="1"/>
      <c r="K41" s="15"/>
      <c r="L41" s="18"/>
    </row>
    <row r="42" spans="1:14" x14ac:dyDescent="0.25">
      <c r="A42" s="15"/>
      <c r="B42" s="17"/>
      <c r="C42" s="17"/>
      <c r="D42" s="18"/>
      <c r="E42" s="8"/>
      <c r="G42" s="16"/>
      <c r="H42" s="18"/>
      <c r="I42" s="1"/>
      <c r="J42" s="1"/>
      <c r="L42" s="16"/>
    </row>
    <row r="43" spans="1:14" x14ac:dyDescent="0.25">
      <c r="A43" s="15"/>
      <c r="B43" s="17"/>
      <c r="C43" s="17"/>
      <c r="D43" s="18"/>
      <c r="E43" s="8"/>
      <c r="G43" s="16"/>
      <c r="H43" s="18"/>
      <c r="I43" s="1"/>
      <c r="J43" s="1"/>
      <c r="L43" s="16"/>
    </row>
    <row r="44" spans="1:14" x14ac:dyDescent="0.25">
      <c r="A44" s="15"/>
      <c r="B44" s="17"/>
      <c r="C44" s="17"/>
      <c r="D44" s="18"/>
      <c r="E44" s="8"/>
      <c r="G44" s="16"/>
      <c r="H44" s="18"/>
      <c r="I44" s="1"/>
      <c r="J44" s="1"/>
      <c r="L44" s="16"/>
    </row>
    <row r="45" spans="1:14" x14ac:dyDescent="0.25">
      <c r="A45" s="15"/>
      <c r="B45" s="17"/>
      <c r="C45" s="17"/>
      <c r="D45" s="18"/>
      <c r="E45" s="8"/>
      <c r="G45" s="16"/>
      <c r="H45" s="18"/>
      <c r="I45" s="1"/>
      <c r="J45" s="1"/>
      <c r="L45" s="16"/>
    </row>
    <row r="46" spans="1:14" x14ac:dyDescent="0.25">
      <c r="A46" s="15"/>
      <c r="B46" s="17"/>
      <c r="C46" s="17"/>
      <c r="D46" s="18"/>
      <c r="E46" s="8"/>
      <c r="G46" s="16"/>
      <c r="H46" s="18"/>
      <c r="I46" s="1"/>
      <c r="J46" s="1"/>
      <c r="L46" s="16"/>
    </row>
    <row r="47" spans="1:14" x14ac:dyDescent="0.25">
      <c r="A47" s="15"/>
      <c r="B47" s="17"/>
      <c r="C47" s="17"/>
      <c r="D47" s="18"/>
      <c r="E47" s="8"/>
      <c r="G47" s="16"/>
      <c r="H47" s="18"/>
      <c r="I47" s="1"/>
      <c r="J47" s="1"/>
      <c r="L47" s="16"/>
    </row>
    <row r="48" spans="1:14" x14ac:dyDescent="0.25">
      <c r="A48" s="15"/>
      <c r="B48" s="17"/>
      <c r="C48" s="17"/>
      <c r="D48" s="18"/>
      <c r="E48" s="8"/>
      <c r="G48" s="16"/>
      <c r="H48" s="18"/>
      <c r="I48" s="1"/>
      <c r="J48" s="1"/>
      <c r="L48" s="16"/>
    </row>
    <row r="49" spans="1:12" x14ac:dyDescent="0.25">
      <c r="A49" s="15"/>
      <c r="B49" s="17"/>
      <c r="C49" s="17"/>
      <c r="D49" s="18"/>
      <c r="E49" s="8"/>
      <c r="G49" s="16"/>
      <c r="H49" s="18"/>
      <c r="I49" s="1"/>
      <c r="J49" s="1"/>
      <c r="L49" s="16"/>
    </row>
    <row r="50" spans="1:12" x14ac:dyDescent="0.25">
      <c r="A50" s="15"/>
      <c r="B50" s="17"/>
      <c r="C50" s="17"/>
      <c r="D50" s="18"/>
      <c r="E50" s="8"/>
      <c r="G50" s="16"/>
      <c r="H50" s="18"/>
      <c r="I50" s="1"/>
      <c r="J50" s="1"/>
      <c r="L50" s="16"/>
    </row>
    <row r="51" spans="1:12" x14ac:dyDescent="0.25">
      <c r="A51" s="15"/>
      <c r="B51" s="17"/>
      <c r="C51" s="18"/>
      <c r="D51" s="18"/>
      <c r="E51" s="8"/>
      <c r="G51" s="16"/>
      <c r="H51" s="18"/>
      <c r="I51" s="1"/>
      <c r="J51" s="1"/>
      <c r="L51" s="16"/>
    </row>
    <row r="52" spans="1:12" x14ac:dyDescent="0.25">
      <c r="A52" s="15"/>
      <c r="B52" s="17"/>
      <c r="C52" s="18"/>
      <c r="D52" s="18"/>
      <c r="E52" s="8"/>
      <c r="G52" s="16"/>
      <c r="H52" s="18"/>
      <c r="I52" s="1"/>
      <c r="J52" s="1"/>
      <c r="L52" s="16"/>
    </row>
    <row r="53" spans="1:12" x14ac:dyDescent="0.25">
      <c r="A53" s="15"/>
      <c r="B53" s="17"/>
      <c r="C53" s="18"/>
      <c r="D53" s="18"/>
      <c r="E53" s="8"/>
      <c r="G53" s="16"/>
      <c r="H53" s="18"/>
      <c r="I53" s="1"/>
      <c r="J53" s="1"/>
      <c r="L53" s="16"/>
    </row>
    <row r="54" spans="1:12" x14ac:dyDescent="0.25">
      <c r="A54" s="15"/>
      <c r="B54" s="17"/>
      <c r="C54" s="18"/>
      <c r="D54" s="18"/>
      <c r="E54" s="8"/>
      <c r="G54" s="16"/>
      <c r="H54" s="18"/>
      <c r="I54" s="1"/>
      <c r="J54" s="1"/>
      <c r="L54" s="16"/>
    </row>
    <row r="55" spans="1:12" x14ac:dyDescent="0.25">
      <c r="A55" s="15"/>
      <c r="B55" s="17"/>
      <c r="C55" s="18"/>
      <c r="D55" s="18"/>
      <c r="E55" s="8"/>
      <c r="G55" s="16"/>
      <c r="H55" s="18"/>
      <c r="I55" s="1"/>
      <c r="J55" s="1"/>
      <c r="L55" s="16"/>
    </row>
    <row r="56" spans="1:12" x14ac:dyDescent="0.25">
      <c r="A56" s="15"/>
      <c r="B56" s="17"/>
      <c r="C56" s="18"/>
      <c r="D56" s="18"/>
      <c r="E56" s="8"/>
      <c r="G56" s="16"/>
      <c r="H56" s="18"/>
      <c r="I56" s="1"/>
      <c r="J56" s="1"/>
      <c r="L56" s="16"/>
    </row>
    <row r="57" spans="1:12" x14ac:dyDescent="0.25">
      <c r="A57" s="15"/>
      <c r="B57" s="17"/>
      <c r="C57" s="18"/>
      <c r="D57" s="18"/>
      <c r="E57" s="8"/>
      <c r="G57" s="16"/>
      <c r="H57" s="18"/>
      <c r="I57" s="1"/>
      <c r="J57" s="1"/>
      <c r="L57" s="16"/>
    </row>
    <row r="58" spans="1:12" x14ac:dyDescent="0.25">
      <c r="A58" s="15"/>
      <c r="B58" s="17"/>
      <c r="C58" s="18"/>
      <c r="D58" s="18"/>
      <c r="E58" s="8"/>
      <c r="G58" s="16"/>
      <c r="H58" s="18"/>
      <c r="I58" s="1"/>
      <c r="J58" s="1"/>
      <c r="L58" s="16"/>
    </row>
    <row r="59" spans="1:12" x14ac:dyDescent="0.25">
      <c r="A59" s="15"/>
      <c r="B59" s="17"/>
      <c r="C59" s="18"/>
      <c r="D59" s="18"/>
      <c r="E59" s="8"/>
      <c r="G59" s="16"/>
      <c r="H59" s="18"/>
      <c r="I59" s="1"/>
      <c r="J59" s="1"/>
      <c r="L59" s="16"/>
    </row>
    <row r="60" spans="1:12" x14ac:dyDescent="0.25">
      <c r="A60" s="15"/>
      <c r="B60" s="17"/>
      <c r="C60" s="18"/>
      <c r="D60" s="18"/>
      <c r="E60" s="8"/>
      <c r="G60" s="16"/>
      <c r="H60" s="18"/>
      <c r="I60" s="1"/>
      <c r="J60" s="1"/>
      <c r="L60" s="16"/>
    </row>
    <row r="61" spans="1:12" x14ac:dyDescent="0.25">
      <c r="B61" s="17"/>
      <c r="C61" s="18"/>
      <c r="D61" s="18"/>
      <c r="E61" s="8"/>
      <c r="G61" s="16"/>
      <c r="H61" s="18"/>
      <c r="I61" s="1"/>
      <c r="J61" s="1"/>
      <c r="L61" s="16"/>
    </row>
    <row r="62" spans="1:12" x14ac:dyDescent="0.25">
      <c r="B62" s="17"/>
      <c r="C62" s="18"/>
      <c r="D62" s="8"/>
      <c r="E62" s="8"/>
      <c r="G62" s="16"/>
      <c r="H62" s="18"/>
      <c r="I62" s="1"/>
      <c r="J62" s="1"/>
      <c r="L62" s="16"/>
    </row>
    <row r="63" spans="1:12" x14ac:dyDescent="0.25">
      <c r="B63" s="17"/>
      <c r="C63" s="18"/>
      <c r="D63" s="8"/>
      <c r="E63" s="8"/>
      <c r="G63" s="16"/>
      <c r="H63" s="18"/>
      <c r="I63" s="1"/>
      <c r="J63" s="1"/>
    </row>
    <row r="64" spans="1:12" x14ac:dyDescent="0.25">
      <c r="B64" s="17"/>
      <c r="C64" s="18"/>
      <c r="D64" s="8"/>
      <c r="E64" s="8"/>
      <c r="G64" s="16"/>
      <c r="H64" s="18"/>
      <c r="I64" s="1"/>
      <c r="J64" s="1"/>
    </row>
    <row r="65" spans="2:10" x14ac:dyDescent="0.25">
      <c r="B65" s="17"/>
      <c r="C65" s="18"/>
      <c r="D65" s="8"/>
      <c r="E65" s="8"/>
      <c r="G65" s="16"/>
      <c r="H65" s="18"/>
      <c r="I65" s="1"/>
      <c r="J65" s="1"/>
    </row>
    <row r="66" spans="2:10" x14ac:dyDescent="0.25">
      <c r="B66" s="5"/>
      <c r="C66" s="5"/>
      <c r="H66" s="1"/>
      <c r="I66" s="1"/>
      <c r="J66" s="1"/>
    </row>
    <row r="67" spans="2:10" x14ac:dyDescent="0.25">
      <c r="B67" s="5"/>
      <c r="C67" s="5"/>
    </row>
    <row r="68" spans="2:10" x14ac:dyDescent="0.25">
      <c r="B68" s="5"/>
      <c r="C68" s="5"/>
    </row>
    <row r="69" spans="2:10" x14ac:dyDescent="0.25">
      <c r="B69" s="5"/>
      <c r="C69" s="5"/>
    </row>
    <row r="70" spans="2:10" x14ac:dyDescent="0.25">
      <c r="B70" s="5"/>
      <c r="C70" s="5"/>
    </row>
    <row r="71" spans="2:10" x14ac:dyDescent="0.25">
      <c r="B71" s="5"/>
      <c r="C71" s="5"/>
    </row>
    <row r="72" spans="2:10" x14ac:dyDescent="0.25">
      <c r="B72" s="5"/>
      <c r="C72" s="5"/>
    </row>
    <row r="73" spans="2:10" x14ac:dyDescent="0.25">
      <c r="B73" s="5"/>
      <c r="C73" s="5"/>
    </row>
    <row r="74" spans="2:10" x14ac:dyDescent="0.25">
      <c r="B74" s="5"/>
      <c r="C74" s="5"/>
    </row>
    <row r="75" spans="2:10" x14ac:dyDescent="0.25">
      <c r="B75" s="5"/>
      <c r="C75" s="5"/>
    </row>
    <row r="76" spans="2:10" x14ac:dyDescent="0.25">
      <c r="B76" s="5"/>
      <c r="C76" s="5"/>
    </row>
    <row r="77" spans="2:10" x14ac:dyDescent="0.25">
      <c r="B77" s="5"/>
      <c r="C77" s="5"/>
    </row>
    <row r="78" spans="2:10" x14ac:dyDescent="0.25">
      <c r="B78" s="5"/>
      <c r="C78" s="5"/>
    </row>
    <row r="79" spans="2:10" x14ac:dyDescent="0.25">
      <c r="B79" s="5"/>
      <c r="C79" s="5"/>
    </row>
    <row r="80" spans="2:10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K2:L32">
    <sortCondition ref="L2:L3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8FEA-7BD6-435E-AE1D-090912B5175E}">
  <sheetPr>
    <tabColor rgb="FF7030A0"/>
  </sheetPr>
  <dimension ref="A1:N110"/>
  <sheetViews>
    <sheetView zoomScale="90" zoomScaleNormal="90" workbookViewId="0">
      <selection activeCell="K43" sqref="K43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8" width="7.5703125" style="6" customWidth="1"/>
    <col min="9" max="10" width="7.7109375" style="6" customWidth="1"/>
    <col min="11" max="11" width="41.7109375" style="6" customWidth="1"/>
    <col min="12" max="12" width="7.5703125" style="6" customWidth="1"/>
    <col min="13" max="13" width="8.85546875" style="6"/>
    <col min="14" max="14" width="75.5703125" style="6" customWidth="1"/>
    <col min="15" max="16384" width="8.85546875" style="6"/>
  </cols>
  <sheetData>
    <row r="1" spans="1:14" x14ac:dyDescent="0.25">
      <c r="A1" s="20" t="s">
        <v>249</v>
      </c>
      <c r="B1" s="4"/>
      <c r="C1" s="5"/>
      <c r="D1" s="18">
        <v>9.8379629629629627E-6</v>
      </c>
      <c r="E1" s="5"/>
      <c r="F1" s="21" t="s">
        <v>208</v>
      </c>
      <c r="I1" s="18">
        <v>9.8379629629629627E-6</v>
      </c>
      <c r="K1" s="9" t="s">
        <v>224</v>
      </c>
      <c r="L1" s="16"/>
      <c r="N1" s="9" t="s">
        <v>223</v>
      </c>
    </row>
    <row r="2" spans="1:14" x14ac:dyDescent="0.25">
      <c r="A2" s="2" t="s">
        <v>23</v>
      </c>
      <c r="B2" s="17" t="s">
        <v>228</v>
      </c>
      <c r="C2" s="17" t="s">
        <v>93</v>
      </c>
      <c r="D2" s="18">
        <f>C2+$D$1</f>
        <v>2.075462962962963E-3</v>
      </c>
      <c r="E2" s="1"/>
      <c r="F2" s="2" t="s">
        <v>23</v>
      </c>
      <c r="G2" s="18" t="s">
        <v>228</v>
      </c>
      <c r="H2" s="17" t="s">
        <v>115</v>
      </c>
      <c r="I2" s="18">
        <f>H2+$I$1</f>
        <v>3.0729166666666665E-3</v>
      </c>
      <c r="J2" s="3"/>
      <c r="K2" s="15" t="s">
        <v>225</v>
      </c>
      <c r="L2" s="18">
        <f>SUMIF($A$3:$A$65,K2,$B$3:$B$65)+SUMIF($F$3:$F$65,K2,$G$3:$G$65)</f>
        <v>9.96527777777775E-5</v>
      </c>
      <c r="M2" s="1"/>
      <c r="N2" s="6" t="s">
        <v>230</v>
      </c>
    </row>
    <row r="3" spans="1:14" x14ac:dyDescent="0.25">
      <c r="A3" s="12" t="s">
        <v>225</v>
      </c>
      <c r="B3" s="17">
        <f>C3-$C$2</f>
        <v>4.2361111111111072E-5</v>
      </c>
      <c r="C3" s="17" t="s">
        <v>94</v>
      </c>
      <c r="D3" s="18">
        <f t="shared" ref="D3:D34" si="0">C3+$D$1</f>
        <v>2.1178240740740741E-3</v>
      </c>
      <c r="E3" s="1"/>
      <c r="F3" s="12" t="s">
        <v>225</v>
      </c>
      <c r="G3" s="18">
        <f t="shared" ref="G3:G27" si="1">H3-$H$2</f>
        <v>5.7291666666666428E-5</v>
      </c>
      <c r="H3" s="17" t="s">
        <v>116</v>
      </c>
      <c r="I3" s="18">
        <f t="shared" ref="I3:I32" si="2">H3+$I$1</f>
        <v>3.1302083333333329E-3</v>
      </c>
      <c r="J3" s="1"/>
      <c r="K3" s="15" t="s">
        <v>18</v>
      </c>
      <c r="L3" s="18">
        <f t="shared" ref="L3:L26" si="3">SUMIF($A$3:$A$65,K3,$B$3:$B$65)+SUMIF($F$3:$F$65,K3,$G$3:$G$65)</f>
        <v>1.140046296296297E-4</v>
      </c>
      <c r="N3" s="6" t="s">
        <v>236</v>
      </c>
    </row>
    <row r="4" spans="1:14" x14ac:dyDescent="0.25">
      <c r="A4" s="12" t="s">
        <v>18</v>
      </c>
      <c r="B4" s="17">
        <f>C4-$C$2</f>
        <v>4.8611111111111251E-5</v>
      </c>
      <c r="C4" s="17" t="s">
        <v>95</v>
      </c>
      <c r="D4" s="18">
        <f t="shared" si="0"/>
        <v>2.1240740740740742E-3</v>
      </c>
      <c r="E4" s="1"/>
      <c r="F4" s="12" t="s">
        <v>89</v>
      </c>
      <c r="G4" s="18">
        <f t="shared" si="1"/>
        <v>6.1689814814814333E-5</v>
      </c>
      <c r="H4" s="17" t="s">
        <v>117</v>
      </c>
      <c r="I4" s="18">
        <f t="shared" si="2"/>
        <v>3.1346064814814808E-3</v>
      </c>
      <c r="J4" s="1"/>
      <c r="K4" s="15" t="s">
        <v>5</v>
      </c>
      <c r="L4" s="18">
        <f t="shared" si="3"/>
        <v>1.1296296296296271E-4</v>
      </c>
    </row>
    <row r="5" spans="1:14" x14ac:dyDescent="0.25">
      <c r="A5" s="12" t="s">
        <v>5</v>
      </c>
      <c r="B5" s="17">
        <f t="shared" ref="B5:B27" si="4">C5-$C$2</f>
        <v>4.9305555555555474E-5</v>
      </c>
      <c r="C5" s="17" t="s">
        <v>96</v>
      </c>
      <c r="D5" s="18">
        <f t="shared" si="0"/>
        <v>2.1247685185185185E-3</v>
      </c>
      <c r="E5" s="1"/>
      <c r="F5" s="12" t="s">
        <v>0</v>
      </c>
      <c r="G5" s="18">
        <f t="shared" si="1"/>
        <v>6.3078703703703647E-5</v>
      </c>
      <c r="H5" s="17" t="s">
        <v>118</v>
      </c>
      <c r="I5" s="18">
        <f t="shared" si="2"/>
        <v>3.1359953703703702E-3</v>
      </c>
      <c r="J5" s="1"/>
      <c r="K5" s="15" t="s">
        <v>89</v>
      </c>
      <c r="L5" s="18">
        <f t="shared" si="3"/>
        <v>1.118055555555551E-4</v>
      </c>
    </row>
    <row r="6" spans="1:14" x14ac:dyDescent="0.25">
      <c r="A6" s="12" t="s">
        <v>89</v>
      </c>
      <c r="B6" s="17">
        <f t="shared" si="4"/>
        <v>5.0115740740740763E-5</v>
      </c>
      <c r="C6" s="17" t="s">
        <v>97</v>
      </c>
      <c r="D6" s="18">
        <f t="shared" si="0"/>
        <v>2.1255787037037037E-3</v>
      </c>
      <c r="E6" s="1"/>
      <c r="F6" s="12" t="s">
        <v>5</v>
      </c>
      <c r="G6" s="18">
        <f t="shared" si="1"/>
        <v>6.3657407407407239E-5</v>
      </c>
      <c r="H6" s="17" t="s">
        <v>119</v>
      </c>
      <c r="I6" s="18">
        <f t="shared" si="2"/>
        <v>3.1365740740740737E-3</v>
      </c>
      <c r="J6" s="1"/>
      <c r="K6" s="15" t="s">
        <v>24</v>
      </c>
      <c r="L6" s="18">
        <f t="shared" si="3"/>
        <v>1.1967592592592585E-4</v>
      </c>
    </row>
    <row r="7" spans="1:14" x14ac:dyDescent="0.25">
      <c r="A7" s="12" t="s">
        <v>24</v>
      </c>
      <c r="B7" s="17">
        <f t="shared" si="4"/>
        <v>5.0462962962962658E-5</v>
      </c>
      <c r="C7" s="17" t="s">
        <v>98</v>
      </c>
      <c r="D7" s="18">
        <f t="shared" si="0"/>
        <v>2.1259259259259256E-3</v>
      </c>
      <c r="E7" s="1"/>
      <c r="F7" s="12" t="s">
        <v>18</v>
      </c>
      <c r="G7" s="18">
        <f t="shared" si="1"/>
        <v>6.5393518518518448E-5</v>
      </c>
      <c r="H7" s="17" t="s">
        <v>120</v>
      </c>
      <c r="I7" s="18">
        <f t="shared" si="2"/>
        <v>3.138310185185185E-3</v>
      </c>
      <c r="J7" s="1"/>
      <c r="K7" s="15" t="s">
        <v>0</v>
      </c>
      <c r="L7" s="18">
        <f t="shared" si="3"/>
        <v>1.1574074074074047E-4</v>
      </c>
    </row>
    <row r="8" spans="1:14" x14ac:dyDescent="0.25">
      <c r="A8" s="12" t="s">
        <v>0</v>
      </c>
      <c r="B8" s="17">
        <f t="shared" si="4"/>
        <v>5.2662037037036827E-5</v>
      </c>
      <c r="C8" s="17" t="s">
        <v>99</v>
      </c>
      <c r="D8" s="18">
        <f t="shared" si="0"/>
        <v>2.1281249999999998E-3</v>
      </c>
      <c r="E8" s="1"/>
      <c r="F8" s="12" t="s">
        <v>7</v>
      </c>
      <c r="G8" s="18">
        <f t="shared" si="1"/>
        <v>6.5740740740740343E-5</v>
      </c>
      <c r="H8" s="17" t="s">
        <v>121</v>
      </c>
      <c r="I8" s="18">
        <f t="shared" si="2"/>
        <v>3.1386574074074068E-3</v>
      </c>
      <c r="J8" s="1"/>
      <c r="K8" s="15" t="s">
        <v>7</v>
      </c>
      <c r="L8" s="18">
        <f t="shared" si="3"/>
        <v>1.2083333333333304E-4</v>
      </c>
    </row>
    <row r="9" spans="1:14" x14ac:dyDescent="0.25">
      <c r="A9" s="12" t="s">
        <v>7</v>
      </c>
      <c r="B9" s="17">
        <f t="shared" si="4"/>
        <v>5.5092592592592693E-5</v>
      </c>
      <c r="C9" s="17" t="s">
        <v>100</v>
      </c>
      <c r="D9" s="18">
        <f t="shared" si="0"/>
        <v>2.1305555555555557E-3</v>
      </c>
      <c r="E9" s="1"/>
      <c r="F9" s="12" t="s">
        <v>90</v>
      </c>
      <c r="G9" s="18">
        <f t="shared" si="1"/>
        <v>6.8634259259259169E-5</v>
      </c>
      <c r="H9" s="17" t="s">
        <v>122</v>
      </c>
      <c r="I9" s="18">
        <f t="shared" si="2"/>
        <v>3.1415509259259257E-3</v>
      </c>
      <c r="J9" s="1"/>
      <c r="K9" s="15" t="s">
        <v>90</v>
      </c>
      <c r="L9" s="18">
        <f t="shared" si="3"/>
        <v>1.2418981481481439E-4</v>
      </c>
    </row>
    <row r="10" spans="1:14" x14ac:dyDescent="0.25">
      <c r="A10" s="12" t="s">
        <v>90</v>
      </c>
      <c r="B10" s="17">
        <f t="shared" si="4"/>
        <v>5.5555555555555219E-5</v>
      </c>
      <c r="C10" s="17">
        <v>2.1211805555555554E-3</v>
      </c>
      <c r="D10" s="18">
        <f t="shared" si="0"/>
        <v>2.1310185185185182E-3</v>
      </c>
      <c r="E10" s="1"/>
      <c r="F10" s="12" t="s">
        <v>24</v>
      </c>
      <c r="G10" s="18">
        <f t="shared" si="1"/>
        <v>6.9212962962963195E-5</v>
      </c>
      <c r="H10" s="17" t="s">
        <v>123</v>
      </c>
      <c r="I10" s="18">
        <f t="shared" si="2"/>
        <v>3.1421296296296297E-3</v>
      </c>
      <c r="J10" s="1"/>
      <c r="K10" s="15" t="s">
        <v>69</v>
      </c>
      <c r="L10" s="18">
        <f t="shared" si="3"/>
        <v>1.2743055555555554E-4</v>
      </c>
    </row>
    <row r="11" spans="1:14" x14ac:dyDescent="0.25">
      <c r="A11" s="12" t="s">
        <v>69</v>
      </c>
      <c r="B11" s="17">
        <f t="shared" si="4"/>
        <v>5.5902777777777982E-5</v>
      </c>
      <c r="C11" s="17">
        <v>2.1215277777777782E-3</v>
      </c>
      <c r="D11" s="18">
        <f t="shared" si="0"/>
        <v>2.131365740740741E-3</v>
      </c>
      <c r="E11" s="1"/>
      <c r="F11" s="12" t="s">
        <v>8</v>
      </c>
      <c r="G11" s="18">
        <f t="shared" si="1"/>
        <v>6.9675925925926155E-5</v>
      </c>
      <c r="H11" s="17" t="s">
        <v>124</v>
      </c>
      <c r="I11" s="18">
        <f t="shared" si="2"/>
        <v>3.1425925925925927E-3</v>
      </c>
      <c r="J11" s="1"/>
      <c r="K11" s="15" t="s">
        <v>68</v>
      </c>
      <c r="L11" s="18">
        <f t="shared" si="3"/>
        <v>1.2847222222222253E-4</v>
      </c>
    </row>
    <row r="12" spans="1:14" x14ac:dyDescent="0.25">
      <c r="A12" s="12" t="s">
        <v>68</v>
      </c>
      <c r="B12" s="17">
        <f t="shared" si="4"/>
        <v>5.7291666666666428E-5</v>
      </c>
      <c r="C12" s="17" t="s">
        <v>101</v>
      </c>
      <c r="D12" s="18">
        <f t="shared" si="0"/>
        <v>2.1327546296296294E-3</v>
      </c>
      <c r="E12" s="1"/>
      <c r="F12" s="12" t="s">
        <v>68</v>
      </c>
      <c r="G12" s="18">
        <f t="shared" si="1"/>
        <v>7.1180555555556101E-5</v>
      </c>
      <c r="H12" s="17" t="s">
        <v>125</v>
      </c>
      <c r="I12" s="18">
        <f t="shared" si="2"/>
        <v>3.1440972222222226E-3</v>
      </c>
      <c r="J12" s="1"/>
      <c r="K12" s="15" t="s">
        <v>15</v>
      </c>
      <c r="L12" s="18">
        <f t="shared" si="3"/>
        <v>1.3703703703703664E-4</v>
      </c>
    </row>
    <row r="13" spans="1:14" x14ac:dyDescent="0.25">
      <c r="A13" s="12" t="s">
        <v>15</v>
      </c>
      <c r="B13" s="17">
        <f t="shared" si="4"/>
        <v>5.8564814814814677E-5</v>
      </c>
      <c r="C13" s="17" t="s">
        <v>102</v>
      </c>
      <c r="D13" s="18">
        <f t="shared" si="0"/>
        <v>2.1340277777777777E-3</v>
      </c>
      <c r="E13" s="1"/>
      <c r="F13" s="12" t="s">
        <v>21</v>
      </c>
      <c r="G13" s="18">
        <f t="shared" si="1"/>
        <v>7.1527777777777562E-5</v>
      </c>
      <c r="H13" s="17" t="s">
        <v>126</v>
      </c>
      <c r="I13" s="18">
        <f t="shared" si="2"/>
        <v>3.1444444444444441E-3</v>
      </c>
      <c r="J13" s="1"/>
      <c r="K13" s="15" t="s">
        <v>17</v>
      </c>
      <c r="L13" s="18">
        <f t="shared" si="3"/>
        <v>1.3402777777777762E-4</v>
      </c>
    </row>
    <row r="14" spans="1:14" x14ac:dyDescent="0.25">
      <c r="A14" s="12" t="s">
        <v>17</v>
      </c>
      <c r="B14" s="17">
        <f t="shared" si="4"/>
        <v>6.0300925925925453E-5</v>
      </c>
      <c r="C14" s="17" t="s">
        <v>103</v>
      </c>
      <c r="D14" s="18">
        <f t="shared" si="0"/>
        <v>2.1357638888888884E-3</v>
      </c>
      <c r="E14" s="1"/>
      <c r="F14" s="12" t="s">
        <v>69</v>
      </c>
      <c r="G14" s="18">
        <f t="shared" si="1"/>
        <v>7.1527777777777562E-5</v>
      </c>
      <c r="H14" s="17" t="s">
        <v>126</v>
      </c>
      <c r="I14" s="18">
        <f t="shared" si="2"/>
        <v>3.1444444444444441E-3</v>
      </c>
      <c r="J14" s="1"/>
      <c r="K14" s="15" t="s">
        <v>12</v>
      </c>
      <c r="L14" s="18">
        <f t="shared" si="3"/>
        <v>1.398148148148144E-4</v>
      </c>
    </row>
    <row r="15" spans="1:14" x14ac:dyDescent="0.25">
      <c r="A15" s="12" t="s">
        <v>12</v>
      </c>
      <c r="B15" s="17">
        <f t="shared" si="4"/>
        <v>6.1111111111110741E-5</v>
      </c>
      <c r="C15" s="17" t="s">
        <v>104</v>
      </c>
      <c r="D15" s="18">
        <f t="shared" si="0"/>
        <v>2.1365740740740737E-3</v>
      </c>
      <c r="E15" s="1"/>
      <c r="F15" s="12" t="s">
        <v>2</v>
      </c>
      <c r="G15" s="18">
        <f t="shared" si="1"/>
        <v>7.3148148148148139E-5</v>
      </c>
      <c r="H15" s="17" t="s">
        <v>127</v>
      </c>
      <c r="I15" s="18">
        <f t="shared" si="2"/>
        <v>3.1460648148148146E-3</v>
      </c>
      <c r="J15" s="1"/>
      <c r="K15" s="15" t="s">
        <v>8</v>
      </c>
      <c r="L15" s="18">
        <f t="shared" si="3"/>
        <v>1.3194444444444408E-4</v>
      </c>
    </row>
    <row r="16" spans="1:14" x14ac:dyDescent="0.25">
      <c r="A16" s="12" t="s">
        <v>8</v>
      </c>
      <c r="B16" s="17">
        <f t="shared" si="4"/>
        <v>6.2268518518517925E-5</v>
      </c>
      <c r="C16" s="17" t="s">
        <v>105</v>
      </c>
      <c r="D16" s="18">
        <f t="shared" si="0"/>
        <v>2.1377314814814809E-3</v>
      </c>
      <c r="E16" s="1"/>
      <c r="F16" s="12" t="s">
        <v>17</v>
      </c>
      <c r="G16" s="18">
        <f t="shared" si="1"/>
        <v>7.3726851851852165E-5</v>
      </c>
      <c r="H16" s="17" t="s">
        <v>128</v>
      </c>
      <c r="I16" s="18">
        <f t="shared" si="2"/>
        <v>3.1466435185185187E-3</v>
      </c>
      <c r="J16" s="1"/>
      <c r="K16" s="15" t="s">
        <v>91</v>
      </c>
      <c r="L16" s="18">
        <f t="shared" si="3"/>
        <v>1.4108796296296265E-4</v>
      </c>
    </row>
    <row r="17" spans="1:12" x14ac:dyDescent="0.25">
      <c r="A17" s="12" t="s">
        <v>91</v>
      </c>
      <c r="B17" s="17">
        <f t="shared" si="4"/>
        <v>6.3773148148147871E-5</v>
      </c>
      <c r="C17" s="17" t="s">
        <v>106</v>
      </c>
      <c r="D17" s="18">
        <f t="shared" si="0"/>
        <v>2.1392361111111109E-3</v>
      </c>
      <c r="E17" s="1"/>
      <c r="F17" s="12" t="s">
        <v>92</v>
      </c>
      <c r="G17" s="18">
        <f t="shared" si="1"/>
        <v>7.4305555555555756E-5</v>
      </c>
      <c r="H17" s="17" t="s">
        <v>129</v>
      </c>
      <c r="I17" s="18">
        <f t="shared" si="2"/>
        <v>3.1472222222222223E-3</v>
      </c>
      <c r="J17" s="1"/>
      <c r="K17" s="15" t="s">
        <v>2</v>
      </c>
      <c r="L17" s="18">
        <f t="shared" si="3"/>
        <v>1.3888888888888892E-4</v>
      </c>
    </row>
    <row r="18" spans="1:12" x14ac:dyDescent="0.25">
      <c r="A18" s="12" t="s">
        <v>2</v>
      </c>
      <c r="B18" s="17">
        <f t="shared" si="4"/>
        <v>6.5740740740740777E-5</v>
      </c>
      <c r="C18" s="17" t="s">
        <v>107</v>
      </c>
      <c r="D18" s="18">
        <f t="shared" si="0"/>
        <v>2.1412037037037038E-3</v>
      </c>
      <c r="E18" s="1"/>
      <c r="F18" s="12" t="s">
        <v>20</v>
      </c>
      <c r="G18" s="18">
        <f t="shared" si="1"/>
        <v>7.6157407407407597E-5</v>
      </c>
      <c r="H18" s="17" t="s">
        <v>130</v>
      </c>
      <c r="I18" s="18">
        <f t="shared" si="2"/>
        <v>3.1490740740740741E-3</v>
      </c>
      <c r="J18" s="1"/>
      <c r="K18" s="15" t="s">
        <v>20</v>
      </c>
      <c r="L18" s="18">
        <f t="shared" si="3"/>
        <v>1.4282407407407386E-4</v>
      </c>
    </row>
    <row r="19" spans="1:12" x14ac:dyDescent="0.25">
      <c r="A19" s="12" t="s">
        <v>20</v>
      </c>
      <c r="B19" s="17">
        <f t="shared" si="4"/>
        <v>6.6666666666666263E-5</v>
      </c>
      <c r="C19" s="17" t="s">
        <v>108</v>
      </c>
      <c r="D19" s="18">
        <f t="shared" si="0"/>
        <v>2.1421296296296292E-3</v>
      </c>
      <c r="E19" s="1"/>
      <c r="F19" s="12" t="s">
        <v>91</v>
      </c>
      <c r="G19" s="18">
        <f t="shared" si="1"/>
        <v>7.7314814814814781E-5</v>
      </c>
      <c r="H19" s="17">
        <v>3.1403935185185185E-3</v>
      </c>
      <c r="I19" s="18">
        <f t="shared" si="2"/>
        <v>3.1502314814814813E-3</v>
      </c>
      <c r="J19" s="1"/>
      <c r="K19" s="15" t="s">
        <v>19</v>
      </c>
      <c r="L19" s="18">
        <f t="shared" si="3"/>
        <v>1.4629629629629628E-4</v>
      </c>
    </row>
    <row r="20" spans="1:12" x14ac:dyDescent="0.25">
      <c r="A20" s="12" t="s">
        <v>19</v>
      </c>
      <c r="B20" s="17">
        <f t="shared" si="4"/>
        <v>6.6666666666666263E-5</v>
      </c>
      <c r="C20" s="17" t="s">
        <v>108</v>
      </c>
      <c r="D20" s="18">
        <f t="shared" si="0"/>
        <v>2.1421296296296292E-3</v>
      </c>
      <c r="E20" s="1"/>
      <c r="F20" s="12" t="s">
        <v>15</v>
      </c>
      <c r="G20" s="18">
        <f t="shared" si="1"/>
        <v>7.8472222222221964E-5</v>
      </c>
      <c r="H20" s="17" t="s">
        <v>131</v>
      </c>
      <c r="I20" s="18">
        <f t="shared" si="2"/>
        <v>3.1513888888888885E-3</v>
      </c>
      <c r="J20" s="1"/>
      <c r="K20" s="15" t="s">
        <v>92</v>
      </c>
      <c r="L20" s="18">
        <f t="shared" si="3"/>
        <v>1.4143518518518541E-4</v>
      </c>
    </row>
    <row r="21" spans="1:12" x14ac:dyDescent="0.25">
      <c r="A21" s="12" t="s">
        <v>92</v>
      </c>
      <c r="B21" s="17">
        <f t="shared" si="4"/>
        <v>6.7129629629629657E-5</v>
      </c>
      <c r="C21" s="17" t="s">
        <v>109</v>
      </c>
      <c r="D21" s="18">
        <f t="shared" si="0"/>
        <v>2.1425925925925926E-3</v>
      </c>
      <c r="E21" s="1"/>
      <c r="F21" s="12" t="s">
        <v>12</v>
      </c>
      <c r="G21" s="18">
        <f t="shared" si="1"/>
        <v>7.8703703703703661E-5</v>
      </c>
      <c r="H21" s="17" t="s">
        <v>132</v>
      </c>
      <c r="I21" s="18">
        <f t="shared" si="2"/>
        <v>3.1516203703703702E-3</v>
      </c>
      <c r="J21" s="1"/>
      <c r="K21" s="15" t="s">
        <v>21</v>
      </c>
      <c r="L21" s="18">
        <f t="shared" si="3"/>
        <v>1.3900462962962911E-4</v>
      </c>
    </row>
    <row r="22" spans="1:12" x14ac:dyDescent="0.25">
      <c r="A22" s="12" t="s">
        <v>21</v>
      </c>
      <c r="B22" s="17">
        <f t="shared" si="4"/>
        <v>6.7476851851851552E-5</v>
      </c>
      <c r="C22" s="17">
        <v>2.1331018518518517E-3</v>
      </c>
      <c r="D22" s="18">
        <f t="shared" si="0"/>
        <v>2.1429398148148145E-3</v>
      </c>
      <c r="E22" s="1"/>
      <c r="F22" s="12" t="s">
        <v>19</v>
      </c>
      <c r="G22" s="18">
        <f t="shared" si="1"/>
        <v>7.9629629629630015E-5</v>
      </c>
      <c r="H22" s="17" t="s">
        <v>133</v>
      </c>
      <c r="I22" s="18">
        <f t="shared" si="2"/>
        <v>3.1525462962962965E-3</v>
      </c>
      <c r="J22" s="1"/>
      <c r="K22" s="15" t="s">
        <v>22</v>
      </c>
      <c r="L22" s="18">
        <f t="shared" si="3"/>
        <v>1.5798611111111091E-4</v>
      </c>
    </row>
    <row r="23" spans="1:12" x14ac:dyDescent="0.25">
      <c r="A23" s="12" t="s">
        <v>22</v>
      </c>
      <c r="B23" s="17">
        <f t="shared" si="4"/>
        <v>7.6967592592592452E-5</v>
      </c>
      <c r="C23" s="17" t="s">
        <v>110</v>
      </c>
      <c r="D23" s="18">
        <f t="shared" si="0"/>
        <v>2.1524305555555554E-3</v>
      </c>
      <c r="E23" s="1"/>
      <c r="F23" s="15" t="s">
        <v>22</v>
      </c>
      <c r="G23" s="18">
        <f t="shared" ref="G23" si="5">H23-$H$2</f>
        <v>8.1018518518518462E-5</v>
      </c>
      <c r="H23" s="17" t="s">
        <v>134</v>
      </c>
      <c r="I23" s="18">
        <f t="shared" ref="I23" si="6">H23+$I$1</f>
        <v>3.153935185185185E-3</v>
      </c>
      <c r="J23" s="1"/>
      <c r="K23" s="15" t="s">
        <v>6</v>
      </c>
      <c r="L23" s="18">
        <f t="shared" si="3"/>
        <v>1.6331018518518561E-4</v>
      </c>
    </row>
    <row r="24" spans="1:12" x14ac:dyDescent="0.25">
      <c r="A24" s="12" t="s">
        <v>6</v>
      </c>
      <c r="B24" s="17">
        <f t="shared" si="4"/>
        <v>7.7893518518518372E-5</v>
      </c>
      <c r="C24" s="17" t="s">
        <v>111</v>
      </c>
      <c r="D24" s="18">
        <f t="shared" si="0"/>
        <v>2.1533564814814814E-3</v>
      </c>
      <c r="E24" s="1"/>
      <c r="F24" s="15" t="s">
        <v>10</v>
      </c>
      <c r="G24" s="18">
        <f t="shared" si="1"/>
        <v>8.1944444444444382E-5</v>
      </c>
      <c r="H24" s="17">
        <v>3.1450231481481481E-3</v>
      </c>
      <c r="I24" s="18">
        <f t="shared" si="2"/>
        <v>3.1548611111111109E-3</v>
      </c>
      <c r="J24" s="1"/>
      <c r="K24" s="15" t="s">
        <v>10</v>
      </c>
      <c r="L24" s="18">
        <f t="shared" si="3"/>
        <v>1.6273148148148115E-4</v>
      </c>
    </row>
    <row r="25" spans="1:12" x14ac:dyDescent="0.25">
      <c r="A25" s="12" t="s">
        <v>10</v>
      </c>
      <c r="B25" s="17">
        <f t="shared" si="4"/>
        <v>8.0787037037036765E-5</v>
      </c>
      <c r="C25" s="17">
        <v>2.146412037037037E-3</v>
      </c>
      <c r="D25" s="18">
        <f t="shared" si="0"/>
        <v>2.1562499999999997E-3</v>
      </c>
      <c r="E25" s="1"/>
      <c r="F25" s="12" t="s">
        <v>6</v>
      </c>
      <c r="G25" s="18">
        <f t="shared" si="1"/>
        <v>8.5416666666667234E-5</v>
      </c>
      <c r="H25" s="17" t="s">
        <v>135</v>
      </c>
      <c r="I25" s="18">
        <f t="shared" si="2"/>
        <v>3.1583333333333337E-3</v>
      </c>
      <c r="J25" s="1"/>
      <c r="K25" s="15" t="s">
        <v>16</v>
      </c>
      <c r="L25" s="18">
        <f t="shared" si="3"/>
        <v>1.7071759259259254E-4</v>
      </c>
    </row>
    <row r="26" spans="1:12" x14ac:dyDescent="0.25">
      <c r="A26" s="12" t="s">
        <v>16</v>
      </c>
      <c r="B26" s="17">
        <f t="shared" si="4"/>
        <v>8.3333333333333263E-5</v>
      </c>
      <c r="C26" s="17">
        <v>2.1489583333333334E-3</v>
      </c>
      <c r="D26" s="18">
        <f t="shared" si="0"/>
        <v>2.1587962962962962E-3</v>
      </c>
      <c r="E26" s="1"/>
      <c r="F26" s="12" t="s">
        <v>16</v>
      </c>
      <c r="G26" s="18">
        <f t="shared" si="1"/>
        <v>8.7384259259259273E-5</v>
      </c>
      <c r="H26" s="17" t="s">
        <v>136</v>
      </c>
      <c r="I26" s="18">
        <f t="shared" si="2"/>
        <v>3.1603009259259258E-3</v>
      </c>
      <c r="J26" s="1"/>
      <c r="K26" s="15" t="s">
        <v>162</v>
      </c>
      <c r="L26" s="18">
        <f t="shared" si="3"/>
        <v>1.7337962962962923E-4</v>
      </c>
    </row>
    <row r="27" spans="1:12" x14ac:dyDescent="0.25">
      <c r="A27" s="15" t="s">
        <v>162</v>
      </c>
      <c r="B27" s="17">
        <f t="shared" si="4"/>
        <v>8.4837962962962775E-5</v>
      </c>
      <c r="C27" s="17">
        <v>2.150462962962963E-3</v>
      </c>
      <c r="D27" s="18">
        <f t="shared" si="0"/>
        <v>2.1603009259259258E-3</v>
      </c>
      <c r="E27" s="1"/>
      <c r="F27" s="15" t="s">
        <v>162</v>
      </c>
      <c r="G27" s="18">
        <f t="shared" si="1"/>
        <v>8.8541666666666456E-5</v>
      </c>
      <c r="H27" s="17">
        <v>3.1516203703703702E-3</v>
      </c>
      <c r="I27" s="18">
        <f t="shared" si="2"/>
        <v>3.161458333333333E-3</v>
      </c>
      <c r="J27" s="1"/>
      <c r="K27" s="15" t="s">
        <v>1</v>
      </c>
      <c r="L27" s="18">
        <f t="shared" ref="L27:L30" si="7">SUMIF($A$3:$A$65,K27,$B$3:$B$65)+SUMIF($F$3:$F$65,K27,$G$3:$G$65)</f>
        <v>1.8182870370370315E-4</v>
      </c>
    </row>
    <row r="28" spans="1:12" x14ac:dyDescent="0.25">
      <c r="A28" s="15" t="s">
        <v>1</v>
      </c>
      <c r="B28" s="17">
        <f t="shared" ref="B28:B34" si="8">C28-$C$2</f>
        <v>8.5763888888888695E-5</v>
      </c>
      <c r="C28" s="17" t="s">
        <v>112</v>
      </c>
      <c r="D28" s="18">
        <f t="shared" si="0"/>
        <v>2.1612268518518517E-3</v>
      </c>
      <c r="E28" s="1"/>
      <c r="F28" s="15" t="s">
        <v>1</v>
      </c>
      <c r="G28" s="18">
        <f t="shared" ref="G28:G38" si="9">H28-$H$2</f>
        <v>9.606481481481445E-5</v>
      </c>
      <c r="H28" s="17" t="s">
        <v>137</v>
      </c>
      <c r="I28" s="18">
        <f t="shared" si="2"/>
        <v>3.168981481481481E-3</v>
      </c>
      <c r="J28" s="1"/>
      <c r="K28" s="15" t="s">
        <v>11</v>
      </c>
      <c r="L28" s="18">
        <f t="shared" si="7"/>
        <v>1.9224537037036997E-4</v>
      </c>
    </row>
    <row r="29" spans="1:12" x14ac:dyDescent="0.25">
      <c r="A29" s="15" t="s">
        <v>11</v>
      </c>
      <c r="B29" s="17">
        <f t="shared" si="8"/>
        <v>8.5995370370369958E-5</v>
      </c>
      <c r="C29" s="17" t="s">
        <v>113</v>
      </c>
      <c r="D29" s="18">
        <f t="shared" si="0"/>
        <v>2.1614583333333329E-3</v>
      </c>
      <c r="E29" s="1"/>
      <c r="F29" s="15" t="s">
        <v>229</v>
      </c>
      <c r="G29" s="18">
        <f t="shared" si="9"/>
        <v>9.7800925925926093E-5</v>
      </c>
      <c r="H29" s="17">
        <v>3.1608796296296298E-3</v>
      </c>
      <c r="I29" s="18">
        <f t="shared" si="2"/>
        <v>3.1707175925925926E-3</v>
      </c>
      <c r="J29" s="1"/>
      <c r="K29" s="15" t="s">
        <v>9</v>
      </c>
      <c r="L29" s="18">
        <f t="shared" si="7"/>
        <v>1.9641203703703704E-4</v>
      </c>
    </row>
    <row r="30" spans="1:12" x14ac:dyDescent="0.25">
      <c r="A30" s="15" t="s">
        <v>9</v>
      </c>
      <c r="B30" s="17">
        <f t="shared" si="8"/>
        <v>8.7962962962962864E-5</v>
      </c>
      <c r="C30" s="17" t="s">
        <v>114</v>
      </c>
      <c r="D30" s="18">
        <f t="shared" si="0"/>
        <v>2.1634259259259258E-3</v>
      </c>
      <c r="E30" s="1"/>
      <c r="F30" s="15" t="s">
        <v>243</v>
      </c>
      <c r="G30" s="18">
        <f t="shared" si="9"/>
        <v>9.872685185185158E-5</v>
      </c>
      <c r="H30" s="17">
        <v>3.1618055555555553E-3</v>
      </c>
      <c r="I30" s="18">
        <f t="shared" si="2"/>
        <v>3.1716435185185181E-3</v>
      </c>
      <c r="J30" s="1"/>
      <c r="K30" s="15" t="s">
        <v>243</v>
      </c>
      <c r="L30" s="18">
        <f t="shared" si="7"/>
        <v>1.9166666666666637E-4</v>
      </c>
    </row>
    <row r="31" spans="1:12" x14ac:dyDescent="0.25">
      <c r="A31" s="15" t="s">
        <v>243</v>
      </c>
      <c r="B31" s="17">
        <f t="shared" si="8"/>
        <v>9.2939814814814795E-5</v>
      </c>
      <c r="C31" s="18">
        <v>2.158564814814815E-3</v>
      </c>
      <c r="D31" s="18">
        <f t="shared" si="0"/>
        <v>2.1684027777777778E-3</v>
      </c>
      <c r="E31" s="1"/>
      <c r="F31" s="15" t="s">
        <v>226</v>
      </c>
      <c r="G31" s="18">
        <f t="shared" si="9"/>
        <v>1.0393518518518521E-4</v>
      </c>
      <c r="H31" s="17">
        <v>3.1670138888888889E-3</v>
      </c>
      <c r="I31" s="18">
        <f t="shared" si="2"/>
        <v>3.1768518518518517E-3</v>
      </c>
      <c r="J31" s="1"/>
      <c r="K31" s="15" t="s">
        <v>229</v>
      </c>
      <c r="L31" s="18">
        <v>2.0011574074074072E-4</v>
      </c>
    </row>
    <row r="32" spans="1:12" x14ac:dyDescent="0.25">
      <c r="A32" s="15" t="s">
        <v>25</v>
      </c>
      <c r="B32" s="17">
        <f t="shared" si="8"/>
        <v>9.7800925925925659E-5</v>
      </c>
      <c r="C32" s="18">
        <v>2.1634259259259258E-3</v>
      </c>
      <c r="D32" s="18">
        <f t="shared" si="0"/>
        <v>2.1732638888888886E-3</v>
      </c>
      <c r="E32" s="1"/>
      <c r="F32" s="15" t="s">
        <v>245</v>
      </c>
      <c r="G32" s="18">
        <f t="shared" si="9"/>
        <v>1.0590277777777768E-4</v>
      </c>
      <c r="H32" s="17">
        <v>3.1689814814814814E-3</v>
      </c>
      <c r="I32" s="18">
        <f t="shared" si="2"/>
        <v>3.1788194444444442E-3</v>
      </c>
      <c r="J32" s="1"/>
      <c r="K32" s="15" t="s">
        <v>245</v>
      </c>
      <c r="L32" s="18">
        <f t="shared" ref="L32:L37" si="10">SUMIF($A$3:$A$65,K32,$B$3:$B$65)+SUMIF($F$3:$F$65,K32,$G$3:$G$65)</f>
        <v>2.0844907407407357E-4</v>
      </c>
    </row>
    <row r="33" spans="1:12" x14ac:dyDescent="0.25">
      <c r="A33" s="15" t="s">
        <v>229</v>
      </c>
      <c r="B33" s="17">
        <f t="shared" si="8"/>
        <v>1.0138888888888871E-4</v>
      </c>
      <c r="C33" s="18">
        <v>2.1670138888888889E-3</v>
      </c>
      <c r="D33" s="18">
        <f t="shared" si="0"/>
        <v>2.1768518518518517E-3</v>
      </c>
      <c r="E33" s="1"/>
      <c r="F33" s="15" t="s">
        <v>11</v>
      </c>
      <c r="G33" s="18">
        <f t="shared" ref="G33" si="11">H33-$H$2</f>
        <v>1.0625000000000001E-4</v>
      </c>
      <c r="H33" s="17" t="s">
        <v>138</v>
      </c>
      <c r="I33" s="18">
        <f t="shared" ref="I33" si="12">H33+$I$1</f>
        <v>3.1791666666666665E-3</v>
      </c>
      <c r="J33" s="1"/>
      <c r="K33" s="15" t="s">
        <v>25</v>
      </c>
      <c r="L33" s="18">
        <f t="shared" si="10"/>
        <v>2.1215277777777725E-4</v>
      </c>
    </row>
    <row r="34" spans="1:12" x14ac:dyDescent="0.25">
      <c r="A34" s="15" t="s">
        <v>245</v>
      </c>
      <c r="B34" s="17">
        <f t="shared" si="8"/>
        <v>1.0254629629629589E-4</v>
      </c>
      <c r="C34" s="18">
        <v>2.1681712962962961E-3</v>
      </c>
      <c r="D34" s="18">
        <f t="shared" si="0"/>
        <v>2.1780092592592589E-3</v>
      </c>
      <c r="E34" s="1"/>
      <c r="F34" s="15" t="s">
        <v>207</v>
      </c>
      <c r="G34" s="18">
        <f t="shared" si="9"/>
        <v>1.068287037037036E-4</v>
      </c>
      <c r="H34" s="17">
        <v>3.1699074074074073E-3</v>
      </c>
      <c r="I34" s="18">
        <f t="shared" ref="I34:I38" si="13">H34+$I$1</f>
        <v>3.1797453703703701E-3</v>
      </c>
      <c r="J34" s="1"/>
      <c r="K34" s="15" t="s">
        <v>207</v>
      </c>
      <c r="L34" s="18">
        <f t="shared" si="10"/>
        <v>2.1307870370370317E-4</v>
      </c>
    </row>
    <row r="35" spans="1:12" x14ac:dyDescent="0.25">
      <c r="A35" s="15" t="s">
        <v>207</v>
      </c>
      <c r="B35" s="17">
        <f t="shared" ref="B35" si="14">C35-$C$2</f>
        <v>1.0624999999999957E-4</v>
      </c>
      <c r="C35" s="18">
        <v>2.1718749999999998E-3</v>
      </c>
      <c r="D35" s="18">
        <f t="shared" ref="D35" si="15">C35+$D$1</f>
        <v>2.1817129629629626E-3</v>
      </c>
      <c r="E35" s="1"/>
      <c r="F35" s="15" t="s">
        <v>9</v>
      </c>
      <c r="G35" s="18">
        <f t="shared" si="9"/>
        <v>1.0844907407407418E-4</v>
      </c>
      <c r="H35" s="17" t="s">
        <v>139</v>
      </c>
      <c r="I35" s="18">
        <f t="shared" si="13"/>
        <v>3.1813657407407407E-3</v>
      </c>
      <c r="J35" s="1"/>
      <c r="K35" s="15" t="s">
        <v>226</v>
      </c>
      <c r="L35" s="18">
        <f t="shared" si="10"/>
        <v>2.1851851851851806E-4</v>
      </c>
    </row>
    <row r="36" spans="1:12" x14ac:dyDescent="0.25">
      <c r="A36" s="15" t="s">
        <v>221</v>
      </c>
      <c r="B36" s="17">
        <f t="shared" ref="B36:B38" si="16">C36-$C$2</f>
        <v>1.1319444444444441E-4</v>
      </c>
      <c r="C36" s="18">
        <v>2.1788194444444446E-3</v>
      </c>
      <c r="D36" s="18">
        <f t="shared" ref="D36:D38" si="17">C36+$D$1</f>
        <v>2.1886574074074074E-3</v>
      </c>
      <c r="E36" s="1"/>
      <c r="F36" s="15" t="s">
        <v>25</v>
      </c>
      <c r="G36" s="18">
        <f t="shared" si="9"/>
        <v>1.1435185185185159E-4</v>
      </c>
      <c r="H36" s="18">
        <v>3.1774305555555553E-3</v>
      </c>
      <c r="I36" s="18">
        <f t="shared" si="13"/>
        <v>3.1872685185185181E-3</v>
      </c>
      <c r="J36" s="1"/>
      <c r="K36" s="15" t="s">
        <v>221</v>
      </c>
      <c r="L36" s="18">
        <f t="shared" si="10"/>
        <v>2.2777777777777813E-4</v>
      </c>
    </row>
    <row r="37" spans="1:12" x14ac:dyDescent="0.25">
      <c r="A37" s="15" t="s">
        <v>226</v>
      </c>
      <c r="B37" s="17">
        <f t="shared" si="16"/>
        <v>1.1458333333333286E-4</v>
      </c>
      <c r="C37" s="18">
        <v>2.180208333333333E-3</v>
      </c>
      <c r="D37" s="18">
        <f t="shared" si="17"/>
        <v>2.1900462962962958E-3</v>
      </c>
      <c r="E37" s="1"/>
      <c r="F37" s="15" t="s">
        <v>221</v>
      </c>
      <c r="G37" s="18">
        <f t="shared" si="9"/>
        <v>1.1458333333333372E-4</v>
      </c>
      <c r="H37" s="18">
        <v>3.1776620370370374E-3</v>
      </c>
      <c r="I37" s="18">
        <f t="shared" si="13"/>
        <v>3.1875000000000002E-3</v>
      </c>
      <c r="J37" s="1"/>
      <c r="K37" s="6" t="s">
        <v>241</v>
      </c>
      <c r="L37" s="18">
        <f t="shared" si="10"/>
        <v>6.3055555555555608E-4</v>
      </c>
    </row>
    <row r="38" spans="1:12" x14ac:dyDescent="0.25">
      <c r="A38" s="6" t="s">
        <v>241</v>
      </c>
      <c r="B38" s="17">
        <f t="shared" si="16"/>
        <v>3.2615740740740739E-4</v>
      </c>
      <c r="C38" s="18">
        <v>2.3917824074074076E-3</v>
      </c>
      <c r="D38" s="18">
        <f t="shared" si="17"/>
        <v>2.4016203703703704E-3</v>
      </c>
      <c r="E38" s="1"/>
      <c r="F38" s="6" t="s">
        <v>241</v>
      </c>
      <c r="G38" s="18">
        <f t="shared" si="9"/>
        <v>3.0439814814814869E-4</v>
      </c>
      <c r="H38" s="18">
        <v>3.3674768518518524E-3</v>
      </c>
      <c r="I38" s="18">
        <f t="shared" si="13"/>
        <v>3.3773148148148152E-3</v>
      </c>
      <c r="J38" s="1"/>
      <c r="K38" s="15"/>
      <c r="L38" s="18"/>
    </row>
    <row r="39" spans="1:12" x14ac:dyDescent="0.25">
      <c r="B39" s="17"/>
      <c r="C39" s="18"/>
      <c r="D39" s="18"/>
      <c r="E39" s="5"/>
      <c r="G39" s="18"/>
      <c r="H39" s="18"/>
      <c r="I39" s="18"/>
      <c r="J39" s="1"/>
      <c r="L39" s="18"/>
    </row>
    <row r="40" spans="1:12" x14ac:dyDescent="0.25">
      <c r="B40" s="17"/>
      <c r="C40" s="18"/>
      <c r="D40" s="5"/>
      <c r="E40" s="5"/>
      <c r="G40" s="18"/>
      <c r="H40" s="18"/>
      <c r="I40" s="1"/>
      <c r="J40" s="1"/>
      <c r="L40" s="18"/>
    </row>
    <row r="41" spans="1:12" x14ac:dyDescent="0.25">
      <c r="B41" s="17"/>
      <c r="C41" s="18"/>
      <c r="D41" s="5"/>
      <c r="E41" s="5"/>
      <c r="G41" s="18"/>
      <c r="H41" s="18"/>
      <c r="I41" s="1"/>
      <c r="J41" s="1"/>
      <c r="L41" s="18"/>
    </row>
    <row r="42" spans="1:12" x14ac:dyDescent="0.25">
      <c r="B42" s="17"/>
      <c r="C42" s="18"/>
      <c r="D42" s="5"/>
      <c r="E42" s="5"/>
      <c r="G42" s="18"/>
      <c r="H42" s="18"/>
      <c r="I42" s="1"/>
      <c r="J42" s="1"/>
      <c r="L42" s="18"/>
    </row>
    <row r="43" spans="1:12" x14ac:dyDescent="0.25">
      <c r="B43" s="17"/>
      <c r="C43" s="18"/>
      <c r="D43" s="5"/>
      <c r="E43" s="5"/>
      <c r="G43" s="18"/>
      <c r="H43" s="18"/>
      <c r="I43" s="1"/>
      <c r="J43" s="1"/>
      <c r="L43" s="18"/>
    </row>
    <row r="44" spans="1:12" x14ac:dyDescent="0.25">
      <c r="B44" s="17"/>
      <c r="C44" s="18"/>
      <c r="D44" s="5"/>
      <c r="E44" s="5"/>
      <c r="G44" s="18"/>
      <c r="H44" s="18"/>
      <c r="I44" s="1"/>
      <c r="J44" s="1"/>
      <c r="L44" s="18"/>
    </row>
    <row r="45" spans="1:12" x14ac:dyDescent="0.25">
      <c r="B45" s="17"/>
      <c r="C45" s="18"/>
      <c r="D45" s="5"/>
      <c r="E45" s="5"/>
      <c r="G45" s="18"/>
      <c r="H45" s="18"/>
      <c r="I45" s="1"/>
      <c r="J45" s="1"/>
      <c r="L45" s="18"/>
    </row>
    <row r="46" spans="1:12" x14ac:dyDescent="0.25">
      <c r="B46" s="17"/>
      <c r="C46" s="18"/>
      <c r="D46" s="5"/>
      <c r="E46" s="5"/>
      <c r="G46" s="18"/>
      <c r="H46" s="18"/>
      <c r="I46" s="1"/>
      <c r="J46" s="1"/>
      <c r="L46" s="18"/>
    </row>
    <row r="47" spans="1:12" x14ac:dyDescent="0.25">
      <c r="B47" s="17"/>
      <c r="C47" s="18"/>
      <c r="D47" s="5"/>
      <c r="E47" s="5"/>
      <c r="G47" s="18"/>
      <c r="H47" s="18"/>
      <c r="I47" s="1"/>
      <c r="J47" s="1"/>
      <c r="L47" s="18"/>
    </row>
    <row r="48" spans="1:12" x14ac:dyDescent="0.25">
      <c r="B48" s="17"/>
      <c r="C48" s="18"/>
      <c r="D48" s="5"/>
      <c r="E48" s="5"/>
      <c r="G48" s="18"/>
      <c r="H48" s="18"/>
      <c r="I48" s="1"/>
      <c r="J48" s="1"/>
      <c r="L48" s="18"/>
    </row>
    <row r="49" spans="2:12" x14ac:dyDescent="0.25">
      <c r="B49" s="17"/>
      <c r="C49" s="18"/>
      <c r="D49" s="5"/>
      <c r="E49" s="5"/>
      <c r="G49" s="18"/>
      <c r="H49" s="18"/>
      <c r="I49" s="1"/>
      <c r="J49" s="1"/>
      <c r="L49" s="18"/>
    </row>
    <row r="50" spans="2:12" x14ac:dyDescent="0.25">
      <c r="B50" s="17"/>
      <c r="C50" s="18"/>
      <c r="D50" s="5"/>
      <c r="E50" s="5"/>
      <c r="G50" s="18"/>
      <c r="H50" s="18"/>
      <c r="I50" s="1"/>
      <c r="J50" s="1"/>
      <c r="L50" s="18"/>
    </row>
    <row r="51" spans="2:12" x14ac:dyDescent="0.25">
      <c r="B51" s="17"/>
      <c r="C51" s="18"/>
      <c r="D51" s="5"/>
      <c r="E51" s="5"/>
      <c r="G51" s="18"/>
      <c r="H51" s="18"/>
      <c r="I51" s="1"/>
      <c r="J51" s="1"/>
      <c r="L51" s="18"/>
    </row>
    <row r="52" spans="2:12" x14ac:dyDescent="0.25">
      <c r="B52" s="17"/>
      <c r="C52" s="18"/>
      <c r="D52" s="5"/>
      <c r="E52" s="5"/>
      <c r="G52" s="18"/>
      <c r="H52" s="18"/>
      <c r="I52" s="1"/>
      <c r="J52" s="1"/>
      <c r="L52" s="18"/>
    </row>
    <row r="53" spans="2:12" x14ac:dyDescent="0.25">
      <c r="B53" s="17"/>
      <c r="C53" s="18"/>
      <c r="D53" s="5"/>
      <c r="E53" s="5"/>
      <c r="G53" s="18"/>
      <c r="H53" s="18"/>
      <c r="I53" s="1"/>
      <c r="J53" s="1"/>
      <c r="L53" s="18"/>
    </row>
    <row r="54" spans="2:12" x14ac:dyDescent="0.25">
      <c r="B54" s="17"/>
      <c r="C54" s="18"/>
      <c r="D54" s="5"/>
      <c r="E54" s="5"/>
      <c r="G54" s="18"/>
      <c r="H54" s="18"/>
      <c r="I54" s="1"/>
      <c r="J54" s="1"/>
      <c r="L54" s="18"/>
    </row>
    <row r="55" spans="2:12" x14ac:dyDescent="0.25">
      <c r="B55" s="17"/>
      <c r="C55" s="18"/>
      <c r="D55" s="5"/>
      <c r="E55" s="5"/>
      <c r="G55" s="18"/>
      <c r="H55" s="18"/>
      <c r="I55" s="1"/>
      <c r="J55" s="1"/>
      <c r="L55" s="18"/>
    </row>
    <row r="56" spans="2:12" x14ac:dyDescent="0.25">
      <c r="B56" s="17"/>
      <c r="C56" s="18"/>
      <c r="D56" s="5"/>
      <c r="E56" s="5"/>
      <c r="G56" s="18"/>
      <c r="H56" s="18"/>
      <c r="I56" s="1"/>
      <c r="J56" s="1"/>
      <c r="L56" s="18"/>
    </row>
    <row r="57" spans="2:12" x14ac:dyDescent="0.25">
      <c r="B57" s="17"/>
      <c r="C57" s="18"/>
      <c r="D57" s="5"/>
      <c r="E57" s="5"/>
      <c r="G57" s="18"/>
      <c r="H57" s="18"/>
      <c r="I57" s="1"/>
      <c r="J57" s="1"/>
      <c r="L57" s="18"/>
    </row>
    <row r="58" spans="2:12" x14ac:dyDescent="0.25">
      <c r="B58" s="17"/>
      <c r="C58" s="18"/>
      <c r="D58" s="5"/>
      <c r="E58" s="5"/>
      <c r="G58" s="18"/>
      <c r="H58" s="18"/>
      <c r="I58" s="1"/>
      <c r="J58" s="1"/>
      <c r="L58" s="18"/>
    </row>
    <row r="59" spans="2:12" x14ac:dyDescent="0.25">
      <c r="B59" s="17"/>
      <c r="C59" s="18"/>
      <c r="D59" s="5"/>
      <c r="E59" s="5"/>
      <c r="G59" s="18"/>
      <c r="H59" s="18"/>
      <c r="I59" s="1"/>
      <c r="J59" s="1"/>
      <c r="L59" s="18"/>
    </row>
    <row r="60" spans="2:12" x14ac:dyDescent="0.25">
      <c r="B60" s="17"/>
      <c r="C60" s="18"/>
      <c r="D60" s="5"/>
      <c r="E60" s="5"/>
      <c r="G60" s="18"/>
      <c r="H60" s="18"/>
      <c r="I60" s="1"/>
      <c r="J60" s="1"/>
      <c r="L60" s="18"/>
    </row>
    <row r="61" spans="2:12" x14ac:dyDescent="0.25">
      <c r="B61" s="17"/>
      <c r="C61" s="18"/>
      <c r="D61" s="5"/>
      <c r="E61" s="5"/>
      <c r="G61" s="18"/>
      <c r="H61" s="18"/>
      <c r="I61" s="1"/>
      <c r="J61" s="1"/>
      <c r="L61" s="18"/>
    </row>
    <row r="62" spans="2:12" x14ac:dyDescent="0.25">
      <c r="B62" s="17"/>
      <c r="C62" s="18"/>
      <c r="D62" s="5"/>
      <c r="E62" s="5"/>
      <c r="G62" s="18"/>
      <c r="H62" s="18"/>
      <c r="I62" s="1"/>
      <c r="J62" s="1"/>
      <c r="L62" s="18"/>
    </row>
    <row r="63" spans="2:12" x14ac:dyDescent="0.25">
      <c r="B63" s="17"/>
      <c r="C63" s="18"/>
      <c r="D63" s="5"/>
      <c r="E63" s="5"/>
      <c r="G63" s="18"/>
      <c r="H63" s="18"/>
      <c r="I63" s="1"/>
      <c r="J63" s="1"/>
      <c r="L63" s="5"/>
    </row>
    <row r="64" spans="2:12" x14ac:dyDescent="0.25">
      <c r="B64" s="17"/>
      <c r="C64" s="18"/>
      <c r="D64" s="5"/>
      <c r="E64" s="5"/>
      <c r="G64" s="18"/>
      <c r="H64" s="18"/>
      <c r="I64" s="1"/>
      <c r="J64" s="1"/>
      <c r="L64" s="5"/>
    </row>
    <row r="65" spans="2:12" x14ac:dyDescent="0.25">
      <c r="B65" s="17"/>
      <c r="C65" s="18"/>
      <c r="D65" s="5"/>
      <c r="E65" s="5"/>
      <c r="G65" s="18"/>
      <c r="H65" s="18"/>
      <c r="I65" s="1"/>
      <c r="J65" s="1"/>
      <c r="L65" s="5"/>
    </row>
    <row r="66" spans="2:12" x14ac:dyDescent="0.25">
      <c r="B66" s="5"/>
      <c r="C66" s="5"/>
      <c r="H66" s="1"/>
      <c r="I66" s="1"/>
      <c r="J66" s="1"/>
    </row>
    <row r="67" spans="2:12" x14ac:dyDescent="0.25">
      <c r="B67" s="5"/>
      <c r="C67" s="5"/>
    </row>
    <row r="68" spans="2:12" x14ac:dyDescent="0.25">
      <c r="B68" s="5"/>
      <c r="C68" s="5"/>
    </row>
    <row r="69" spans="2:12" x14ac:dyDescent="0.25">
      <c r="B69" s="5"/>
      <c r="C69" s="5"/>
    </row>
    <row r="70" spans="2:12" x14ac:dyDescent="0.25">
      <c r="B70" s="5"/>
      <c r="C70" s="5"/>
    </row>
    <row r="71" spans="2:12" x14ac:dyDescent="0.25">
      <c r="B71" s="5"/>
      <c r="C71" s="5"/>
    </row>
    <row r="72" spans="2:12" x14ac:dyDescent="0.25">
      <c r="B72" s="5"/>
      <c r="C72" s="5"/>
    </row>
    <row r="73" spans="2:12" x14ac:dyDescent="0.25">
      <c r="B73" s="5"/>
      <c r="C73" s="5"/>
    </row>
    <row r="74" spans="2:12" x14ac:dyDescent="0.25">
      <c r="B74" s="5"/>
      <c r="C74" s="5"/>
    </row>
    <row r="75" spans="2:12" x14ac:dyDescent="0.25">
      <c r="B75" s="5"/>
      <c r="C75" s="5"/>
    </row>
    <row r="76" spans="2:12" x14ac:dyDescent="0.25">
      <c r="B76" s="5"/>
      <c r="C76" s="5"/>
    </row>
    <row r="77" spans="2:12" x14ac:dyDescent="0.25">
      <c r="B77" s="5"/>
      <c r="C77" s="5"/>
    </row>
    <row r="78" spans="2:12" x14ac:dyDescent="0.25">
      <c r="B78" s="5"/>
      <c r="C78" s="5"/>
    </row>
    <row r="79" spans="2:12" x14ac:dyDescent="0.25">
      <c r="B79" s="5"/>
      <c r="C79" s="5"/>
    </row>
    <row r="80" spans="2:12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956B-FC62-4205-9965-29891B432540}">
  <sheetPr codeName="Sheet1">
    <tabColor rgb="FFC00000"/>
  </sheetPr>
  <dimension ref="A1:S110"/>
  <sheetViews>
    <sheetView zoomScale="90" zoomScaleNormal="90" workbookViewId="0">
      <selection activeCell="O26" sqref="O26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85546875" style="6" customWidth="1"/>
    <col min="12" max="12" width="7.5703125" style="6" customWidth="1"/>
    <col min="13" max="15" width="7.7109375" style="6" customWidth="1"/>
    <col min="16" max="16" width="41.85546875" style="6" customWidth="1"/>
    <col min="17" max="17" width="7.7109375" style="6" customWidth="1"/>
    <col min="18" max="18" width="8.85546875" style="6"/>
    <col min="19" max="19" width="38.85546875" style="6" customWidth="1"/>
    <col min="20" max="16384" width="8.85546875" style="6"/>
  </cols>
  <sheetData>
    <row r="1" spans="1:19" x14ac:dyDescent="0.25">
      <c r="A1" s="20" t="s">
        <v>249</v>
      </c>
      <c r="B1" s="4"/>
      <c r="C1" s="5"/>
      <c r="D1" s="18">
        <v>5.787037037037037E-7</v>
      </c>
      <c r="E1" s="5"/>
      <c r="F1" s="21" t="s">
        <v>250</v>
      </c>
      <c r="I1" s="18">
        <v>5.787037037037037E-7</v>
      </c>
      <c r="J1" s="7"/>
      <c r="K1" s="22" t="s">
        <v>208</v>
      </c>
      <c r="L1" s="5"/>
      <c r="N1" s="18">
        <v>5.787037037037037E-7</v>
      </c>
      <c r="O1" s="5"/>
      <c r="P1" s="9" t="s">
        <v>224</v>
      </c>
      <c r="Q1" s="18"/>
      <c r="S1" s="9" t="s">
        <v>223</v>
      </c>
    </row>
    <row r="2" spans="1:19" x14ac:dyDescent="0.25">
      <c r="A2" s="2" t="s">
        <v>23</v>
      </c>
      <c r="B2" s="17" t="s">
        <v>228</v>
      </c>
      <c r="C2" s="18">
        <v>1.520601851851852E-3</v>
      </c>
      <c r="D2" s="18">
        <f t="shared" ref="D2:D38" si="0">C2+$D$1</f>
        <v>1.5211805555555558E-3</v>
      </c>
      <c r="E2" s="1"/>
      <c r="F2" s="2" t="s">
        <v>23</v>
      </c>
      <c r="G2" s="18" t="s">
        <v>228</v>
      </c>
      <c r="H2" s="18" t="s">
        <v>13</v>
      </c>
      <c r="I2" s="18">
        <f>H2+$I$1</f>
        <v>2.5277777777777777E-3</v>
      </c>
      <c r="J2" s="3"/>
      <c r="K2" s="2" t="s">
        <v>23</v>
      </c>
      <c r="L2" s="18" t="s">
        <v>228</v>
      </c>
      <c r="M2" s="18" t="s">
        <v>14</v>
      </c>
      <c r="N2" s="18">
        <f>M2+$N$1</f>
        <v>3.8498842592592591E-3</v>
      </c>
      <c r="O2" s="1"/>
      <c r="P2" s="6" t="s">
        <v>0</v>
      </c>
      <c r="Q2" s="18">
        <f t="shared" ref="Q2:Q25" si="1">SUMIF($A$3:$A$65,P2,$B$3:$B$65)+SUMIF($F$3:$F$65,P2,$G$3:$G$65)+SUMIF($K$3:$K$65,P2,$L$3:$L$65)</f>
        <v>1.7164351851851867E-4</v>
      </c>
      <c r="S2" s="6" t="s">
        <v>230</v>
      </c>
    </row>
    <row r="3" spans="1:19" x14ac:dyDescent="0.25">
      <c r="A3" s="6" t="s">
        <v>18</v>
      </c>
      <c r="B3" s="17">
        <f t="shared" ref="B3:B38" si="2">C3-$C$2</f>
        <v>3.9351851851851831E-5</v>
      </c>
      <c r="C3" s="18">
        <v>1.5599537037037038E-3</v>
      </c>
      <c r="D3" s="18">
        <f t="shared" si="0"/>
        <v>1.5605324074074076E-3</v>
      </c>
      <c r="E3" s="1"/>
      <c r="F3" s="12" t="s">
        <v>225</v>
      </c>
      <c r="G3" s="18">
        <f t="shared" ref="G3" si="3">H3-$H$2</f>
        <v>4.2013888888888743E-5</v>
      </c>
      <c r="H3" s="18">
        <v>2.5692129629629628E-3</v>
      </c>
      <c r="I3" s="18">
        <f t="shared" ref="I3" si="4">H3+$I$1</f>
        <v>2.5697916666666664E-3</v>
      </c>
      <c r="J3" s="3"/>
      <c r="K3" s="2" t="s">
        <v>0</v>
      </c>
      <c r="L3" s="18">
        <f t="shared" ref="L3" si="5">M3-$M$2</f>
        <v>7.9745370370370647E-5</v>
      </c>
      <c r="M3" s="18">
        <v>3.9290509259259261E-3</v>
      </c>
      <c r="N3" s="18">
        <f t="shared" ref="N3" si="6">M3+$N$1</f>
        <v>3.9296296296296301E-3</v>
      </c>
      <c r="O3" s="1"/>
      <c r="P3" s="15" t="s">
        <v>225</v>
      </c>
      <c r="Q3" s="18">
        <f t="shared" si="1"/>
        <v>1.8182870370370358E-4</v>
      </c>
      <c r="S3" s="6" t="s">
        <v>237</v>
      </c>
    </row>
    <row r="4" spans="1:19" x14ac:dyDescent="0.25">
      <c r="A4" s="12" t="s">
        <v>225</v>
      </c>
      <c r="B4" s="17">
        <f t="shared" si="2"/>
        <v>4.1550925925925783E-5</v>
      </c>
      <c r="C4" s="18">
        <v>1.5621527777777778E-3</v>
      </c>
      <c r="D4" s="18">
        <f t="shared" si="0"/>
        <v>1.5627314814814816E-3</v>
      </c>
      <c r="E4" s="1"/>
      <c r="F4" s="2" t="s">
        <v>0</v>
      </c>
      <c r="G4" s="18">
        <f t="shared" ref="G4:G38" si="7">H4-$H$2</f>
        <v>4.629629629629645E-5</v>
      </c>
      <c r="H4" s="18">
        <v>2.5734953703703705E-3</v>
      </c>
      <c r="I4" s="18">
        <f t="shared" ref="I4:I38" si="8">H4+$I$1</f>
        <v>2.5740740740740741E-3</v>
      </c>
      <c r="J4" s="3"/>
      <c r="K4" s="12" t="s">
        <v>225</v>
      </c>
      <c r="L4" s="18">
        <f t="shared" ref="L4:L38" si="9">M4-$M$2</f>
        <v>9.8263888888889053E-5</v>
      </c>
      <c r="M4" s="18">
        <v>3.9475694444444445E-3</v>
      </c>
      <c r="N4" s="18">
        <f t="shared" ref="N4:N38" si="10">M4+$N$1</f>
        <v>3.9481481481481485E-3</v>
      </c>
      <c r="O4" s="2"/>
      <c r="P4" s="6" t="s">
        <v>5</v>
      </c>
      <c r="Q4" s="18">
        <f t="shared" si="1"/>
        <v>2.0856481481481464E-4</v>
      </c>
      <c r="S4" s="15" t="s">
        <v>234</v>
      </c>
    </row>
    <row r="5" spans="1:19" x14ac:dyDescent="0.25">
      <c r="A5" s="6" t="s">
        <v>4</v>
      </c>
      <c r="B5" s="17">
        <f t="shared" si="2"/>
        <v>4.3402777777777624E-5</v>
      </c>
      <c r="C5" s="18">
        <v>1.5640046296296296E-3</v>
      </c>
      <c r="D5" s="18">
        <f t="shared" si="0"/>
        <v>1.5645833333333334E-3</v>
      </c>
      <c r="E5" s="1"/>
      <c r="F5" s="2" t="s">
        <v>18</v>
      </c>
      <c r="G5" s="18">
        <f t="shared" si="7"/>
        <v>4.629629629629645E-5</v>
      </c>
      <c r="H5" s="18">
        <v>2.5734953703703705E-3</v>
      </c>
      <c r="I5" s="18">
        <f t="shared" si="8"/>
        <v>2.5740740740740741E-3</v>
      </c>
      <c r="J5" s="3"/>
      <c r="K5" s="2" t="s">
        <v>5</v>
      </c>
      <c r="L5" s="18">
        <f t="shared" si="9"/>
        <v>1.1574074074074091E-4</v>
      </c>
      <c r="M5" s="18">
        <v>3.9650462962962964E-3</v>
      </c>
      <c r="N5" s="18">
        <f t="shared" si="10"/>
        <v>3.9656250000000004E-3</v>
      </c>
      <c r="O5" s="2"/>
      <c r="P5" s="6" t="s">
        <v>7</v>
      </c>
      <c r="Q5" s="18">
        <f t="shared" si="1"/>
        <v>2.3206018518518584E-4</v>
      </c>
      <c r="S5" s="6" t="s">
        <v>238</v>
      </c>
    </row>
    <row r="6" spans="1:19" x14ac:dyDescent="0.25">
      <c r="A6" s="6" t="s">
        <v>3</v>
      </c>
      <c r="B6" s="17">
        <f t="shared" si="2"/>
        <v>4.4791666666666287E-5</v>
      </c>
      <c r="C6" s="18">
        <v>1.5653935185185183E-3</v>
      </c>
      <c r="D6" s="18">
        <f t="shared" si="0"/>
        <v>1.5659722222222221E-3</v>
      </c>
      <c r="E6" s="1"/>
      <c r="F6" s="2" t="s">
        <v>5</v>
      </c>
      <c r="G6" s="18">
        <f t="shared" si="7"/>
        <v>4.7453703703703633E-5</v>
      </c>
      <c r="H6" s="18">
        <v>2.5746527777777777E-3</v>
      </c>
      <c r="I6" s="18">
        <f t="shared" si="8"/>
        <v>2.5752314814814813E-3</v>
      </c>
      <c r="J6" s="3"/>
      <c r="K6" s="2" t="s">
        <v>7</v>
      </c>
      <c r="L6" s="18">
        <f t="shared" si="9"/>
        <v>1.2789351851851937E-4</v>
      </c>
      <c r="M6" s="18">
        <v>3.9771990740740748E-3</v>
      </c>
      <c r="N6" s="18">
        <f t="shared" si="10"/>
        <v>3.9777777777777789E-3</v>
      </c>
      <c r="O6" s="2"/>
      <c r="P6" s="6" t="s">
        <v>18</v>
      </c>
      <c r="Q6" s="18">
        <f t="shared" si="1"/>
        <v>2.6354166666666648E-4</v>
      </c>
    </row>
    <row r="7" spans="1:19" x14ac:dyDescent="0.25">
      <c r="A7" s="6" t="s">
        <v>5</v>
      </c>
      <c r="B7" s="17">
        <f t="shared" si="2"/>
        <v>4.5370370370370096E-5</v>
      </c>
      <c r="C7" s="18">
        <v>1.5659722222222221E-3</v>
      </c>
      <c r="D7" s="18">
        <f t="shared" si="0"/>
        <v>1.5665509259259259E-3</v>
      </c>
      <c r="E7" s="1"/>
      <c r="F7" s="2" t="s">
        <v>7</v>
      </c>
      <c r="G7" s="18">
        <f t="shared" si="7"/>
        <v>5.2662037037036827E-5</v>
      </c>
      <c r="H7" s="18">
        <v>2.5798611111111109E-3</v>
      </c>
      <c r="I7" s="18">
        <f t="shared" si="8"/>
        <v>2.5804398148148145E-3</v>
      </c>
      <c r="J7" s="3"/>
      <c r="K7" s="2" t="s">
        <v>2</v>
      </c>
      <c r="L7" s="18">
        <f t="shared" si="9"/>
        <v>1.5590277777777824E-4</v>
      </c>
      <c r="M7" s="18">
        <v>4.0052083333333337E-3</v>
      </c>
      <c r="N7" s="18">
        <f t="shared" si="10"/>
        <v>4.0057870370370377E-3</v>
      </c>
      <c r="O7" s="2"/>
      <c r="P7" s="6" t="s">
        <v>2</v>
      </c>
      <c r="Q7" s="18">
        <f t="shared" si="1"/>
        <v>2.813657407407411E-4</v>
      </c>
    </row>
    <row r="8" spans="1:19" x14ac:dyDescent="0.25">
      <c r="A8" s="6" t="s">
        <v>0</v>
      </c>
      <c r="B8" s="17">
        <f t="shared" si="2"/>
        <v>4.5601851851851576E-5</v>
      </c>
      <c r="C8" s="18">
        <v>1.5662037037037036E-3</v>
      </c>
      <c r="D8" s="18">
        <f t="shared" si="0"/>
        <v>1.5667824074074074E-3</v>
      </c>
      <c r="E8" s="1"/>
      <c r="F8" s="2" t="s">
        <v>4</v>
      </c>
      <c r="G8" s="18">
        <f t="shared" si="7"/>
        <v>5.3819444444444444E-5</v>
      </c>
      <c r="H8" s="18">
        <v>2.5810185185185185E-3</v>
      </c>
      <c r="I8" s="18">
        <f t="shared" si="8"/>
        <v>2.5815972222222221E-3</v>
      </c>
      <c r="J8" s="3"/>
      <c r="K8" s="2" t="s">
        <v>11</v>
      </c>
      <c r="L8" s="18">
        <f t="shared" si="9"/>
        <v>1.7766203703703781E-4</v>
      </c>
      <c r="M8" s="18">
        <v>4.0269675925925933E-3</v>
      </c>
      <c r="N8" s="18">
        <f t="shared" si="10"/>
        <v>4.0275462962962973E-3</v>
      </c>
      <c r="O8" s="2"/>
      <c r="P8" s="6" t="s">
        <v>24</v>
      </c>
      <c r="Q8" s="18">
        <f t="shared" si="1"/>
        <v>2.8437499999999926E-4</v>
      </c>
    </row>
    <row r="9" spans="1:19" x14ac:dyDescent="0.25">
      <c r="A9" s="6" t="s">
        <v>90</v>
      </c>
      <c r="B9" s="17">
        <f t="shared" si="2"/>
        <v>4.7337962962962568E-5</v>
      </c>
      <c r="C9" s="18">
        <v>1.5679398148148145E-3</v>
      </c>
      <c r="D9" s="18">
        <f t="shared" si="0"/>
        <v>1.5685185185185184E-3</v>
      </c>
      <c r="E9" s="1"/>
      <c r="F9" s="2" t="s">
        <v>3</v>
      </c>
      <c r="G9" s="18">
        <f t="shared" si="7"/>
        <v>5.532407407407439E-5</v>
      </c>
      <c r="H9" s="18">
        <v>2.5825231481481485E-3</v>
      </c>
      <c r="I9" s="18">
        <f t="shared" si="8"/>
        <v>2.5831018518518521E-3</v>
      </c>
      <c r="J9" s="3"/>
      <c r="K9" s="2" t="s">
        <v>18</v>
      </c>
      <c r="L9" s="18">
        <f t="shared" si="9"/>
        <v>1.778935185185182E-4</v>
      </c>
      <c r="M9" s="18">
        <v>4.0271990740740737E-3</v>
      </c>
      <c r="N9" s="18">
        <f t="shared" si="10"/>
        <v>4.0277777777777777E-3</v>
      </c>
      <c r="O9" s="2"/>
      <c r="P9" s="6" t="s">
        <v>90</v>
      </c>
      <c r="Q9" s="18">
        <f t="shared" si="1"/>
        <v>2.9583333333333328E-4</v>
      </c>
    </row>
    <row r="10" spans="1:19" x14ac:dyDescent="0.25">
      <c r="A10" s="6" t="s">
        <v>24</v>
      </c>
      <c r="B10" s="17">
        <f t="shared" si="2"/>
        <v>4.8842592592592297E-5</v>
      </c>
      <c r="C10" s="18">
        <v>1.5694444444444443E-3</v>
      </c>
      <c r="D10" s="18">
        <f t="shared" si="0"/>
        <v>1.5700231481481481E-3</v>
      </c>
      <c r="E10" s="1"/>
      <c r="F10" s="6" t="s">
        <v>90</v>
      </c>
      <c r="G10" s="18">
        <f t="shared" si="7"/>
        <v>5.5555555555555653E-5</v>
      </c>
      <c r="H10" s="18">
        <v>2.5827546296296297E-3</v>
      </c>
      <c r="I10" s="18">
        <f t="shared" si="8"/>
        <v>2.5833333333333333E-3</v>
      </c>
      <c r="J10" s="3"/>
      <c r="K10" s="2" t="s">
        <v>24</v>
      </c>
      <c r="L10" s="18">
        <f t="shared" si="9"/>
        <v>1.7881944444444412E-4</v>
      </c>
      <c r="M10" s="18">
        <v>4.0281249999999996E-3</v>
      </c>
      <c r="N10" s="18">
        <f t="shared" si="10"/>
        <v>4.0287037037037036E-3</v>
      </c>
      <c r="O10" s="2"/>
      <c r="P10" s="6" t="s">
        <v>21</v>
      </c>
      <c r="Q10" s="18">
        <f t="shared" si="1"/>
        <v>3.0243055555555579E-4</v>
      </c>
    </row>
    <row r="11" spans="1:19" x14ac:dyDescent="0.25">
      <c r="A11" s="6" t="s">
        <v>17</v>
      </c>
      <c r="B11" s="17">
        <f t="shared" si="2"/>
        <v>4.9074074074073994E-5</v>
      </c>
      <c r="C11" s="18">
        <v>1.569675925925926E-3</v>
      </c>
      <c r="D11" s="18">
        <f t="shared" si="0"/>
        <v>1.5702546296296298E-3</v>
      </c>
      <c r="E11" s="1"/>
      <c r="F11" s="2" t="s">
        <v>24</v>
      </c>
      <c r="G11" s="18">
        <f t="shared" si="7"/>
        <v>5.6712962962962837E-5</v>
      </c>
      <c r="H11" s="18">
        <v>2.5839120370370369E-3</v>
      </c>
      <c r="I11" s="18">
        <f t="shared" si="8"/>
        <v>2.5844907407407405E-3</v>
      </c>
      <c r="J11" s="3"/>
      <c r="K11" s="6" t="s">
        <v>10</v>
      </c>
      <c r="L11" s="18">
        <f t="shared" si="9"/>
        <v>1.9097222222222172E-4</v>
      </c>
      <c r="M11" s="18">
        <v>4.0402777777777772E-3</v>
      </c>
      <c r="N11" s="18">
        <f t="shared" si="10"/>
        <v>4.0408564814814812E-3</v>
      </c>
      <c r="O11" s="2"/>
      <c r="P11" s="6" t="s">
        <v>17</v>
      </c>
      <c r="Q11" s="18">
        <f t="shared" si="1"/>
        <v>3.0312499999999979E-4</v>
      </c>
    </row>
    <row r="12" spans="1:19" x14ac:dyDescent="0.25">
      <c r="A12" s="2" t="s">
        <v>15</v>
      </c>
      <c r="B12" s="17">
        <f t="shared" si="2"/>
        <v>5.1157407407407098E-5</v>
      </c>
      <c r="C12" s="18">
        <v>1.5717592592592591E-3</v>
      </c>
      <c r="D12" s="18">
        <f t="shared" si="0"/>
        <v>1.5723379629629629E-3</v>
      </c>
      <c r="E12" s="1"/>
      <c r="F12" s="6" t="s">
        <v>17</v>
      </c>
      <c r="G12" s="18">
        <f t="shared" si="7"/>
        <v>5.7870370370370454E-5</v>
      </c>
      <c r="H12" s="18">
        <v>2.5850694444444445E-3</v>
      </c>
      <c r="I12" s="18">
        <f t="shared" si="8"/>
        <v>2.5856481481481481E-3</v>
      </c>
      <c r="J12" s="3"/>
      <c r="K12" s="2" t="s">
        <v>21</v>
      </c>
      <c r="L12" s="18">
        <f t="shared" si="9"/>
        <v>1.9120370370370385E-4</v>
      </c>
      <c r="M12" s="18">
        <v>4.0405092592592593E-3</v>
      </c>
      <c r="N12" s="18">
        <f t="shared" si="10"/>
        <v>4.0410879629629633E-3</v>
      </c>
      <c r="O12" s="2"/>
      <c r="P12" s="6" t="s">
        <v>20</v>
      </c>
      <c r="Q12" s="18">
        <f t="shared" si="1"/>
        <v>3.2893518518518493E-4</v>
      </c>
    </row>
    <row r="13" spans="1:19" x14ac:dyDescent="0.25">
      <c r="A13" s="6" t="s">
        <v>7</v>
      </c>
      <c r="B13" s="17">
        <f t="shared" si="2"/>
        <v>5.1504629629629643E-5</v>
      </c>
      <c r="C13" s="18">
        <v>1.5721064814814816E-3</v>
      </c>
      <c r="D13" s="18">
        <f t="shared" si="0"/>
        <v>1.5726851851851854E-3</v>
      </c>
      <c r="E13" s="1"/>
      <c r="F13" s="6" t="s">
        <v>8</v>
      </c>
      <c r="G13" s="18">
        <f t="shared" si="7"/>
        <v>5.8680555555555309E-5</v>
      </c>
      <c r="H13" s="18">
        <v>2.5858796296296294E-3</v>
      </c>
      <c r="I13" s="18">
        <f t="shared" si="8"/>
        <v>2.586458333333333E-3</v>
      </c>
      <c r="J13" s="3"/>
      <c r="K13" s="2" t="s">
        <v>90</v>
      </c>
      <c r="L13" s="18">
        <f t="shared" si="9"/>
        <v>1.9293981481481506E-4</v>
      </c>
      <c r="M13" s="18">
        <v>4.0422453703703705E-3</v>
      </c>
      <c r="N13" s="18">
        <f t="shared" si="10"/>
        <v>4.0428240740740745E-3</v>
      </c>
      <c r="O13" s="2"/>
      <c r="P13" s="6" t="s">
        <v>12</v>
      </c>
      <c r="Q13" s="18">
        <f t="shared" si="1"/>
        <v>3.311342592592591E-4</v>
      </c>
    </row>
    <row r="14" spans="1:19" x14ac:dyDescent="0.25">
      <c r="A14" s="6" t="s">
        <v>21</v>
      </c>
      <c r="B14" s="17">
        <f t="shared" si="2"/>
        <v>5.1620370370370275E-5</v>
      </c>
      <c r="C14" s="18">
        <v>1.5722222222222223E-3</v>
      </c>
      <c r="D14" s="18">
        <f t="shared" si="0"/>
        <v>1.5728009259259261E-3</v>
      </c>
      <c r="E14" s="1"/>
      <c r="F14" s="6" t="s">
        <v>12</v>
      </c>
      <c r="G14" s="18">
        <f t="shared" si="7"/>
        <v>5.9259259259259334E-5</v>
      </c>
      <c r="H14" s="18">
        <v>2.5864583333333334E-3</v>
      </c>
      <c r="I14" s="18">
        <f t="shared" si="8"/>
        <v>2.587037037037037E-3</v>
      </c>
      <c r="J14" s="3"/>
      <c r="K14" s="2" t="s">
        <v>17</v>
      </c>
      <c r="L14" s="18">
        <f t="shared" si="9"/>
        <v>1.9618055555555534E-4</v>
      </c>
      <c r="M14" s="18">
        <v>4.0454861111111108E-3</v>
      </c>
      <c r="N14" s="18">
        <f t="shared" si="10"/>
        <v>4.0460648148148148E-3</v>
      </c>
      <c r="O14" s="2"/>
      <c r="P14" s="6" t="s">
        <v>11</v>
      </c>
      <c r="Q14" s="18">
        <f t="shared" si="1"/>
        <v>3.3287037037037096E-4</v>
      </c>
    </row>
    <row r="15" spans="1:19" x14ac:dyDescent="0.25">
      <c r="A15" s="6" t="s">
        <v>12</v>
      </c>
      <c r="B15" s="17">
        <f t="shared" si="2"/>
        <v>5.1967592592592387E-5</v>
      </c>
      <c r="C15" s="18">
        <v>1.5725694444444444E-3</v>
      </c>
      <c r="D15" s="18">
        <f t="shared" si="0"/>
        <v>1.5731481481481482E-3</v>
      </c>
      <c r="E15" s="1"/>
      <c r="F15" s="2" t="s">
        <v>21</v>
      </c>
      <c r="G15" s="18">
        <f t="shared" si="7"/>
        <v>5.9606481481481663E-5</v>
      </c>
      <c r="H15" s="18">
        <v>2.5868055555555557E-3</v>
      </c>
      <c r="I15" s="18">
        <f t="shared" si="8"/>
        <v>2.5873842592592593E-3</v>
      </c>
      <c r="J15" s="3"/>
      <c r="K15" s="2" t="s">
        <v>20</v>
      </c>
      <c r="L15" s="18">
        <f t="shared" si="9"/>
        <v>2.1400462962962996E-4</v>
      </c>
      <c r="M15" s="18">
        <v>4.0633101851851854E-3</v>
      </c>
      <c r="N15" s="18">
        <f t="shared" si="10"/>
        <v>4.0638888888888895E-3</v>
      </c>
      <c r="O15" s="2"/>
      <c r="P15" s="6" t="s">
        <v>10</v>
      </c>
      <c r="Q15" s="18">
        <f t="shared" si="1"/>
        <v>3.3530092592592531E-4</v>
      </c>
    </row>
    <row r="16" spans="1:19" x14ac:dyDescent="0.25">
      <c r="A16" s="6" t="s">
        <v>8</v>
      </c>
      <c r="B16" s="17">
        <f t="shared" si="2"/>
        <v>5.4398148148147819E-5</v>
      </c>
      <c r="C16" s="18">
        <v>1.5749999999999998E-3</v>
      </c>
      <c r="D16" s="18">
        <f t="shared" si="0"/>
        <v>1.5755787037037036E-3</v>
      </c>
      <c r="E16" s="1"/>
      <c r="F16" s="2" t="s">
        <v>15</v>
      </c>
      <c r="G16" s="18">
        <f t="shared" si="7"/>
        <v>5.9606481481481663E-5</v>
      </c>
      <c r="H16" s="18">
        <v>2.5868055555555557E-3</v>
      </c>
      <c r="I16" s="18">
        <f t="shared" si="8"/>
        <v>2.5873842592592593E-3</v>
      </c>
      <c r="J16" s="3"/>
      <c r="K16" s="2" t="s">
        <v>12</v>
      </c>
      <c r="L16" s="18">
        <f t="shared" si="9"/>
        <v>2.1990740740740738E-4</v>
      </c>
      <c r="M16" s="18">
        <v>4.0692129629629628E-3</v>
      </c>
      <c r="N16" s="18">
        <f t="shared" si="10"/>
        <v>4.0697916666666669E-3</v>
      </c>
      <c r="O16" s="2"/>
      <c r="P16" s="6" t="s">
        <v>15</v>
      </c>
      <c r="Q16" s="18">
        <f t="shared" si="1"/>
        <v>3.3865740740740753E-4</v>
      </c>
    </row>
    <row r="17" spans="1:17" x14ac:dyDescent="0.25">
      <c r="A17" s="6" t="s">
        <v>20</v>
      </c>
      <c r="B17" s="17">
        <f t="shared" si="2"/>
        <v>5.4398148148147819E-5</v>
      </c>
      <c r="C17" s="18">
        <v>1.5749999999999998E-3</v>
      </c>
      <c r="D17" s="18">
        <f t="shared" si="0"/>
        <v>1.5755787037037036E-3</v>
      </c>
      <c r="E17" s="1"/>
      <c r="F17" s="2" t="s">
        <v>20</v>
      </c>
      <c r="G17" s="18">
        <f t="shared" si="7"/>
        <v>6.053240740740715E-5</v>
      </c>
      <c r="H17" s="18">
        <v>2.5877314814814812E-3</v>
      </c>
      <c r="I17" s="18">
        <f t="shared" si="8"/>
        <v>2.5883101851851848E-3</v>
      </c>
      <c r="J17" s="3"/>
      <c r="K17" s="2" t="s">
        <v>15</v>
      </c>
      <c r="L17" s="18">
        <f t="shared" si="9"/>
        <v>2.2789351851851877E-4</v>
      </c>
      <c r="M17" s="18">
        <v>4.0771990740740742E-3</v>
      </c>
      <c r="N17" s="18">
        <f t="shared" si="10"/>
        <v>4.0777777777777783E-3</v>
      </c>
      <c r="O17" s="2"/>
      <c r="P17" s="6" t="s">
        <v>8</v>
      </c>
      <c r="Q17" s="18">
        <f t="shared" si="1"/>
        <v>3.6481481481481456E-4</v>
      </c>
    </row>
    <row r="18" spans="1:17" x14ac:dyDescent="0.25">
      <c r="A18" s="6" t="s">
        <v>19</v>
      </c>
      <c r="B18" s="17">
        <f t="shared" si="2"/>
        <v>5.4861111111111213E-5</v>
      </c>
      <c r="C18" s="18">
        <v>1.5754629629629632E-3</v>
      </c>
      <c r="D18" s="18">
        <f t="shared" si="0"/>
        <v>1.576041666666667E-3</v>
      </c>
      <c r="E18" s="1"/>
      <c r="F18" s="2" t="s">
        <v>2</v>
      </c>
      <c r="G18" s="18">
        <f t="shared" si="7"/>
        <v>6.3078703703703647E-5</v>
      </c>
      <c r="H18" s="18">
        <v>2.5902777777777777E-3</v>
      </c>
      <c r="I18" s="18">
        <f t="shared" si="8"/>
        <v>2.5908564814814813E-3</v>
      </c>
      <c r="J18" s="3"/>
      <c r="K18" s="2" t="s">
        <v>68</v>
      </c>
      <c r="L18" s="18">
        <f t="shared" si="9"/>
        <v>2.4039351851851826E-4</v>
      </c>
      <c r="M18" s="18">
        <v>4.0896990740740737E-3</v>
      </c>
      <c r="N18" s="18">
        <f t="shared" si="10"/>
        <v>4.0902777777777777E-3</v>
      </c>
      <c r="O18" s="2"/>
      <c r="P18" s="2" t="s">
        <v>68</v>
      </c>
      <c r="Q18" s="18">
        <f t="shared" si="1"/>
        <v>3.7627314814814771E-4</v>
      </c>
    </row>
    <row r="19" spans="1:17" x14ac:dyDescent="0.25">
      <c r="A19" s="6" t="s">
        <v>6</v>
      </c>
      <c r="B19" s="17">
        <f t="shared" si="2"/>
        <v>6.0069444444444189E-5</v>
      </c>
      <c r="C19" s="18">
        <v>1.5806712962962962E-3</v>
      </c>
      <c r="D19" s="18">
        <f t="shared" si="0"/>
        <v>1.58125E-3</v>
      </c>
      <c r="E19" s="1"/>
      <c r="F19" s="2" t="s">
        <v>6</v>
      </c>
      <c r="G19" s="18">
        <f t="shared" si="7"/>
        <v>7.0370370370370378E-5</v>
      </c>
      <c r="H19" s="18">
        <v>2.5975694444444444E-3</v>
      </c>
      <c r="I19" s="18">
        <f t="shared" si="8"/>
        <v>2.598148148148148E-3</v>
      </c>
      <c r="J19" s="3"/>
      <c r="K19" s="2" t="s">
        <v>6</v>
      </c>
      <c r="L19" s="18">
        <f t="shared" si="9"/>
        <v>2.490740740740743E-4</v>
      </c>
      <c r="M19" s="18">
        <v>4.0983796296296298E-3</v>
      </c>
      <c r="N19" s="18">
        <f t="shared" si="10"/>
        <v>4.0989583333333338E-3</v>
      </c>
      <c r="O19" s="2"/>
      <c r="P19" s="6" t="s">
        <v>6</v>
      </c>
      <c r="Q19" s="18">
        <f t="shared" si="1"/>
        <v>3.7951388888888887E-4</v>
      </c>
    </row>
    <row r="20" spans="1:17" x14ac:dyDescent="0.25">
      <c r="A20" s="6" t="s">
        <v>16</v>
      </c>
      <c r="B20" s="17">
        <f t="shared" si="2"/>
        <v>6.1574074074073918E-5</v>
      </c>
      <c r="C20" s="18">
        <v>1.5821759259259259E-3</v>
      </c>
      <c r="D20" s="18">
        <f t="shared" si="0"/>
        <v>1.5827546296296297E-3</v>
      </c>
      <c r="E20" s="1"/>
      <c r="F20" s="2" t="s">
        <v>10</v>
      </c>
      <c r="G20" s="18">
        <f t="shared" si="7"/>
        <v>7.2916666666666876E-5</v>
      </c>
      <c r="H20" s="18">
        <v>2.6001157407407409E-3</v>
      </c>
      <c r="I20" s="18">
        <f t="shared" si="8"/>
        <v>2.6006944444444445E-3</v>
      </c>
      <c r="J20" s="3"/>
      <c r="K20" s="2" t="s">
        <v>8</v>
      </c>
      <c r="L20" s="18">
        <f t="shared" si="9"/>
        <v>2.5173611111111143E-4</v>
      </c>
      <c r="M20" s="18">
        <v>4.1010416666666669E-3</v>
      </c>
      <c r="N20" s="18">
        <f t="shared" si="10"/>
        <v>4.1016203703703709E-3</v>
      </c>
      <c r="O20" s="2"/>
      <c r="P20" s="6" t="s">
        <v>16</v>
      </c>
      <c r="Q20" s="18">
        <f t="shared" si="1"/>
        <v>4.0266203703703666E-4</v>
      </c>
    </row>
    <row r="21" spans="1:17" x14ac:dyDescent="0.25">
      <c r="A21" s="6" t="s">
        <v>68</v>
      </c>
      <c r="B21" s="17">
        <f t="shared" si="2"/>
        <v>6.1805555555555398E-5</v>
      </c>
      <c r="C21" s="18">
        <v>1.5824074074074074E-3</v>
      </c>
      <c r="D21" s="18">
        <f t="shared" si="0"/>
        <v>1.5829861111111112E-3</v>
      </c>
      <c r="E21" s="1"/>
      <c r="F21" s="2" t="s">
        <v>22</v>
      </c>
      <c r="G21" s="18">
        <f t="shared" si="7"/>
        <v>7.2916666666666876E-5</v>
      </c>
      <c r="H21" s="18">
        <v>2.6001157407407409E-3</v>
      </c>
      <c r="I21" s="18">
        <f t="shared" si="8"/>
        <v>2.6006944444444445E-3</v>
      </c>
      <c r="J21" s="3"/>
      <c r="K21" s="2" t="s">
        <v>16</v>
      </c>
      <c r="L21" s="18">
        <f t="shared" si="9"/>
        <v>2.658564814814815E-4</v>
      </c>
      <c r="M21" s="18">
        <v>4.115162037037037E-3</v>
      </c>
      <c r="N21" s="18">
        <f t="shared" si="10"/>
        <v>4.115740740740741E-3</v>
      </c>
      <c r="O21" s="2"/>
      <c r="P21" s="6" t="s">
        <v>22</v>
      </c>
      <c r="Q21" s="18">
        <f t="shared" si="1"/>
        <v>4.2384259259259263E-4</v>
      </c>
    </row>
    <row r="22" spans="1:17" x14ac:dyDescent="0.25">
      <c r="A22" s="6" t="s">
        <v>2</v>
      </c>
      <c r="B22" s="17">
        <f t="shared" si="2"/>
        <v>6.2384259259259207E-5</v>
      </c>
      <c r="C22" s="18">
        <v>1.5829861111111112E-3</v>
      </c>
      <c r="D22" s="18">
        <f t="shared" si="0"/>
        <v>1.583564814814815E-3</v>
      </c>
      <c r="E22" s="1"/>
      <c r="F22" s="2" t="s">
        <v>68</v>
      </c>
      <c r="G22" s="18">
        <f t="shared" si="7"/>
        <v>7.407407407407406E-5</v>
      </c>
      <c r="H22" s="18">
        <v>2.6012731481481481E-3</v>
      </c>
      <c r="I22" s="18">
        <f t="shared" si="8"/>
        <v>2.6018518518518517E-3</v>
      </c>
      <c r="J22" s="3"/>
      <c r="K22" s="2" t="s">
        <v>243</v>
      </c>
      <c r="L22" s="18">
        <f t="shared" si="9"/>
        <v>2.8240740740740743E-4</v>
      </c>
      <c r="M22" s="18">
        <v>4.1317129629629629E-3</v>
      </c>
      <c r="N22" s="18">
        <f t="shared" si="10"/>
        <v>4.1322916666666669E-3</v>
      </c>
      <c r="O22" s="2"/>
      <c r="P22" s="6" t="s">
        <v>9</v>
      </c>
      <c r="Q22" s="18">
        <f t="shared" si="1"/>
        <v>4.3842592592592631E-4</v>
      </c>
    </row>
    <row r="23" spans="1:17" x14ac:dyDescent="0.25">
      <c r="A23" s="6" t="s">
        <v>22</v>
      </c>
      <c r="B23" s="17">
        <f t="shared" si="2"/>
        <v>6.2731481481481536E-5</v>
      </c>
      <c r="C23" s="18">
        <v>1.5833333333333335E-3</v>
      </c>
      <c r="D23" s="18">
        <f t="shared" si="0"/>
        <v>1.5839120370370373E-3</v>
      </c>
      <c r="E23" s="1"/>
      <c r="F23" s="2" t="s">
        <v>16</v>
      </c>
      <c r="G23" s="18">
        <f t="shared" si="7"/>
        <v>7.5231481481481243E-5</v>
      </c>
      <c r="H23" s="18">
        <v>2.6024305555555553E-3</v>
      </c>
      <c r="I23" s="18">
        <f t="shared" si="8"/>
        <v>2.6030092592592589E-3</v>
      </c>
      <c r="J23" s="3"/>
      <c r="K23" s="2" t="s">
        <v>9</v>
      </c>
      <c r="L23" s="18">
        <f t="shared" si="9"/>
        <v>2.8576388888888922E-4</v>
      </c>
      <c r="M23" s="18">
        <v>4.1350694444444447E-3</v>
      </c>
      <c r="N23" s="18">
        <f t="shared" si="10"/>
        <v>4.1356481481481487E-3</v>
      </c>
      <c r="O23" s="2"/>
      <c r="P23" s="6" t="s">
        <v>1</v>
      </c>
      <c r="Q23" s="18">
        <f t="shared" si="1"/>
        <v>4.4976851851851905E-4</v>
      </c>
    </row>
    <row r="24" spans="1:17" x14ac:dyDescent="0.25">
      <c r="A24" s="6" t="s">
        <v>1</v>
      </c>
      <c r="B24" s="17">
        <f t="shared" si="2"/>
        <v>6.6435185185185E-5</v>
      </c>
      <c r="C24" s="18">
        <v>1.587037037037037E-3</v>
      </c>
      <c r="D24" s="18">
        <f t="shared" si="0"/>
        <v>1.5876157407407408E-3</v>
      </c>
      <c r="E24" s="1"/>
      <c r="F24" s="2" t="s">
        <v>1</v>
      </c>
      <c r="G24" s="18">
        <f t="shared" si="7"/>
        <v>8.0092592592592975E-5</v>
      </c>
      <c r="H24" s="18">
        <v>2.607291666666667E-3</v>
      </c>
      <c r="I24" s="18">
        <f t="shared" si="8"/>
        <v>2.6078703703703706E-3</v>
      </c>
      <c r="J24" s="3"/>
      <c r="K24" s="2" t="s">
        <v>22</v>
      </c>
      <c r="L24" s="18">
        <f t="shared" si="9"/>
        <v>2.8819444444444422E-4</v>
      </c>
      <c r="M24" s="18">
        <v>4.1374999999999997E-3</v>
      </c>
      <c r="N24" s="18">
        <f t="shared" si="10"/>
        <v>4.1380787037037037E-3</v>
      </c>
      <c r="O24" s="2"/>
      <c r="P24" s="6" t="s">
        <v>243</v>
      </c>
      <c r="Q24" s="18">
        <f t="shared" si="1"/>
        <v>4.5648148148148154E-4</v>
      </c>
    </row>
    <row r="25" spans="1:17" x14ac:dyDescent="0.25">
      <c r="A25" s="6" t="s">
        <v>9</v>
      </c>
      <c r="B25" s="17">
        <f t="shared" si="2"/>
        <v>6.8171296296296209E-5</v>
      </c>
      <c r="C25" s="18">
        <v>1.5887731481481482E-3</v>
      </c>
      <c r="D25" s="18">
        <f t="shared" si="0"/>
        <v>1.589351851851852E-3</v>
      </c>
      <c r="E25" s="1"/>
      <c r="F25" s="2" t="s">
        <v>11</v>
      </c>
      <c r="G25" s="18">
        <f t="shared" si="7"/>
        <v>8.2407407407407342E-5</v>
      </c>
      <c r="H25" s="18">
        <v>2.6096064814814814E-3</v>
      </c>
      <c r="I25" s="18">
        <f t="shared" si="8"/>
        <v>2.610185185185185E-3</v>
      </c>
      <c r="J25" s="3"/>
      <c r="K25" s="15" t="s">
        <v>162</v>
      </c>
      <c r="L25" s="18">
        <f t="shared" si="9"/>
        <v>2.9884259259259274E-4</v>
      </c>
      <c r="M25" s="18">
        <v>4.1481481481481482E-3</v>
      </c>
      <c r="N25" s="18">
        <f t="shared" si="10"/>
        <v>4.1487268518518522E-3</v>
      </c>
      <c r="O25" s="2"/>
      <c r="P25" s="15" t="s">
        <v>162</v>
      </c>
      <c r="Q25" s="18">
        <f t="shared" si="1"/>
        <v>4.8217592592592604E-4</v>
      </c>
    </row>
    <row r="26" spans="1:17" x14ac:dyDescent="0.25">
      <c r="A26" s="6" t="s">
        <v>10</v>
      </c>
      <c r="B26" s="17">
        <f t="shared" si="2"/>
        <v>7.1412037037036713E-5</v>
      </c>
      <c r="C26" s="18">
        <v>1.5920138888888887E-3</v>
      </c>
      <c r="D26" s="18">
        <f t="shared" si="0"/>
        <v>1.5925925925925925E-3</v>
      </c>
      <c r="E26" s="1"/>
      <c r="F26" s="2" t="s">
        <v>9</v>
      </c>
      <c r="G26" s="18">
        <f t="shared" si="7"/>
        <v>8.449074074074088E-5</v>
      </c>
      <c r="H26" s="18">
        <v>2.6116898148148149E-3</v>
      </c>
      <c r="I26" s="18">
        <f t="shared" si="8"/>
        <v>2.6122685185185185E-3</v>
      </c>
      <c r="J26" s="3"/>
      <c r="K26" s="2" t="s">
        <v>1</v>
      </c>
      <c r="L26" s="18">
        <f t="shared" si="9"/>
        <v>3.0324074074074107E-4</v>
      </c>
      <c r="M26" s="18">
        <v>4.1525462962962965E-3</v>
      </c>
      <c r="N26" s="18">
        <f t="shared" si="10"/>
        <v>4.1531250000000006E-3</v>
      </c>
      <c r="O26" s="2"/>
      <c r="P26" s="15" t="s">
        <v>25</v>
      </c>
      <c r="Q26" s="18">
        <f t="shared" ref="Q26:Q31" si="11">SUMIF($A$3:$A$65,P26,$B$3:$B$65)+SUMIF($F$3:$F$65,P26,$G$3:$G$65)+SUMIF($K$3:$K$65,P26,$L$3:$L$65)</f>
        <v>5.2546296296296325E-4</v>
      </c>
    </row>
    <row r="27" spans="1:17" x14ac:dyDescent="0.25">
      <c r="A27" s="6" t="s">
        <v>11</v>
      </c>
      <c r="B27" s="17">
        <f t="shared" si="2"/>
        <v>7.2800925925925811E-5</v>
      </c>
      <c r="C27" s="18">
        <v>1.5934027777777778E-3</v>
      </c>
      <c r="D27" s="18">
        <f t="shared" si="0"/>
        <v>1.5939814814814816E-3</v>
      </c>
      <c r="E27" s="1"/>
      <c r="F27" s="2" t="s">
        <v>243</v>
      </c>
      <c r="G27" s="18">
        <f t="shared" si="7"/>
        <v>9.4328703703703675E-5</v>
      </c>
      <c r="H27" s="18">
        <v>2.6215277777777777E-3</v>
      </c>
      <c r="I27" s="18">
        <f t="shared" si="8"/>
        <v>2.6221064814814813E-3</v>
      </c>
      <c r="J27" s="3"/>
      <c r="K27" s="15" t="s">
        <v>25</v>
      </c>
      <c r="L27" s="18">
        <f t="shared" si="9"/>
        <v>3.3101851851851868E-4</v>
      </c>
      <c r="M27" s="18">
        <v>4.1803240740740742E-3</v>
      </c>
      <c r="N27" s="18">
        <f t="shared" si="10"/>
        <v>4.1809027777777782E-3</v>
      </c>
      <c r="O27" s="2"/>
      <c r="P27" s="6" t="s">
        <v>4</v>
      </c>
      <c r="Q27" s="18">
        <f t="shared" si="11"/>
        <v>5.2627314814814854E-4</v>
      </c>
    </row>
    <row r="28" spans="1:17" x14ac:dyDescent="0.25">
      <c r="A28" s="6" t="s">
        <v>243</v>
      </c>
      <c r="B28" s="17">
        <f t="shared" si="2"/>
        <v>7.974537037037043E-5</v>
      </c>
      <c r="C28" s="18">
        <v>1.6003472222222224E-3</v>
      </c>
      <c r="D28" s="18">
        <f t="shared" si="0"/>
        <v>1.6009259259259262E-3</v>
      </c>
      <c r="E28" s="1"/>
      <c r="F28" s="15" t="s">
        <v>162</v>
      </c>
      <c r="G28" s="18">
        <f t="shared" si="7"/>
        <v>1.0011574074074089E-4</v>
      </c>
      <c r="H28" s="18">
        <v>2.627314814814815E-3</v>
      </c>
      <c r="I28" s="18">
        <f t="shared" si="8"/>
        <v>2.6278935185185186E-3</v>
      </c>
      <c r="J28" s="3"/>
      <c r="K28" s="2" t="s">
        <v>4</v>
      </c>
      <c r="L28" s="18">
        <f t="shared" si="9"/>
        <v>4.2905092592592647E-4</v>
      </c>
      <c r="M28" s="18">
        <v>4.2783564814814819E-3</v>
      </c>
      <c r="N28" s="18">
        <f t="shared" si="10"/>
        <v>4.278935185185186E-3</v>
      </c>
      <c r="O28" s="2"/>
      <c r="P28" s="6" t="s">
        <v>3</v>
      </c>
      <c r="Q28" s="18">
        <f t="shared" si="11"/>
        <v>5.3877314814814825E-4</v>
      </c>
    </row>
    <row r="29" spans="1:17" x14ac:dyDescent="0.25">
      <c r="A29" s="15" t="s">
        <v>162</v>
      </c>
      <c r="B29" s="17">
        <f t="shared" si="2"/>
        <v>8.3217592592592414E-5</v>
      </c>
      <c r="C29" s="18">
        <v>1.6038194444444444E-3</v>
      </c>
      <c r="D29" s="18">
        <f t="shared" si="0"/>
        <v>1.6043981481481482E-3</v>
      </c>
      <c r="E29" s="1"/>
      <c r="F29" s="15" t="s">
        <v>25</v>
      </c>
      <c r="G29" s="18">
        <f t="shared" si="7"/>
        <v>1.0682870370370403E-4</v>
      </c>
      <c r="H29" s="18">
        <v>2.6340277777777781E-3</v>
      </c>
      <c r="I29" s="18">
        <f t="shared" si="8"/>
        <v>2.6346064814814817E-3</v>
      </c>
      <c r="J29" s="7"/>
      <c r="K29" s="2" t="s">
        <v>3</v>
      </c>
      <c r="L29" s="18">
        <f t="shared" si="9"/>
        <v>4.3865740740740757E-4</v>
      </c>
      <c r="M29" s="18">
        <v>4.287962962962963E-3</v>
      </c>
      <c r="N29" s="18">
        <f t="shared" si="10"/>
        <v>4.2885416666666671E-3</v>
      </c>
      <c r="P29" s="6" t="s">
        <v>19</v>
      </c>
      <c r="Q29" s="18">
        <f t="shared" si="11"/>
        <v>6.9224537037037019E-4</v>
      </c>
    </row>
    <row r="30" spans="1:17" x14ac:dyDescent="0.25">
      <c r="A30" s="15" t="s">
        <v>229</v>
      </c>
      <c r="B30" s="17">
        <f t="shared" si="2"/>
        <v>8.3912037037037071E-5</v>
      </c>
      <c r="C30" s="18">
        <v>1.604513888888889E-3</v>
      </c>
      <c r="D30" s="18">
        <f t="shared" si="0"/>
        <v>1.6050925925925929E-3</v>
      </c>
      <c r="E30" s="1"/>
      <c r="F30" s="15" t="s">
        <v>229</v>
      </c>
      <c r="G30" s="18">
        <f t="shared" si="7"/>
        <v>1.11342592592593E-4</v>
      </c>
      <c r="H30" s="18">
        <v>2.6385416666666671E-3</v>
      </c>
      <c r="I30" s="18">
        <f t="shared" si="8"/>
        <v>2.6391203703703707E-3</v>
      </c>
      <c r="J30" s="7"/>
      <c r="K30" s="2" t="s">
        <v>19</v>
      </c>
      <c r="L30" s="18">
        <f t="shared" si="9"/>
        <v>4.9872685185185176E-4</v>
      </c>
      <c r="M30" s="18">
        <v>4.3480324074074072E-3</v>
      </c>
      <c r="N30" s="18">
        <f t="shared" si="10"/>
        <v>4.3486111111111113E-3</v>
      </c>
      <c r="P30" s="15" t="s">
        <v>245</v>
      </c>
      <c r="Q30" s="18">
        <f t="shared" si="11"/>
        <v>7.6724537037037061E-4</v>
      </c>
    </row>
    <row r="31" spans="1:17" x14ac:dyDescent="0.25">
      <c r="A31" s="15" t="s">
        <v>25</v>
      </c>
      <c r="B31" s="17">
        <f t="shared" si="2"/>
        <v>8.7615740740740536E-5</v>
      </c>
      <c r="C31" s="18">
        <v>1.6082175925925925E-3</v>
      </c>
      <c r="D31" s="18">
        <f t="shared" si="0"/>
        <v>1.6087962962962963E-3</v>
      </c>
      <c r="E31" s="1"/>
      <c r="F31" s="15" t="s">
        <v>245</v>
      </c>
      <c r="G31" s="18">
        <f t="shared" si="7"/>
        <v>1.1747685185185168E-4</v>
      </c>
      <c r="H31" s="18">
        <v>2.6446759259259258E-3</v>
      </c>
      <c r="I31" s="18">
        <f t="shared" si="8"/>
        <v>2.6452546296296293E-3</v>
      </c>
      <c r="J31" s="7"/>
      <c r="K31" s="15" t="s">
        <v>245</v>
      </c>
      <c r="L31" s="18">
        <f t="shared" si="9"/>
        <v>5.5613425925925969E-4</v>
      </c>
      <c r="M31" s="18">
        <v>4.4054398148148152E-3</v>
      </c>
      <c r="N31" s="18">
        <f t="shared" si="10"/>
        <v>4.4060185185185192E-3</v>
      </c>
      <c r="P31" s="15" t="s">
        <v>222</v>
      </c>
      <c r="Q31" s="18">
        <f t="shared" si="11"/>
        <v>1.0021990740740742E-3</v>
      </c>
    </row>
    <row r="32" spans="1:17" x14ac:dyDescent="0.25">
      <c r="A32" s="15" t="s">
        <v>245</v>
      </c>
      <c r="B32" s="17">
        <f t="shared" si="2"/>
        <v>9.3634259259259235E-5</v>
      </c>
      <c r="C32" s="18">
        <v>1.6142361111111112E-3</v>
      </c>
      <c r="D32" s="18">
        <f t="shared" si="0"/>
        <v>1.614814814814815E-3</v>
      </c>
      <c r="E32" s="1"/>
      <c r="F32" s="15" t="s">
        <v>221</v>
      </c>
      <c r="G32" s="18">
        <f t="shared" si="7"/>
        <v>1.2523148148148137E-4</v>
      </c>
      <c r="H32" s="18">
        <v>2.6524305555555554E-3</v>
      </c>
      <c r="I32" s="18">
        <f t="shared" si="8"/>
        <v>2.653009259259259E-3</v>
      </c>
      <c r="J32" s="7"/>
      <c r="K32" s="6" t="s">
        <v>232</v>
      </c>
      <c r="L32" s="18">
        <f t="shared" si="9"/>
        <v>6.8657407407407382E-4</v>
      </c>
      <c r="M32" s="18">
        <v>4.5358796296296293E-3</v>
      </c>
      <c r="N32" s="18">
        <f t="shared" si="10"/>
        <v>4.5364583333333333E-3</v>
      </c>
      <c r="P32" s="15" t="s">
        <v>221</v>
      </c>
      <c r="Q32" s="18">
        <f t="shared" ref="Q32:Q37" si="12">SUMIF($A$3:$A$65,P32,$B$3:$B$65)+SUMIF($F$3:$F$65,P32,$G$3:$G$65)+SUMIF($K$3:$K$65,P32,$L$3:$L$65)</f>
        <v>1.0153935185185181E-3</v>
      </c>
    </row>
    <row r="33" spans="1:17" x14ac:dyDescent="0.25">
      <c r="A33" s="15" t="s">
        <v>221</v>
      </c>
      <c r="B33" s="17">
        <f t="shared" si="2"/>
        <v>9.5138888888888747E-5</v>
      </c>
      <c r="C33" s="18">
        <v>1.6157407407407407E-3</v>
      </c>
      <c r="D33" s="18">
        <f t="shared" si="0"/>
        <v>1.6163194444444445E-3</v>
      </c>
      <c r="E33" s="1"/>
      <c r="F33" s="2" t="s">
        <v>19</v>
      </c>
      <c r="G33" s="18">
        <f t="shared" si="7"/>
        <v>1.3865740740740722E-4</v>
      </c>
      <c r="H33" s="18">
        <v>2.6658564814814813E-3</v>
      </c>
      <c r="I33" s="18">
        <f t="shared" si="8"/>
        <v>2.6664351851851849E-3</v>
      </c>
      <c r="J33" s="7"/>
      <c r="K33" s="15" t="s">
        <v>206</v>
      </c>
      <c r="L33" s="18">
        <f t="shared" si="9"/>
        <v>7.2048611111111098E-4</v>
      </c>
      <c r="M33" s="18">
        <v>4.5697916666666664E-3</v>
      </c>
      <c r="N33" s="18">
        <f t="shared" si="10"/>
        <v>4.5703703703703705E-3</v>
      </c>
      <c r="P33" s="15" t="s">
        <v>229</v>
      </c>
      <c r="Q33" s="18">
        <f t="shared" si="12"/>
        <v>1.0137731481481488E-3</v>
      </c>
    </row>
    <row r="34" spans="1:17" x14ac:dyDescent="0.25">
      <c r="A34" s="15" t="s">
        <v>222</v>
      </c>
      <c r="B34" s="17">
        <f t="shared" si="2"/>
        <v>1.0787037037037015E-4</v>
      </c>
      <c r="C34" s="18">
        <v>1.6284722222222221E-3</v>
      </c>
      <c r="D34" s="18">
        <f t="shared" si="0"/>
        <v>1.6290509259259259E-3</v>
      </c>
      <c r="E34" s="1"/>
      <c r="F34" s="15" t="s">
        <v>222</v>
      </c>
      <c r="G34" s="18">
        <f t="shared" si="7"/>
        <v>1.4097222222222245E-4</v>
      </c>
      <c r="H34" s="18">
        <v>2.6681712962962965E-3</v>
      </c>
      <c r="I34" s="18">
        <f t="shared" si="8"/>
        <v>2.6687500000000001E-3</v>
      </c>
      <c r="J34" s="7"/>
      <c r="K34" s="15" t="s">
        <v>222</v>
      </c>
      <c r="L34" s="18">
        <f t="shared" si="9"/>
        <v>7.5335648148148159E-4</v>
      </c>
      <c r="M34" s="18">
        <v>4.6026620370370371E-3</v>
      </c>
      <c r="N34" s="18">
        <f t="shared" si="10"/>
        <v>4.6032407407407411E-3</v>
      </c>
      <c r="P34" s="15" t="s">
        <v>226</v>
      </c>
      <c r="Q34" s="18">
        <f t="shared" si="12"/>
        <v>1.1341435185185183E-3</v>
      </c>
    </row>
    <row r="35" spans="1:17" x14ac:dyDescent="0.25">
      <c r="A35" s="15" t="s">
        <v>226</v>
      </c>
      <c r="B35" s="17">
        <f t="shared" si="2"/>
        <v>1.1979166666666648E-4</v>
      </c>
      <c r="C35" s="18">
        <v>1.6403935185185185E-3</v>
      </c>
      <c r="D35" s="18">
        <f t="shared" si="0"/>
        <v>1.6409722222222223E-3</v>
      </c>
      <c r="E35" s="1"/>
      <c r="F35" s="15" t="s">
        <v>226</v>
      </c>
      <c r="G35" s="18">
        <f t="shared" si="7"/>
        <v>1.5682870370370373E-4</v>
      </c>
      <c r="H35" s="18">
        <v>2.6840277777777778E-3</v>
      </c>
      <c r="I35" s="18">
        <f t="shared" si="8"/>
        <v>2.6846064814814814E-3</v>
      </c>
      <c r="J35" s="7"/>
      <c r="K35" s="15" t="s">
        <v>221</v>
      </c>
      <c r="L35" s="18">
        <f t="shared" si="9"/>
        <v>7.95023148148148E-4</v>
      </c>
      <c r="M35" s="18">
        <v>4.6443287037037035E-3</v>
      </c>
      <c r="N35" s="18">
        <f t="shared" si="10"/>
        <v>4.6449074074074075E-3</v>
      </c>
      <c r="P35" s="6" t="s">
        <v>232</v>
      </c>
      <c r="Q35" s="18">
        <f t="shared" si="12"/>
        <v>1.2182870370370366E-3</v>
      </c>
    </row>
    <row r="36" spans="1:17" x14ac:dyDescent="0.25">
      <c r="A36" s="6" t="s">
        <v>232</v>
      </c>
      <c r="B36" s="17">
        <f t="shared" si="2"/>
        <v>2.4618055555555526E-4</v>
      </c>
      <c r="C36" s="18">
        <v>1.7667824074074072E-3</v>
      </c>
      <c r="D36" s="18">
        <f t="shared" si="0"/>
        <v>1.767361111111111E-3</v>
      </c>
      <c r="E36" s="1"/>
      <c r="F36" s="6" t="s">
        <v>232</v>
      </c>
      <c r="G36" s="18">
        <f t="shared" si="7"/>
        <v>2.8553240740740752E-4</v>
      </c>
      <c r="H36" s="18">
        <v>2.8127314814814816E-3</v>
      </c>
      <c r="I36" s="18">
        <f t="shared" si="8"/>
        <v>2.8133101851851852E-3</v>
      </c>
      <c r="J36" s="7"/>
      <c r="K36" s="15" t="s">
        <v>229</v>
      </c>
      <c r="L36" s="18">
        <f t="shared" si="9"/>
        <v>8.1851851851851877E-4</v>
      </c>
      <c r="M36" s="18">
        <v>4.6678240740740742E-3</v>
      </c>
      <c r="N36" s="18">
        <f t="shared" si="10"/>
        <v>4.6684027777777783E-3</v>
      </c>
      <c r="P36" s="15" t="s">
        <v>206</v>
      </c>
      <c r="Q36" s="18">
        <f t="shared" si="12"/>
        <v>1.3026620370370371E-3</v>
      </c>
    </row>
    <row r="37" spans="1:17" x14ac:dyDescent="0.25">
      <c r="A37" s="15" t="s">
        <v>206</v>
      </c>
      <c r="B37" s="17">
        <f t="shared" si="2"/>
        <v>2.7604166666666662E-4</v>
      </c>
      <c r="C37" s="18">
        <v>1.7966435185185186E-3</v>
      </c>
      <c r="D37" s="18">
        <f t="shared" si="0"/>
        <v>1.7972222222222224E-3</v>
      </c>
      <c r="E37" s="5"/>
      <c r="F37" s="15" t="s">
        <v>206</v>
      </c>
      <c r="G37" s="18">
        <f t="shared" si="7"/>
        <v>3.0613425925925947E-4</v>
      </c>
      <c r="H37" s="18">
        <v>2.8333333333333335E-3</v>
      </c>
      <c r="I37" s="18">
        <f t="shared" si="8"/>
        <v>2.8339120370370371E-3</v>
      </c>
      <c r="K37" s="15" t="s">
        <v>226</v>
      </c>
      <c r="L37" s="18">
        <f t="shared" si="9"/>
        <v>8.5752314814814806E-4</v>
      </c>
      <c r="M37" s="18">
        <v>4.7068287037037035E-3</v>
      </c>
      <c r="N37" s="18">
        <f t="shared" si="10"/>
        <v>4.7074074074074075E-3</v>
      </c>
      <c r="P37" s="6" t="s">
        <v>241</v>
      </c>
      <c r="Q37" s="18">
        <f t="shared" si="12"/>
        <v>2.9177083333333334E-3</v>
      </c>
    </row>
    <row r="38" spans="1:17" x14ac:dyDescent="0.25">
      <c r="A38" s="6" t="s">
        <v>241</v>
      </c>
      <c r="B38" s="17">
        <f t="shared" si="2"/>
        <v>5.4398148148148123E-4</v>
      </c>
      <c r="C38" s="18">
        <v>2.0645833333333332E-3</v>
      </c>
      <c r="D38" s="18">
        <f t="shared" si="0"/>
        <v>2.0651620370370368E-3</v>
      </c>
      <c r="E38" s="5"/>
      <c r="F38" s="6" t="s">
        <v>241</v>
      </c>
      <c r="G38" s="18">
        <f t="shared" si="7"/>
        <v>5.8761574074074055E-4</v>
      </c>
      <c r="H38" s="18">
        <v>3.1148148148148146E-3</v>
      </c>
      <c r="I38" s="18">
        <f t="shared" si="8"/>
        <v>3.1153935185185182E-3</v>
      </c>
      <c r="K38" s="6" t="s">
        <v>241</v>
      </c>
      <c r="L38" s="18">
        <f t="shared" si="9"/>
        <v>1.7861111111111116E-3</v>
      </c>
      <c r="M38" s="18">
        <v>5.635416666666667E-3</v>
      </c>
      <c r="N38" s="18">
        <f t="shared" si="10"/>
        <v>5.6359953703703711E-3</v>
      </c>
      <c r="P38" s="15"/>
      <c r="Q38" s="18"/>
    </row>
    <row r="39" spans="1:17" x14ac:dyDescent="0.25">
      <c r="B39" s="18"/>
      <c r="C39" s="18"/>
      <c r="D39" s="5"/>
      <c r="E39" s="5"/>
      <c r="G39" s="18"/>
      <c r="H39" s="18"/>
      <c r="I39" s="18"/>
      <c r="L39" s="18"/>
      <c r="M39" s="18"/>
      <c r="N39" s="18"/>
      <c r="Q39" s="18"/>
    </row>
    <row r="40" spans="1:17" x14ac:dyDescent="0.25">
      <c r="B40" s="18"/>
      <c r="C40" s="18"/>
      <c r="D40" s="5"/>
      <c r="E40" s="5"/>
      <c r="G40" s="18"/>
      <c r="H40" s="18"/>
      <c r="I40" s="18"/>
      <c r="L40" s="18"/>
      <c r="M40" s="18"/>
      <c r="N40" s="18"/>
      <c r="Q40" s="18"/>
    </row>
    <row r="41" spans="1:17" x14ac:dyDescent="0.25">
      <c r="B41" s="18"/>
      <c r="C41" s="18"/>
      <c r="D41" s="5"/>
      <c r="E41" s="5"/>
      <c r="F41" s="6" t="s">
        <v>246</v>
      </c>
      <c r="G41" s="18"/>
      <c r="H41" s="18"/>
      <c r="I41" s="18"/>
      <c r="L41" s="18"/>
      <c r="M41" s="18"/>
      <c r="N41" s="18"/>
      <c r="Q41" s="18"/>
    </row>
    <row r="42" spans="1:17" x14ac:dyDescent="0.25">
      <c r="B42" s="18"/>
      <c r="C42" s="18"/>
      <c r="D42" s="5"/>
      <c r="E42" s="5"/>
      <c r="G42" s="18"/>
      <c r="H42" s="18"/>
      <c r="I42" s="18"/>
      <c r="L42" s="18"/>
      <c r="M42" s="18"/>
      <c r="N42" s="18"/>
      <c r="Q42" s="18"/>
    </row>
    <row r="43" spans="1:17" x14ac:dyDescent="0.25">
      <c r="B43" s="18"/>
      <c r="C43" s="18"/>
      <c r="D43" s="5"/>
      <c r="E43" s="5"/>
      <c r="G43" s="18"/>
      <c r="H43" s="18"/>
      <c r="I43" s="18"/>
      <c r="L43" s="18"/>
      <c r="M43" s="18"/>
      <c r="N43" s="18"/>
      <c r="Q43" s="18"/>
    </row>
    <row r="44" spans="1:17" x14ac:dyDescent="0.25">
      <c r="B44" s="18"/>
      <c r="C44" s="18"/>
      <c r="D44" s="5"/>
      <c r="E44" s="5"/>
      <c r="G44" s="18"/>
      <c r="H44" s="18"/>
      <c r="I44" s="18"/>
      <c r="L44" s="18"/>
      <c r="M44" s="18"/>
      <c r="N44" s="18"/>
      <c r="Q44" s="18"/>
    </row>
    <row r="45" spans="1:17" x14ac:dyDescent="0.25">
      <c r="B45" s="18"/>
      <c r="C45" s="18"/>
      <c r="D45" s="5"/>
      <c r="E45" s="5"/>
      <c r="G45" s="18"/>
      <c r="H45" s="18"/>
      <c r="I45" s="18"/>
      <c r="L45" s="18"/>
      <c r="M45" s="18"/>
      <c r="N45" s="18"/>
      <c r="Q45" s="18"/>
    </row>
    <row r="46" spans="1:17" x14ac:dyDescent="0.25">
      <c r="B46" s="18"/>
      <c r="C46" s="18"/>
      <c r="D46" s="5"/>
      <c r="E46" s="5"/>
      <c r="G46" s="18"/>
      <c r="H46" s="18"/>
      <c r="I46" s="18"/>
      <c r="L46" s="18"/>
      <c r="M46" s="18"/>
      <c r="N46" s="18"/>
      <c r="Q46" s="18"/>
    </row>
    <row r="47" spans="1:17" x14ac:dyDescent="0.25">
      <c r="B47" s="18"/>
      <c r="C47" s="18"/>
      <c r="D47" s="5"/>
      <c r="E47" s="5"/>
      <c r="G47" s="18"/>
      <c r="H47" s="18"/>
      <c r="I47" s="18"/>
      <c r="L47" s="18"/>
      <c r="M47" s="18"/>
      <c r="N47" s="18"/>
      <c r="Q47" s="18"/>
    </row>
    <row r="48" spans="1:17" x14ac:dyDescent="0.25">
      <c r="B48" s="18"/>
      <c r="C48" s="18"/>
      <c r="D48" s="5"/>
      <c r="E48" s="5"/>
      <c r="G48" s="18"/>
      <c r="H48" s="18"/>
      <c r="I48" s="18"/>
      <c r="L48" s="18"/>
      <c r="M48" s="18"/>
      <c r="N48" s="18"/>
      <c r="Q48" s="18"/>
    </row>
    <row r="49" spans="2:17" x14ac:dyDescent="0.25">
      <c r="B49" s="18"/>
      <c r="C49" s="18"/>
      <c r="D49" s="5"/>
      <c r="E49" s="5"/>
      <c r="G49" s="18"/>
      <c r="H49" s="18"/>
      <c r="I49" s="18"/>
      <c r="L49" s="18"/>
      <c r="M49" s="18"/>
      <c r="N49" s="18"/>
      <c r="Q49" s="18"/>
    </row>
    <row r="50" spans="2:17" x14ac:dyDescent="0.25">
      <c r="B50" s="18"/>
      <c r="C50" s="18"/>
      <c r="D50" s="5"/>
      <c r="E50" s="5"/>
      <c r="G50" s="18"/>
      <c r="H50" s="18"/>
      <c r="I50" s="18"/>
      <c r="L50" s="18"/>
      <c r="M50" s="18"/>
      <c r="N50" s="18"/>
      <c r="Q50" s="18"/>
    </row>
    <row r="51" spans="2:17" x14ac:dyDescent="0.25">
      <c r="B51" s="18"/>
      <c r="C51" s="18"/>
      <c r="D51" s="5"/>
      <c r="E51" s="5"/>
      <c r="G51" s="18"/>
      <c r="H51" s="18"/>
      <c r="I51" s="18"/>
      <c r="L51" s="18"/>
      <c r="M51" s="18"/>
      <c r="N51" s="18"/>
      <c r="Q51" s="18"/>
    </row>
    <row r="52" spans="2:17" x14ac:dyDescent="0.25">
      <c r="B52" s="18"/>
      <c r="C52" s="18"/>
      <c r="D52" s="5"/>
      <c r="E52" s="5"/>
      <c r="G52" s="18"/>
      <c r="H52" s="18"/>
      <c r="I52" s="18"/>
      <c r="L52" s="18"/>
      <c r="M52" s="18"/>
      <c r="N52" s="18"/>
      <c r="Q52" s="18"/>
    </row>
    <row r="53" spans="2:17" x14ac:dyDescent="0.25">
      <c r="B53" s="18"/>
      <c r="C53" s="18"/>
      <c r="D53" s="5"/>
      <c r="E53" s="5"/>
      <c r="G53" s="18"/>
      <c r="H53" s="18"/>
      <c r="I53" s="18"/>
      <c r="L53" s="18"/>
      <c r="M53" s="18"/>
      <c r="N53" s="18"/>
      <c r="Q53" s="18"/>
    </row>
    <row r="54" spans="2:17" x14ac:dyDescent="0.25">
      <c r="B54" s="18"/>
      <c r="C54" s="18"/>
      <c r="D54" s="5"/>
      <c r="E54" s="5"/>
      <c r="G54" s="18"/>
      <c r="H54" s="18"/>
      <c r="I54" s="18"/>
      <c r="L54" s="18"/>
      <c r="M54" s="18"/>
      <c r="N54" s="18"/>
      <c r="Q54" s="18"/>
    </row>
    <row r="55" spans="2:17" x14ac:dyDescent="0.25">
      <c r="B55" s="18"/>
      <c r="C55" s="18"/>
      <c r="D55" s="5"/>
      <c r="E55" s="5"/>
      <c r="G55" s="18"/>
      <c r="H55" s="18"/>
      <c r="I55" s="18"/>
      <c r="L55" s="18"/>
      <c r="M55" s="18"/>
      <c r="N55" s="18"/>
      <c r="Q55" s="18"/>
    </row>
    <row r="56" spans="2:17" x14ac:dyDescent="0.25">
      <c r="B56" s="18"/>
      <c r="C56" s="18"/>
      <c r="D56" s="5"/>
      <c r="E56" s="5"/>
      <c r="G56" s="18"/>
      <c r="H56" s="18"/>
      <c r="I56" s="18"/>
      <c r="L56" s="18"/>
      <c r="M56" s="18"/>
      <c r="N56" s="18"/>
      <c r="Q56" s="18"/>
    </row>
    <row r="57" spans="2:17" x14ac:dyDescent="0.25">
      <c r="B57" s="18"/>
      <c r="C57" s="18"/>
      <c r="D57" s="5"/>
      <c r="E57" s="5"/>
      <c r="G57" s="18"/>
      <c r="H57" s="18"/>
      <c r="I57" s="18"/>
      <c r="L57" s="18"/>
      <c r="M57" s="18"/>
      <c r="N57" s="18"/>
      <c r="Q57" s="18"/>
    </row>
    <row r="58" spans="2:17" x14ac:dyDescent="0.25">
      <c r="B58" s="18"/>
      <c r="C58" s="18"/>
      <c r="D58" s="5"/>
      <c r="E58" s="5"/>
      <c r="G58" s="18"/>
      <c r="H58" s="18"/>
      <c r="I58" s="18"/>
      <c r="L58" s="18"/>
      <c r="M58" s="18"/>
      <c r="N58" s="18"/>
      <c r="Q58" s="18"/>
    </row>
    <row r="59" spans="2:17" x14ac:dyDescent="0.25">
      <c r="B59" s="18"/>
      <c r="C59" s="18"/>
      <c r="D59" s="5"/>
      <c r="E59" s="5"/>
      <c r="G59" s="18"/>
      <c r="H59" s="18"/>
      <c r="I59" s="18"/>
      <c r="L59" s="18"/>
      <c r="M59" s="18"/>
      <c r="N59" s="18"/>
      <c r="Q59" s="18"/>
    </row>
    <row r="60" spans="2:17" x14ac:dyDescent="0.25">
      <c r="B60" s="18"/>
      <c r="C60" s="18"/>
      <c r="D60" s="5"/>
      <c r="E60" s="5"/>
      <c r="G60" s="18"/>
      <c r="H60" s="18"/>
      <c r="I60" s="18"/>
      <c r="L60" s="18"/>
      <c r="M60" s="18"/>
      <c r="N60" s="18"/>
      <c r="Q60" s="18"/>
    </row>
    <row r="61" spans="2:17" x14ac:dyDescent="0.25">
      <c r="B61" s="18"/>
      <c r="C61" s="18"/>
      <c r="D61" s="5"/>
      <c r="E61" s="5"/>
      <c r="G61" s="18"/>
      <c r="H61" s="18"/>
      <c r="I61" s="18"/>
      <c r="L61" s="18"/>
      <c r="M61" s="18"/>
      <c r="N61" s="18"/>
      <c r="Q61" s="18"/>
    </row>
    <row r="62" spans="2:17" x14ac:dyDescent="0.25">
      <c r="B62" s="18"/>
      <c r="C62" s="18"/>
      <c r="D62" s="5"/>
      <c r="E62" s="5"/>
      <c r="G62" s="18"/>
      <c r="H62" s="18"/>
      <c r="I62" s="18"/>
      <c r="L62" s="18"/>
      <c r="M62" s="18"/>
      <c r="N62" s="18"/>
      <c r="Q62" s="18"/>
    </row>
    <row r="63" spans="2:17" x14ac:dyDescent="0.25">
      <c r="B63" s="18"/>
      <c r="C63" s="18"/>
      <c r="D63" s="5"/>
      <c r="E63" s="5"/>
      <c r="G63" s="18"/>
      <c r="H63" s="18"/>
      <c r="I63" s="18"/>
      <c r="L63" s="18"/>
      <c r="M63" s="18"/>
      <c r="N63" s="18"/>
      <c r="Q63" s="18"/>
    </row>
    <row r="64" spans="2:17" x14ac:dyDescent="0.25">
      <c r="B64" s="18"/>
      <c r="C64" s="18"/>
      <c r="D64" s="5"/>
      <c r="E64" s="5"/>
      <c r="G64" s="18"/>
      <c r="H64" s="18"/>
      <c r="I64" s="18"/>
      <c r="L64" s="18"/>
      <c r="M64" s="18"/>
      <c r="N64" s="18"/>
      <c r="Q64" s="5"/>
    </row>
    <row r="65" spans="2:17" x14ac:dyDescent="0.25">
      <c r="B65" s="18"/>
      <c r="C65" s="18"/>
      <c r="D65" s="5"/>
      <c r="E65" s="5"/>
      <c r="G65" s="18"/>
      <c r="H65" s="18"/>
      <c r="I65" s="18"/>
      <c r="L65" s="18"/>
      <c r="M65" s="18"/>
      <c r="N65" s="18"/>
      <c r="Q65" s="5"/>
    </row>
    <row r="66" spans="2:17" x14ac:dyDescent="0.25">
      <c r="B66" s="5"/>
      <c r="C66" s="5"/>
      <c r="H66" s="1"/>
      <c r="I66" s="1"/>
    </row>
    <row r="67" spans="2:17" x14ac:dyDescent="0.25">
      <c r="B67" s="5"/>
      <c r="C67" s="5"/>
    </row>
    <row r="68" spans="2:17" x14ac:dyDescent="0.25">
      <c r="B68" s="5"/>
      <c r="C68" s="5"/>
    </row>
    <row r="69" spans="2:17" x14ac:dyDescent="0.25">
      <c r="B69" s="5"/>
      <c r="C69" s="5"/>
    </row>
    <row r="70" spans="2:17" x14ac:dyDescent="0.25">
      <c r="B70" s="5"/>
      <c r="C70" s="5"/>
    </row>
    <row r="71" spans="2:17" x14ac:dyDescent="0.25">
      <c r="B71" s="5"/>
      <c r="C71" s="5"/>
    </row>
    <row r="72" spans="2:17" x14ac:dyDescent="0.25">
      <c r="B72" s="5"/>
      <c r="C72" s="5"/>
    </row>
    <row r="73" spans="2:17" x14ac:dyDescent="0.25">
      <c r="B73" s="5"/>
      <c r="C73" s="5"/>
    </row>
    <row r="74" spans="2:17" x14ac:dyDescent="0.25">
      <c r="B74" s="5"/>
      <c r="C74" s="5"/>
    </row>
    <row r="75" spans="2:17" x14ac:dyDescent="0.25">
      <c r="B75" s="5"/>
      <c r="C75" s="5"/>
    </row>
    <row r="76" spans="2:17" x14ac:dyDescent="0.25">
      <c r="B76" s="5"/>
      <c r="C76" s="5"/>
    </row>
    <row r="77" spans="2:17" x14ac:dyDescent="0.25">
      <c r="B77" s="5"/>
      <c r="C77" s="5"/>
    </row>
    <row r="78" spans="2:17" x14ac:dyDescent="0.25">
      <c r="B78" s="5"/>
      <c r="C78" s="5"/>
    </row>
    <row r="79" spans="2:17" x14ac:dyDescent="0.25">
      <c r="B79" s="5"/>
      <c r="C79" s="5"/>
    </row>
    <row r="80" spans="2:17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K4:N38">
    <sortCondition ref="L4:L3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59B-6405-4FC0-AA73-963E37BD6870}">
  <sheetPr>
    <tabColor rgb="FF00B0F0"/>
  </sheetPr>
  <dimension ref="A1:Q110"/>
  <sheetViews>
    <sheetView zoomScale="90" zoomScaleNormal="90" workbookViewId="0">
      <selection activeCell="N31" sqref="N31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7109375" style="6" customWidth="1"/>
    <col min="12" max="12" width="7.5703125" style="6" customWidth="1"/>
    <col min="13" max="13" width="8.85546875" style="6"/>
    <col min="14" max="14" width="41.7109375" style="6" customWidth="1"/>
    <col min="15" max="17" width="7.5703125" style="6" customWidth="1"/>
    <col min="18" max="16384" width="8.85546875" style="6"/>
  </cols>
  <sheetData>
    <row r="1" spans="1:17" x14ac:dyDescent="0.25">
      <c r="A1" s="20" t="s">
        <v>209</v>
      </c>
      <c r="B1" s="4"/>
      <c r="C1" s="5"/>
      <c r="D1" s="18">
        <v>1.6550925925925924E-5</v>
      </c>
      <c r="E1" s="18"/>
      <c r="F1" s="21" t="s">
        <v>208</v>
      </c>
      <c r="G1" s="5"/>
      <c r="H1" s="5"/>
      <c r="I1" s="18">
        <v>1.6550925925925924E-5</v>
      </c>
      <c r="J1" s="18"/>
      <c r="K1" s="9" t="s">
        <v>224</v>
      </c>
      <c r="L1" s="16"/>
      <c r="N1" s="9" t="s">
        <v>227</v>
      </c>
      <c r="Q1" s="18">
        <v>1.6550925925925924E-5</v>
      </c>
    </row>
    <row r="2" spans="1:17" x14ac:dyDescent="0.25">
      <c r="A2" s="2" t="s">
        <v>23</v>
      </c>
      <c r="B2" s="17" t="s">
        <v>228</v>
      </c>
      <c r="C2" s="17" t="s">
        <v>164</v>
      </c>
      <c r="D2" s="18">
        <f>C2+$D$1</f>
        <v>2.0966435185185185E-3</v>
      </c>
      <c r="E2" s="18"/>
      <c r="F2" s="2" t="s">
        <v>23</v>
      </c>
      <c r="G2" s="18" t="s">
        <v>228</v>
      </c>
      <c r="H2" s="17" t="s">
        <v>183</v>
      </c>
      <c r="I2" s="18">
        <f>H2+$I$1</f>
        <v>2.5846064814814816E-3</v>
      </c>
      <c r="J2" s="1"/>
      <c r="K2" s="15" t="s">
        <v>225</v>
      </c>
      <c r="L2" s="18">
        <f t="shared" ref="L2:L30" si="0">SUMIF($A$3:$A$65,K2,$B$3:$B$65)+SUMIF($F$3:$F$65,K2,$G$3:$G$65)</f>
        <v>1.7430555555555515E-4</v>
      </c>
      <c r="N2" s="15" t="s">
        <v>11</v>
      </c>
      <c r="O2" s="17">
        <f>P2-$C$2</f>
        <v>6.429398148148145E-4</v>
      </c>
      <c r="P2" s="17">
        <v>2.7230324074074071E-3</v>
      </c>
      <c r="Q2" s="17">
        <f>P2+$Q$1</f>
        <v>2.739583333333333E-3</v>
      </c>
    </row>
    <row r="3" spans="1:17" x14ac:dyDescent="0.25">
      <c r="A3" s="13" t="s">
        <v>24</v>
      </c>
      <c r="B3" s="17">
        <f>C3-$C$2</f>
        <v>9.6643518518518476E-5</v>
      </c>
      <c r="C3" s="17" t="s">
        <v>165</v>
      </c>
      <c r="D3" s="18">
        <f t="shared" ref="D3:D33" si="1">C3+$D$1</f>
        <v>2.193287037037037E-3</v>
      </c>
      <c r="E3" s="18"/>
      <c r="F3" s="14" t="s">
        <v>225</v>
      </c>
      <c r="G3" s="18">
        <f t="shared" ref="G3:G33" si="2">H3-$H$2</f>
        <v>7.6967592592592452E-5</v>
      </c>
      <c r="H3" s="17" t="s">
        <v>184</v>
      </c>
      <c r="I3" s="18">
        <f t="shared" ref="I3:I33" si="3">H3+$I$1</f>
        <v>2.661574074074074E-3</v>
      </c>
      <c r="J3" s="1"/>
      <c r="K3" s="15" t="s">
        <v>24</v>
      </c>
      <c r="L3" s="18">
        <f t="shared" si="0"/>
        <v>1.753472222222217E-4</v>
      </c>
      <c r="N3" s="6" t="s">
        <v>222</v>
      </c>
      <c r="O3" s="17">
        <f t="shared" ref="O3:O6" si="4">P3-$C$2</f>
        <v>6.644675925925928E-4</v>
      </c>
      <c r="P3" s="17">
        <v>2.7445601851851854E-3</v>
      </c>
      <c r="Q3" s="17">
        <f t="shared" ref="Q3:Q6" si="5">P3+$Q$1</f>
        <v>2.7611111111111113E-3</v>
      </c>
    </row>
    <row r="4" spans="1:17" x14ac:dyDescent="0.25">
      <c r="A4" s="13" t="s">
        <v>225</v>
      </c>
      <c r="B4" s="17">
        <f>C4-$C$2</f>
        <v>9.7337962962962699E-5</v>
      </c>
      <c r="C4" s="17" t="s">
        <v>166</v>
      </c>
      <c r="D4" s="18">
        <f t="shared" si="1"/>
        <v>2.1939814814814812E-3</v>
      </c>
      <c r="E4" s="18"/>
      <c r="F4" s="14" t="s">
        <v>24</v>
      </c>
      <c r="G4" s="18">
        <f t="shared" si="2"/>
        <v>7.8703703703703227E-5</v>
      </c>
      <c r="H4" s="17" t="s">
        <v>185</v>
      </c>
      <c r="I4" s="18">
        <f t="shared" si="3"/>
        <v>2.6633101851851848E-3</v>
      </c>
      <c r="J4" s="1"/>
      <c r="K4" s="15" t="s">
        <v>0</v>
      </c>
      <c r="L4" s="18">
        <f t="shared" si="0"/>
        <v>1.8194444444444464E-4</v>
      </c>
      <c r="N4" s="15" t="s">
        <v>226</v>
      </c>
      <c r="O4" s="17">
        <f t="shared" si="4"/>
        <v>6.8611111111111086E-4</v>
      </c>
      <c r="P4" s="17">
        <v>2.7662037037037034E-3</v>
      </c>
      <c r="Q4" s="17">
        <f t="shared" si="5"/>
        <v>2.7827546296296294E-3</v>
      </c>
    </row>
    <row r="5" spans="1:17" x14ac:dyDescent="0.25">
      <c r="A5" s="13" t="s">
        <v>68</v>
      </c>
      <c r="B5" s="17">
        <f t="shared" ref="B5:B33" si="6">C5-$C$2</f>
        <v>9.9074074074073908E-5</v>
      </c>
      <c r="C5" s="17" t="s">
        <v>167</v>
      </c>
      <c r="D5" s="18">
        <f t="shared" si="1"/>
        <v>2.1957175925925924E-3</v>
      </c>
      <c r="E5" s="18"/>
      <c r="F5" s="14" t="s">
        <v>18</v>
      </c>
      <c r="G5" s="18">
        <f t="shared" si="2"/>
        <v>7.9861111111111278E-5</v>
      </c>
      <c r="H5" s="17">
        <v>2.6479166666666669E-3</v>
      </c>
      <c r="I5" s="18">
        <f t="shared" si="3"/>
        <v>2.6644675925925928E-3</v>
      </c>
      <c r="J5" s="1"/>
      <c r="K5" s="15" t="s">
        <v>68</v>
      </c>
      <c r="L5" s="18">
        <f t="shared" si="0"/>
        <v>1.8414351851851795E-4</v>
      </c>
      <c r="N5" s="6" t="s">
        <v>241</v>
      </c>
      <c r="O5" s="17">
        <f t="shared" si="4"/>
        <v>1.2567129629629625E-3</v>
      </c>
      <c r="P5" s="18">
        <v>3.3368055555555551E-3</v>
      </c>
      <c r="Q5" s="17">
        <f t="shared" si="5"/>
        <v>3.353356481481481E-3</v>
      </c>
    </row>
    <row r="6" spans="1:17" x14ac:dyDescent="0.25">
      <c r="A6" s="13" t="s">
        <v>0</v>
      </c>
      <c r="B6" s="17">
        <f t="shared" si="6"/>
        <v>1.0127314814814851E-4</v>
      </c>
      <c r="C6" s="17" t="s">
        <v>168</v>
      </c>
      <c r="D6" s="18">
        <f t="shared" si="1"/>
        <v>2.197916666666667E-3</v>
      </c>
      <c r="E6" s="18"/>
      <c r="F6" s="14" t="s">
        <v>0</v>
      </c>
      <c r="G6" s="18">
        <f t="shared" si="2"/>
        <v>8.0671296296296133E-5</v>
      </c>
      <c r="H6" s="17" t="s">
        <v>186</v>
      </c>
      <c r="I6" s="18">
        <f t="shared" si="3"/>
        <v>2.6652777777777777E-3</v>
      </c>
      <c r="J6" s="1"/>
      <c r="K6" s="15" t="s">
        <v>90</v>
      </c>
      <c r="L6" s="18">
        <f t="shared" si="0"/>
        <v>1.8946759259259221E-4</v>
      </c>
      <c r="N6" s="15" t="s">
        <v>206</v>
      </c>
      <c r="O6" s="17">
        <f t="shared" si="4"/>
        <v>1.6748842592592592E-3</v>
      </c>
      <c r="P6" s="18">
        <v>3.7549768518518518E-3</v>
      </c>
      <c r="Q6" s="17">
        <f t="shared" si="5"/>
        <v>3.7715277777777777E-3</v>
      </c>
    </row>
    <row r="7" spans="1:17" x14ac:dyDescent="0.25">
      <c r="A7" s="13" t="s">
        <v>17</v>
      </c>
      <c r="B7" s="17">
        <f t="shared" si="6"/>
        <v>1.0138888888888914E-4</v>
      </c>
      <c r="C7" s="17" t="s">
        <v>169</v>
      </c>
      <c r="D7" s="18">
        <f t="shared" si="1"/>
        <v>2.1980324074074077E-3</v>
      </c>
      <c r="E7" s="18"/>
      <c r="F7" s="14" t="s">
        <v>5</v>
      </c>
      <c r="G7" s="18">
        <f t="shared" si="2"/>
        <v>8.2986111111110934E-5</v>
      </c>
      <c r="H7" s="17" t="s">
        <v>187</v>
      </c>
      <c r="I7" s="18">
        <f t="shared" si="3"/>
        <v>2.6675925925925925E-3</v>
      </c>
      <c r="J7" s="1"/>
      <c r="K7" s="15" t="s">
        <v>17</v>
      </c>
      <c r="L7" s="18">
        <f t="shared" si="0"/>
        <v>1.9016203703703686E-4</v>
      </c>
      <c r="O7" s="18"/>
      <c r="P7" s="18"/>
      <c r="Q7" s="18"/>
    </row>
    <row r="8" spans="1:17" x14ac:dyDescent="0.25">
      <c r="A8" s="13" t="s">
        <v>90</v>
      </c>
      <c r="B8" s="17">
        <f t="shared" si="6"/>
        <v>1.0509259259259239E-4</v>
      </c>
      <c r="C8" s="17" t="s">
        <v>170</v>
      </c>
      <c r="D8" s="18">
        <f t="shared" si="1"/>
        <v>2.2017361111111109E-3</v>
      </c>
      <c r="E8" s="18"/>
      <c r="F8" s="14" t="s">
        <v>90</v>
      </c>
      <c r="G8" s="18">
        <f t="shared" si="2"/>
        <v>8.4374999999999815E-5</v>
      </c>
      <c r="H8" s="17">
        <v>2.6524305555555554E-3</v>
      </c>
      <c r="I8" s="18">
        <f t="shared" si="3"/>
        <v>2.6689814814814814E-3</v>
      </c>
      <c r="J8" s="1"/>
      <c r="K8" s="15" t="s">
        <v>21</v>
      </c>
      <c r="L8" s="18">
        <f t="shared" si="0"/>
        <v>1.9629629629629641E-4</v>
      </c>
      <c r="N8" s="9" t="s">
        <v>223</v>
      </c>
      <c r="O8" s="18"/>
      <c r="P8" s="18"/>
      <c r="Q8" s="18"/>
    </row>
    <row r="9" spans="1:17" x14ac:dyDescent="0.25">
      <c r="A9" s="13" t="s">
        <v>12</v>
      </c>
      <c r="B9" s="17">
        <f t="shared" si="6"/>
        <v>1.0775462962962995E-4</v>
      </c>
      <c r="C9" s="17">
        <v>2.1878472222222225E-3</v>
      </c>
      <c r="D9" s="18">
        <f t="shared" si="1"/>
        <v>2.2043981481481485E-3</v>
      </c>
      <c r="E9" s="18"/>
      <c r="F9" s="14" t="s">
        <v>68</v>
      </c>
      <c r="G9" s="18">
        <f t="shared" si="2"/>
        <v>8.5069444444444038E-5</v>
      </c>
      <c r="H9" s="17" t="s">
        <v>188</v>
      </c>
      <c r="I9" s="18">
        <f t="shared" si="3"/>
        <v>2.6696759259259256E-3</v>
      </c>
      <c r="J9" s="1"/>
      <c r="K9" s="15" t="s">
        <v>20</v>
      </c>
      <c r="L9" s="18">
        <f t="shared" si="0"/>
        <v>2.0057870370370412E-4</v>
      </c>
      <c r="N9" s="6" t="s">
        <v>230</v>
      </c>
      <c r="O9" s="18"/>
      <c r="P9" s="18"/>
      <c r="Q9" s="18"/>
    </row>
    <row r="10" spans="1:17" x14ac:dyDescent="0.25">
      <c r="A10" s="13" t="s">
        <v>21</v>
      </c>
      <c r="B10" s="17">
        <f t="shared" si="6"/>
        <v>1.0891203703703714E-4</v>
      </c>
      <c r="C10" s="17" t="s">
        <v>171</v>
      </c>
      <c r="D10" s="18">
        <f t="shared" si="1"/>
        <v>2.2055555555555557E-3</v>
      </c>
      <c r="E10" s="18"/>
      <c r="F10" s="14" t="s">
        <v>21</v>
      </c>
      <c r="G10" s="18">
        <f t="shared" si="2"/>
        <v>8.7384259259259273E-5</v>
      </c>
      <c r="H10" s="17" t="s">
        <v>189</v>
      </c>
      <c r="I10" s="18">
        <f t="shared" si="3"/>
        <v>2.6719907407407408E-3</v>
      </c>
      <c r="J10" s="1"/>
      <c r="K10" s="15" t="s">
        <v>18</v>
      </c>
      <c r="L10" s="18">
        <f t="shared" si="0"/>
        <v>2.0150462962963004E-4</v>
      </c>
      <c r="N10" s="6" t="s">
        <v>237</v>
      </c>
      <c r="O10" s="18"/>
      <c r="P10" s="18"/>
      <c r="Q10" s="18"/>
    </row>
    <row r="11" spans="1:17" x14ac:dyDescent="0.25">
      <c r="A11" s="13" t="s">
        <v>160</v>
      </c>
      <c r="B11" s="17">
        <f t="shared" si="6"/>
        <v>1.0891203703703714E-4</v>
      </c>
      <c r="C11" s="17" t="s">
        <v>171</v>
      </c>
      <c r="D11" s="18">
        <f t="shared" si="1"/>
        <v>2.2055555555555557E-3</v>
      </c>
      <c r="E11" s="18"/>
      <c r="F11" s="14" t="s">
        <v>17</v>
      </c>
      <c r="G11" s="18">
        <f t="shared" si="2"/>
        <v>8.8773148148147719E-5</v>
      </c>
      <c r="H11" s="17" t="s">
        <v>190</v>
      </c>
      <c r="I11" s="18">
        <f t="shared" si="3"/>
        <v>2.6733796296296293E-3</v>
      </c>
      <c r="J11" s="1"/>
      <c r="K11" s="15" t="s">
        <v>12</v>
      </c>
      <c r="L11" s="18">
        <f t="shared" si="0"/>
        <v>2.0312500000000061E-4</v>
      </c>
      <c r="N11" s="6" t="s">
        <v>235</v>
      </c>
      <c r="O11" s="18"/>
      <c r="P11" s="18"/>
      <c r="Q11" s="18"/>
    </row>
    <row r="12" spans="1:17" x14ac:dyDescent="0.25">
      <c r="A12" s="13" t="s">
        <v>20</v>
      </c>
      <c r="B12" s="17">
        <f t="shared" si="6"/>
        <v>1.0972222222222243E-4</v>
      </c>
      <c r="C12" s="17" t="s">
        <v>172</v>
      </c>
      <c r="D12" s="18">
        <f t="shared" si="1"/>
        <v>2.2063657407407409E-3</v>
      </c>
      <c r="E12" s="18"/>
      <c r="F12" s="14" t="s">
        <v>163</v>
      </c>
      <c r="G12" s="18">
        <f t="shared" si="2"/>
        <v>9.0162037037037034E-5</v>
      </c>
      <c r="H12" s="17">
        <v>2.6582175925925927E-3</v>
      </c>
      <c r="I12" s="18">
        <f t="shared" si="3"/>
        <v>2.6747685185185186E-3</v>
      </c>
      <c r="J12" s="1"/>
      <c r="K12" s="15" t="s">
        <v>7</v>
      </c>
      <c r="L12" s="18">
        <f t="shared" si="0"/>
        <v>2.0370370370370334E-4</v>
      </c>
      <c r="O12" s="18"/>
      <c r="P12" s="18"/>
      <c r="Q12" s="18"/>
    </row>
    <row r="13" spans="1:17" x14ac:dyDescent="0.25">
      <c r="A13" s="13" t="s">
        <v>7</v>
      </c>
      <c r="B13" s="17">
        <f t="shared" si="6"/>
        <v>1.1087962962962961E-4</v>
      </c>
      <c r="C13" s="17">
        <v>2.1909722222222222E-3</v>
      </c>
      <c r="D13" s="18">
        <f t="shared" si="1"/>
        <v>2.2075231481481481E-3</v>
      </c>
      <c r="E13" s="18"/>
      <c r="F13" s="14" t="s">
        <v>20</v>
      </c>
      <c r="G13" s="18">
        <f t="shared" si="2"/>
        <v>9.0856481481481691E-5</v>
      </c>
      <c r="H13" s="17" t="s">
        <v>191</v>
      </c>
      <c r="I13" s="18">
        <f t="shared" si="3"/>
        <v>2.6754629629629633E-3</v>
      </c>
      <c r="J13" s="1"/>
      <c r="K13" s="15" t="s">
        <v>15</v>
      </c>
      <c r="L13" s="18">
        <f t="shared" si="0"/>
        <v>2.0486111111111139E-4</v>
      </c>
      <c r="O13" s="18"/>
      <c r="P13" s="18"/>
      <c r="Q13" s="18"/>
    </row>
    <row r="14" spans="1:17" x14ac:dyDescent="0.25">
      <c r="A14" s="13" t="s">
        <v>15</v>
      </c>
      <c r="B14" s="17">
        <f t="shared" si="6"/>
        <v>1.116898148148149E-4</v>
      </c>
      <c r="C14" s="17">
        <v>2.1917824074074075E-3</v>
      </c>
      <c r="D14" s="18">
        <f t="shared" si="1"/>
        <v>2.2083333333333334E-3</v>
      </c>
      <c r="E14" s="18"/>
      <c r="F14" s="14" t="s">
        <v>7</v>
      </c>
      <c r="G14" s="18">
        <f t="shared" si="2"/>
        <v>9.2824074074073729E-5</v>
      </c>
      <c r="H14" s="17" t="s">
        <v>192</v>
      </c>
      <c r="I14" s="18">
        <f t="shared" si="3"/>
        <v>2.6774305555555553E-3</v>
      </c>
      <c r="J14" s="1"/>
      <c r="K14" s="15" t="s">
        <v>5</v>
      </c>
      <c r="L14" s="18">
        <f t="shared" si="0"/>
        <v>2.1122685185185177E-4</v>
      </c>
      <c r="O14" s="18"/>
      <c r="P14" s="18"/>
      <c r="Q14" s="18"/>
    </row>
    <row r="15" spans="1:17" x14ac:dyDescent="0.25">
      <c r="A15" s="13" t="s">
        <v>19</v>
      </c>
      <c r="B15" s="17">
        <f t="shared" si="6"/>
        <v>1.1759259259259275E-4</v>
      </c>
      <c r="C15" s="17" t="s">
        <v>173</v>
      </c>
      <c r="D15" s="18">
        <f t="shared" si="1"/>
        <v>2.2142361111111113E-3</v>
      </c>
      <c r="E15" s="18"/>
      <c r="F15" s="14" t="s">
        <v>8</v>
      </c>
      <c r="G15" s="18">
        <f t="shared" si="2"/>
        <v>9.3055555555555426E-5</v>
      </c>
      <c r="H15" s="17" t="s">
        <v>193</v>
      </c>
      <c r="I15" s="18">
        <f t="shared" si="3"/>
        <v>2.677662037037037E-3</v>
      </c>
      <c r="J15" s="1"/>
      <c r="K15" s="15" t="s">
        <v>19</v>
      </c>
      <c r="L15" s="18">
        <f t="shared" si="0"/>
        <v>2.1250000000000002E-4</v>
      </c>
      <c r="O15" s="18"/>
      <c r="P15" s="18"/>
      <c r="Q15" s="18"/>
    </row>
    <row r="16" spans="1:17" x14ac:dyDescent="0.25">
      <c r="A16" s="13" t="s">
        <v>8</v>
      </c>
      <c r="B16" s="17">
        <f t="shared" si="6"/>
        <v>1.2013888888888881E-4</v>
      </c>
      <c r="C16" s="17" t="s">
        <v>174</v>
      </c>
      <c r="D16" s="18">
        <f t="shared" si="1"/>
        <v>2.2167824074074073E-3</v>
      </c>
      <c r="E16" s="18"/>
      <c r="F16" s="14" t="s">
        <v>15</v>
      </c>
      <c r="G16" s="18">
        <f t="shared" si="2"/>
        <v>9.3171296296296491E-5</v>
      </c>
      <c r="H16" s="17" t="s">
        <v>194</v>
      </c>
      <c r="I16" s="18">
        <f t="shared" si="3"/>
        <v>2.6777777777777781E-3</v>
      </c>
      <c r="J16" s="1"/>
      <c r="K16" s="15" t="s">
        <v>8</v>
      </c>
      <c r="L16" s="18">
        <f t="shared" si="0"/>
        <v>2.1319444444444424E-4</v>
      </c>
      <c r="O16" s="18"/>
      <c r="P16" s="18"/>
      <c r="Q16" s="18"/>
    </row>
    <row r="17" spans="1:17" x14ac:dyDescent="0.25">
      <c r="A17" s="13" t="s">
        <v>18</v>
      </c>
      <c r="B17" s="17">
        <f t="shared" si="6"/>
        <v>1.2164351851851876E-4</v>
      </c>
      <c r="C17" s="17">
        <v>2.2017361111111113E-3</v>
      </c>
      <c r="D17" s="18">
        <f t="shared" si="1"/>
        <v>2.2182870370370373E-3</v>
      </c>
      <c r="E17" s="18"/>
      <c r="F17" s="14" t="s">
        <v>19</v>
      </c>
      <c r="G17" s="18">
        <f t="shared" si="2"/>
        <v>9.4907407407407267E-5</v>
      </c>
      <c r="H17" s="17" t="s">
        <v>195</v>
      </c>
      <c r="I17" s="18">
        <f t="shared" si="3"/>
        <v>2.6795138888888888E-3</v>
      </c>
      <c r="J17" s="1"/>
      <c r="K17" s="15" t="s">
        <v>160</v>
      </c>
      <c r="L17" s="18">
        <f t="shared" si="0"/>
        <v>2.1331018518518487E-4</v>
      </c>
      <c r="O17" s="18"/>
      <c r="P17" s="18"/>
      <c r="Q17" s="18"/>
    </row>
    <row r="18" spans="1:17" x14ac:dyDescent="0.25">
      <c r="A18" s="13" t="s">
        <v>5</v>
      </c>
      <c r="B18" s="17">
        <f t="shared" si="6"/>
        <v>1.2824074074074083E-4</v>
      </c>
      <c r="C18" s="17" t="s">
        <v>175</v>
      </c>
      <c r="D18" s="18">
        <f t="shared" si="1"/>
        <v>2.2248842592592593E-3</v>
      </c>
      <c r="E18" s="18"/>
      <c r="F18" s="14" t="s">
        <v>12</v>
      </c>
      <c r="G18" s="18">
        <f t="shared" si="2"/>
        <v>9.5370370370370661E-5</v>
      </c>
      <c r="H18" s="17" t="s">
        <v>196</v>
      </c>
      <c r="I18" s="18">
        <f t="shared" si="3"/>
        <v>2.6799768518518522E-3</v>
      </c>
      <c r="J18" s="1"/>
      <c r="K18" s="15" t="s">
        <v>6</v>
      </c>
      <c r="L18" s="18">
        <f t="shared" si="0"/>
        <v>2.3692129629629627E-4</v>
      </c>
      <c r="O18" s="18"/>
      <c r="P18" s="18"/>
      <c r="Q18" s="18"/>
    </row>
    <row r="19" spans="1:17" x14ac:dyDescent="0.25">
      <c r="A19" s="13" t="s">
        <v>6</v>
      </c>
      <c r="B19" s="17">
        <f t="shared" si="6"/>
        <v>1.2939814814814802E-4</v>
      </c>
      <c r="C19" s="17" t="s">
        <v>176</v>
      </c>
      <c r="D19" s="18">
        <f t="shared" si="1"/>
        <v>2.2260416666666665E-3</v>
      </c>
      <c r="E19" s="18"/>
      <c r="F19" s="14" t="s">
        <v>2</v>
      </c>
      <c r="G19" s="18">
        <f t="shared" si="2"/>
        <v>1.0358796296296244E-4</v>
      </c>
      <c r="H19" s="17" t="s">
        <v>197</v>
      </c>
      <c r="I19" s="18">
        <f t="shared" si="3"/>
        <v>2.688194444444444E-3</v>
      </c>
      <c r="J19" s="1"/>
      <c r="K19" s="15" t="s">
        <v>163</v>
      </c>
      <c r="L19" s="18">
        <f t="shared" si="0"/>
        <v>2.4733796296296309E-4</v>
      </c>
      <c r="O19" s="18"/>
      <c r="P19" s="18"/>
      <c r="Q19" s="18"/>
    </row>
    <row r="20" spans="1:17" x14ac:dyDescent="0.25">
      <c r="A20" s="13" t="s">
        <v>161</v>
      </c>
      <c r="B20" s="17">
        <f t="shared" si="6"/>
        <v>1.3900462962962955E-4</v>
      </c>
      <c r="C20" s="17">
        <v>2.2190972222222221E-3</v>
      </c>
      <c r="D20" s="18">
        <f t="shared" si="1"/>
        <v>2.2356481481481481E-3</v>
      </c>
      <c r="E20" s="18"/>
      <c r="F20" s="14" t="s">
        <v>16</v>
      </c>
      <c r="G20" s="18">
        <f t="shared" si="2"/>
        <v>1.0416666666666647E-4</v>
      </c>
      <c r="H20" s="17" t="s">
        <v>198</v>
      </c>
      <c r="I20" s="18">
        <f t="shared" si="3"/>
        <v>2.688773148148148E-3</v>
      </c>
      <c r="J20" s="1"/>
      <c r="K20" s="15" t="s">
        <v>10</v>
      </c>
      <c r="L20" s="18">
        <f t="shared" si="0"/>
        <v>2.5266203703703692E-4</v>
      </c>
      <c r="O20" s="18"/>
      <c r="P20" s="18"/>
      <c r="Q20" s="18"/>
    </row>
    <row r="21" spans="1:17" x14ac:dyDescent="0.25">
      <c r="A21" s="13" t="s">
        <v>10</v>
      </c>
      <c r="B21" s="17">
        <f t="shared" si="6"/>
        <v>1.4212962962962964E-4</v>
      </c>
      <c r="C21" s="17">
        <v>2.2222222222222222E-3</v>
      </c>
      <c r="D21" s="18">
        <f t="shared" si="1"/>
        <v>2.2387731481481482E-3</v>
      </c>
      <c r="E21" s="18"/>
      <c r="F21" s="14" t="s">
        <v>160</v>
      </c>
      <c r="G21" s="18">
        <f t="shared" si="2"/>
        <v>1.0439814814814773E-4</v>
      </c>
      <c r="H21" s="17" t="s">
        <v>199</v>
      </c>
      <c r="I21" s="18">
        <f t="shared" si="3"/>
        <v>2.6890046296296293E-3</v>
      </c>
      <c r="J21" s="1"/>
      <c r="K21" s="15" t="s">
        <v>161</v>
      </c>
      <c r="L21" s="18">
        <f t="shared" si="0"/>
        <v>2.5034722222222212E-4</v>
      </c>
      <c r="O21" s="18"/>
      <c r="P21" s="18"/>
      <c r="Q21" s="18"/>
    </row>
    <row r="22" spans="1:17" x14ac:dyDescent="0.25">
      <c r="A22" s="13" t="s">
        <v>162</v>
      </c>
      <c r="B22" s="17">
        <f t="shared" si="6"/>
        <v>1.4756944444444453E-4</v>
      </c>
      <c r="C22" s="17" t="s">
        <v>177</v>
      </c>
      <c r="D22" s="18">
        <f t="shared" si="1"/>
        <v>2.244212962962963E-3</v>
      </c>
      <c r="E22" s="18"/>
      <c r="F22" s="14" t="s">
        <v>22</v>
      </c>
      <c r="G22" s="18">
        <f t="shared" si="2"/>
        <v>1.0590277777777811E-4</v>
      </c>
      <c r="H22" s="17">
        <v>2.6739583333333337E-3</v>
      </c>
      <c r="I22" s="18">
        <f t="shared" si="3"/>
        <v>2.6905092592592597E-3</v>
      </c>
      <c r="J22" s="1"/>
      <c r="K22" s="15" t="s">
        <v>16</v>
      </c>
      <c r="L22" s="18">
        <f t="shared" si="0"/>
        <v>2.540509259259258E-4</v>
      </c>
      <c r="O22" s="18"/>
      <c r="P22" s="18"/>
      <c r="Q22" s="18"/>
    </row>
    <row r="23" spans="1:17" x14ac:dyDescent="0.25">
      <c r="A23" s="13" t="s">
        <v>16</v>
      </c>
      <c r="B23" s="17">
        <f t="shared" si="6"/>
        <v>1.4988425925925933E-4</v>
      </c>
      <c r="C23" s="17" t="s">
        <v>178</v>
      </c>
      <c r="D23" s="18">
        <f t="shared" si="1"/>
        <v>2.2465277777777778E-3</v>
      </c>
      <c r="E23" s="18"/>
      <c r="F23" s="14" t="s">
        <v>6</v>
      </c>
      <c r="G23" s="18">
        <f t="shared" si="2"/>
        <v>1.0752314814814826E-4</v>
      </c>
      <c r="H23" s="17" t="s">
        <v>200</v>
      </c>
      <c r="I23" s="18">
        <f t="shared" si="3"/>
        <v>2.6921296296296298E-3</v>
      </c>
      <c r="J23" s="1"/>
      <c r="K23" s="15" t="s">
        <v>162</v>
      </c>
      <c r="L23" s="18">
        <f t="shared" si="0"/>
        <v>2.5624999999999997E-4</v>
      </c>
      <c r="O23" s="18"/>
      <c r="P23" s="18"/>
      <c r="Q23" s="18"/>
    </row>
    <row r="24" spans="1:17" x14ac:dyDescent="0.25">
      <c r="A24" s="13" t="s">
        <v>22</v>
      </c>
      <c r="B24" s="17">
        <f t="shared" si="6"/>
        <v>1.5428240740740723E-4</v>
      </c>
      <c r="C24" s="17">
        <v>2.2343749999999998E-3</v>
      </c>
      <c r="D24" s="18">
        <f t="shared" si="1"/>
        <v>2.2509259259259258E-3</v>
      </c>
      <c r="E24" s="18"/>
      <c r="F24" s="15" t="s">
        <v>162</v>
      </c>
      <c r="G24" s="18">
        <f t="shared" ref="G24:G25" si="7">H24-$H$2</f>
        <v>1.0868055555555544E-4</v>
      </c>
      <c r="H24" s="17" t="s">
        <v>201</v>
      </c>
      <c r="I24" s="18">
        <f t="shared" ref="I24:I25" si="8">H24+$I$1</f>
        <v>2.693287037037037E-3</v>
      </c>
      <c r="J24" s="1"/>
      <c r="K24" s="15" t="s">
        <v>22</v>
      </c>
      <c r="L24" s="18">
        <f t="shared" si="0"/>
        <v>2.6018518518518535E-4</v>
      </c>
      <c r="O24" s="18"/>
      <c r="P24" s="18"/>
      <c r="Q24" s="18"/>
    </row>
    <row r="25" spans="1:17" x14ac:dyDescent="0.25">
      <c r="A25" s="15" t="s">
        <v>25</v>
      </c>
      <c r="B25" s="17">
        <f t="shared" si="6"/>
        <v>1.5694444444444436E-4</v>
      </c>
      <c r="C25" s="17" t="s">
        <v>179</v>
      </c>
      <c r="D25" s="18">
        <f t="shared" si="1"/>
        <v>2.2535879629629629E-3</v>
      </c>
      <c r="E25" s="18"/>
      <c r="F25" s="15" t="s">
        <v>10</v>
      </c>
      <c r="G25" s="18">
        <f t="shared" si="7"/>
        <v>1.1053240740740728E-4</v>
      </c>
      <c r="H25" s="17">
        <v>2.6785879629629629E-3</v>
      </c>
      <c r="I25" s="18">
        <f t="shared" si="8"/>
        <v>2.6951388888888888E-3</v>
      </c>
      <c r="J25" s="1"/>
      <c r="K25" s="15" t="s">
        <v>1</v>
      </c>
      <c r="L25" s="18">
        <f t="shared" si="0"/>
        <v>2.6874999999999989E-4</v>
      </c>
      <c r="O25" s="18"/>
      <c r="P25" s="18"/>
      <c r="Q25" s="18"/>
    </row>
    <row r="26" spans="1:17" x14ac:dyDescent="0.25">
      <c r="A26" s="15" t="s">
        <v>1</v>
      </c>
      <c r="B26" s="17">
        <f t="shared" si="6"/>
        <v>1.5717592592592606E-4</v>
      </c>
      <c r="C26" s="17">
        <v>2.2372685185185186E-3</v>
      </c>
      <c r="D26" s="18">
        <f t="shared" si="1"/>
        <v>2.2538194444444446E-3</v>
      </c>
      <c r="E26" s="18"/>
      <c r="F26" s="15" t="s">
        <v>161</v>
      </c>
      <c r="G26" s="18">
        <f t="shared" si="2"/>
        <v>1.1134259259259257E-4</v>
      </c>
      <c r="H26" s="17">
        <v>2.6793981481481482E-3</v>
      </c>
      <c r="I26" s="18">
        <f t="shared" si="3"/>
        <v>2.6959490740740741E-3</v>
      </c>
      <c r="J26" s="1"/>
      <c r="K26" s="15" t="s">
        <v>243</v>
      </c>
      <c r="L26" s="18">
        <f t="shared" si="0"/>
        <v>2.7662037037037065E-4</v>
      </c>
      <c r="O26" s="18"/>
      <c r="P26" s="18"/>
      <c r="Q26" s="18"/>
    </row>
    <row r="27" spans="1:17" x14ac:dyDescent="0.25">
      <c r="A27" s="15" t="s">
        <v>163</v>
      </c>
      <c r="B27" s="17">
        <f t="shared" si="6"/>
        <v>1.5717592592592606E-4</v>
      </c>
      <c r="C27" s="17" t="s">
        <v>180</v>
      </c>
      <c r="D27" s="18">
        <f t="shared" si="1"/>
        <v>2.2538194444444446E-3</v>
      </c>
      <c r="E27" s="18"/>
      <c r="F27" s="15" t="s">
        <v>1</v>
      </c>
      <c r="G27" s="18">
        <f t="shared" si="2"/>
        <v>1.1157407407407383E-4</v>
      </c>
      <c r="H27" s="17">
        <v>2.6796296296296295E-3</v>
      </c>
      <c r="I27" s="18">
        <f t="shared" si="3"/>
        <v>2.6961805555555554E-3</v>
      </c>
      <c r="J27" s="1"/>
      <c r="K27" s="15" t="s">
        <v>25</v>
      </c>
      <c r="L27" s="18">
        <f t="shared" si="0"/>
        <v>2.9351851851851848E-4</v>
      </c>
      <c r="O27" s="18"/>
      <c r="P27" s="18"/>
      <c r="Q27" s="18"/>
    </row>
    <row r="28" spans="1:17" x14ac:dyDescent="0.25">
      <c r="A28" s="15" t="s">
        <v>243</v>
      </c>
      <c r="B28" s="17">
        <f t="shared" si="6"/>
        <v>1.5752314814814839E-4</v>
      </c>
      <c r="C28" s="17" t="s">
        <v>181</v>
      </c>
      <c r="D28" s="18">
        <f t="shared" si="1"/>
        <v>2.2541666666666669E-3</v>
      </c>
      <c r="E28" s="18"/>
      <c r="F28" s="14" t="s">
        <v>9</v>
      </c>
      <c r="G28" s="18">
        <f t="shared" si="2"/>
        <v>1.1620370370370387E-4</v>
      </c>
      <c r="H28" s="17" t="s">
        <v>202</v>
      </c>
      <c r="I28" s="18">
        <f t="shared" si="3"/>
        <v>2.7008101851851854E-3</v>
      </c>
      <c r="J28" s="1"/>
      <c r="K28" s="15" t="s">
        <v>207</v>
      </c>
      <c r="L28" s="18">
        <f t="shared" si="0"/>
        <v>3.1018518518518461E-4</v>
      </c>
      <c r="O28" s="18"/>
      <c r="P28" s="18"/>
      <c r="Q28" s="18"/>
    </row>
    <row r="29" spans="1:17" x14ac:dyDescent="0.25">
      <c r="A29" s="15" t="s">
        <v>207</v>
      </c>
      <c r="B29" s="17">
        <f t="shared" si="6"/>
        <v>1.8379629629629605E-4</v>
      </c>
      <c r="C29" s="17">
        <v>2.2638888888888886E-3</v>
      </c>
      <c r="D29" s="18">
        <f t="shared" si="1"/>
        <v>2.2804398148148146E-3</v>
      </c>
      <c r="E29" s="18"/>
      <c r="F29" s="14" t="s">
        <v>243</v>
      </c>
      <c r="G29" s="18">
        <f t="shared" si="2"/>
        <v>1.1909722222222226E-4</v>
      </c>
      <c r="H29" s="17" t="s">
        <v>203</v>
      </c>
      <c r="I29" s="18">
        <f t="shared" si="3"/>
        <v>2.7037037037037038E-3</v>
      </c>
      <c r="J29" s="1"/>
      <c r="K29" s="15" t="s">
        <v>221</v>
      </c>
      <c r="L29" s="18">
        <f t="shared" si="0"/>
        <v>3.396990740740743E-4</v>
      </c>
      <c r="O29" s="18"/>
      <c r="P29" s="18"/>
      <c r="Q29" s="18"/>
    </row>
    <row r="30" spans="1:17" x14ac:dyDescent="0.25">
      <c r="A30" s="15" t="s">
        <v>221</v>
      </c>
      <c r="B30" s="17">
        <f t="shared" si="6"/>
        <v>2.0462962962962969E-4</v>
      </c>
      <c r="C30" s="17">
        <v>2.2847222222222223E-3</v>
      </c>
      <c r="D30" s="18">
        <f t="shared" si="1"/>
        <v>2.3012731481481482E-3</v>
      </c>
      <c r="E30" s="18"/>
      <c r="F30" s="15" t="s">
        <v>229</v>
      </c>
      <c r="G30" s="18">
        <f t="shared" si="2"/>
        <v>1.209490740740741E-4</v>
      </c>
      <c r="H30" s="17">
        <v>2.6890046296296297E-3</v>
      </c>
      <c r="I30" s="18">
        <f t="shared" si="3"/>
        <v>2.7055555555555557E-3</v>
      </c>
      <c r="J30" s="1"/>
      <c r="K30" s="15" t="s">
        <v>229</v>
      </c>
      <c r="L30" s="18">
        <f t="shared" si="0"/>
        <v>4.0891203703703706E-4</v>
      </c>
      <c r="O30" s="18"/>
      <c r="P30" s="18"/>
      <c r="Q30" s="18"/>
    </row>
    <row r="31" spans="1:17" x14ac:dyDescent="0.25">
      <c r="A31" s="15" t="s">
        <v>229</v>
      </c>
      <c r="B31" s="17">
        <f t="shared" si="6"/>
        <v>2.8796296296296296E-4</v>
      </c>
      <c r="C31" s="17">
        <v>2.3680555555555555E-3</v>
      </c>
      <c r="D31" s="18">
        <f t="shared" si="1"/>
        <v>2.3846064814814815E-3</v>
      </c>
      <c r="E31" s="18"/>
      <c r="F31" s="15" t="s">
        <v>207</v>
      </c>
      <c r="G31" s="18">
        <f t="shared" si="2"/>
        <v>1.2638888888888856E-4</v>
      </c>
      <c r="H31" s="17">
        <v>2.6944444444444442E-3</v>
      </c>
      <c r="I31" s="18">
        <f t="shared" si="3"/>
        <v>2.7109953703703701E-3</v>
      </c>
      <c r="J31" s="1"/>
      <c r="K31" s="15" t="s">
        <v>9</v>
      </c>
      <c r="L31" s="18">
        <f t="shared" ref="L31:L32" si="9">SUMIF($A$3:$A$65,K31,$B$3:$B$65)+SUMIF($F$3:$F$65,K31,$G$3:$G$65)</f>
        <v>5.3159722222222237E-4</v>
      </c>
      <c r="O31" s="18"/>
      <c r="P31" s="18"/>
      <c r="Q31" s="18"/>
    </row>
    <row r="32" spans="1:17" x14ac:dyDescent="0.25">
      <c r="A32" s="15" t="s">
        <v>9</v>
      </c>
      <c r="B32" s="17">
        <f t="shared" si="6"/>
        <v>4.153935185185185E-4</v>
      </c>
      <c r="C32" s="17">
        <v>2.4954861111111111E-3</v>
      </c>
      <c r="D32" s="18">
        <f t="shared" si="1"/>
        <v>2.512037037037037E-3</v>
      </c>
      <c r="E32" s="18"/>
      <c r="F32" s="15" t="s">
        <v>221</v>
      </c>
      <c r="G32" s="18">
        <f t="shared" si="2"/>
        <v>1.350694444444446E-4</v>
      </c>
      <c r="H32" s="18">
        <v>2.7031250000000002E-3</v>
      </c>
      <c r="I32" s="18">
        <f t="shared" si="3"/>
        <v>2.7196759259259262E-3</v>
      </c>
      <c r="J32" s="1"/>
      <c r="K32" s="15" t="s">
        <v>2</v>
      </c>
      <c r="L32" s="18">
        <f t="shared" si="9"/>
        <v>5.364583333333328E-4</v>
      </c>
      <c r="O32" s="18"/>
      <c r="P32" s="18"/>
      <c r="Q32" s="18"/>
    </row>
    <row r="33" spans="1:17" x14ac:dyDescent="0.25">
      <c r="A33" s="15" t="s">
        <v>2</v>
      </c>
      <c r="B33" s="17">
        <f t="shared" si="6"/>
        <v>4.3287037037037035E-4</v>
      </c>
      <c r="C33" s="17" t="s">
        <v>182</v>
      </c>
      <c r="D33" s="18">
        <f t="shared" si="1"/>
        <v>2.5295138888888889E-3</v>
      </c>
      <c r="E33" s="18"/>
      <c r="F33" s="15" t="s">
        <v>25</v>
      </c>
      <c r="G33" s="18">
        <f t="shared" si="2"/>
        <v>1.3657407407407412E-4</v>
      </c>
      <c r="H33" s="18">
        <v>2.7046296296296297E-3</v>
      </c>
      <c r="I33" s="18">
        <f t="shared" si="3"/>
        <v>2.7211805555555557E-3</v>
      </c>
      <c r="J33" s="1"/>
      <c r="K33" s="15"/>
      <c r="L33" s="18"/>
      <c r="O33" s="18"/>
      <c r="P33" s="18"/>
      <c r="Q33" s="18"/>
    </row>
    <row r="34" spans="1:17" x14ac:dyDescent="0.25">
      <c r="A34" s="15"/>
      <c r="B34" s="17"/>
      <c r="C34" s="18"/>
      <c r="D34" s="5"/>
      <c r="E34" s="5"/>
      <c r="F34" s="15"/>
      <c r="G34" s="18"/>
      <c r="H34" s="17"/>
      <c r="I34" s="17"/>
      <c r="J34" s="1"/>
      <c r="K34" s="15"/>
      <c r="L34" s="18"/>
      <c r="O34" s="18"/>
      <c r="P34" s="18"/>
      <c r="Q34" s="18"/>
    </row>
    <row r="35" spans="1:17" x14ac:dyDescent="0.25">
      <c r="B35" s="17"/>
      <c r="C35" s="17"/>
      <c r="D35" s="5"/>
      <c r="E35" s="5"/>
      <c r="F35" s="15"/>
      <c r="G35" s="18"/>
      <c r="H35" s="17"/>
      <c r="I35" s="18"/>
      <c r="J35" s="1"/>
      <c r="L35" s="18"/>
      <c r="O35" s="18"/>
      <c r="P35" s="18"/>
      <c r="Q35" s="18"/>
    </row>
    <row r="36" spans="1:17" x14ac:dyDescent="0.25">
      <c r="A36" s="15"/>
      <c r="B36" s="17"/>
      <c r="C36" s="17"/>
      <c r="D36" s="5"/>
      <c r="E36" s="5"/>
      <c r="F36" s="15"/>
      <c r="G36" s="17"/>
      <c r="H36" s="17"/>
      <c r="I36" s="17"/>
      <c r="J36" s="1"/>
      <c r="L36" s="18"/>
      <c r="O36" s="18"/>
      <c r="P36" s="18"/>
      <c r="Q36" s="18"/>
    </row>
    <row r="37" spans="1:17" x14ac:dyDescent="0.25">
      <c r="B37" s="17"/>
      <c r="C37" s="18"/>
      <c r="D37" s="5"/>
      <c r="E37" s="5"/>
      <c r="F37" s="7"/>
      <c r="G37" s="18"/>
      <c r="H37" s="18"/>
      <c r="I37" s="18"/>
      <c r="J37" s="1"/>
      <c r="L37" s="18"/>
      <c r="O37" s="18"/>
      <c r="P37" s="18"/>
      <c r="Q37" s="18"/>
    </row>
    <row r="38" spans="1:17" x14ac:dyDescent="0.25">
      <c r="B38" s="17"/>
      <c r="C38" s="18"/>
      <c r="D38" s="5"/>
      <c r="E38" s="5"/>
      <c r="G38" s="18"/>
      <c r="H38" s="18"/>
      <c r="I38" s="18"/>
      <c r="J38" s="1"/>
      <c r="L38" s="18"/>
      <c r="O38" s="18"/>
      <c r="P38" s="18"/>
      <c r="Q38" s="18"/>
    </row>
    <row r="39" spans="1:17" x14ac:dyDescent="0.25">
      <c r="B39" s="17"/>
      <c r="C39" s="18"/>
      <c r="D39" s="5"/>
      <c r="E39" s="5"/>
      <c r="G39" s="18"/>
      <c r="H39" s="18"/>
      <c r="I39" s="18"/>
      <c r="J39" s="1"/>
      <c r="L39" s="18"/>
      <c r="O39" s="18"/>
      <c r="P39" s="18"/>
      <c r="Q39" s="18"/>
    </row>
    <row r="40" spans="1:17" x14ac:dyDescent="0.25">
      <c r="B40" s="17"/>
      <c r="C40" s="18"/>
      <c r="D40" s="5"/>
      <c r="E40" s="5"/>
      <c r="G40" s="18"/>
      <c r="H40" s="18"/>
      <c r="I40" s="18"/>
      <c r="J40" s="1"/>
      <c r="L40" s="18"/>
      <c r="O40" s="18"/>
      <c r="P40" s="18"/>
      <c r="Q40" s="18"/>
    </row>
    <row r="41" spans="1:17" x14ac:dyDescent="0.25">
      <c r="B41" s="17"/>
      <c r="C41" s="18"/>
      <c r="D41" s="5"/>
      <c r="E41" s="5"/>
      <c r="G41" s="18"/>
      <c r="H41" s="18"/>
      <c r="I41" s="18"/>
      <c r="J41" s="1"/>
      <c r="L41" s="18"/>
      <c r="O41" s="18"/>
      <c r="P41" s="18"/>
      <c r="Q41" s="18"/>
    </row>
    <row r="42" spans="1:17" x14ac:dyDescent="0.25">
      <c r="B42" s="17"/>
      <c r="C42" s="18"/>
      <c r="D42" s="5"/>
      <c r="E42" s="5"/>
      <c r="G42" s="18"/>
      <c r="H42" s="18"/>
      <c r="I42" s="18"/>
      <c r="J42" s="1"/>
      <c r="L42" s="18"/>
      <c r="O42" s="18"/>
      <c r="P42" s="18"/>
      <c r="Q42" s="18"/>
    </row>
    <row r="43" spans="1:17" x14ac:dyDescent="0.25">
      <c r="B43" s="17"/>
      <c r="C43" s="18"/>
      <c r="D43" s="5"/>
      <c r="E43" s="5"/>
      <c r="G43" s="18"/>
      <c r="H43" s="18"/>
      <c r="I43" s="18"/>
      <c r="J43" s="1"/>
      <c r="L43" s="18"/>
      <c r="O43" s="18"/>
      <c r="P43" s="18"/>
      <c r="Q43" s="18"/>
    </row>
    <row r="44" spans="1:17" x14ac:dyDescent="0.25">
      <c r="B44" s="17"/>
      <c r="C44" s="18"/>
      <c r="D44" s="5"/>
      <c r="E44" s="5"/>
      <c r="G44" s="18"/>
      <c r="H44" s="18"/>
      <c r="I44" s="18"/>
      <c r="J44" s="1"/>
      <c r="L44" s="18"/>
      <c r="O44" s="18"/>
      <c r="P44" s="18"/>
      <c r="Q44" s="18"/>
    </row>
    <row r="45" spans="1:17" x14ac:dyDescent="0.25">
      <c r="B45" s="17"/>
      <c r="C45" s="18"/>
      <c r="D45" s="5"/>
      <c r="E45" s="5"/>
      <c r="G45" s="18"/>
      <c r="H45" s="18"/>
      <c r="I45" s="18"/>
      <c r="J45" s="1"/>
      <c r="L45" s="18"/>
      <c r="O45" s="18"/>
      <c r="P45" s="18"/>
      <c r="Q45" s="18"/>
    </row>
    <row r="46" spans="1:17" x14ac:dyDescent="0.25">
      <c r="B46" s="17"/>
      <c r="C46" s="18"/>
      <c r="D46" s="5"/>
      <c r="E46" s="5"/>
      <c r="G46" s="18"/>
      <c r="H46" s="18"/>
      <c r="I46" s="18"/>
      <c r="J46" s="1"/>
      <c r="L46" s="18"/>
      <c r="O46" s="18"/>
      <c r="P46" s="18"/>
      <c r="Q46" s="18"/>
    </row>
    <row r="47" spans="1:17" x14ac:dyDescent="0.25">
      <c r="B47" s="17"/>
      <c r="C47" s="18"/>
      <c r="D47" s="5"/>
      <c r="E47" s="5"/>
      <c r="G47" s="18"/>
      <c r="H47" s="18"/>
      <c r="I47" s="18"/>
      <c r="J47" s="1"/>
      <c r="L47" s="18"/>
      <c r="O47" s="18"/>
      <c r="P47" s="18"/>
      <c r="Q47" s="18"/>
    </row>
    <row r="48" spans="1:17" x14ac:dyDescent="0.25">
      <c r="B48" s="17"/>
      <c r="C48" s="18"/>
      <c r="D48" s="5"/>
      <c r="E48" s="5"/>
      <c r="G48" s="18"/>
      <c r="H48" s="18"/>
      <c r="I48" s="18"/>
      <c r="J48" s="1"/>
      <c r="L48" s="18"/>
      <c r="O48" s="18"/>
      <c r="P48" s="18"/>
      <c r="Q48" s="18"/>
    </row>
    <row r="49" spans="2:17" x14ac:dyDescent="0.25">
      <c r="B49" s="17"/>
      <c r="C49" s="18"/>
      <c r="D49" s="5"/>
      <c r="E49" s="5"/>
      <c r="G49" s="18"/>
      <c r="H49" s="18"/>
      <c r="I49" s="18"/>
      <c r="J49" s="1"/>
      <c r="L49" s="18"/>
      <c r="O49" s="18"/>
      <c r="P49" s="18"/>
      <c r="Q49" s="18"/>
    </row>
    <row r="50" spans="2:17" x14ac:dyDescent="0.25">
      <c r="B50" s="17"/>
      <c r="C50" s="18"/>
      <c r="D50" s="5"/>
      <c r="E50" s="5"/>
      <c r="G50" s="18"/>
      <c r="H50" s="18"/>
      <c r="I50" s="18"/>
      <c r="J50" s="1"/>
      <c r="L50" s="18"/>
      <c r="O50" s="18"/>
      <c r="P50" s="18"/>
      <c r="Q50" s="18"/>
    </row>
    <row r="51" spans="2:17" x14ac:dyDescent="0.25">
      <c r="B51" s="17"/>
      <c r="C51" s="18"/>
      <c r="D51" s="5"/>
      <c r="E51" s="5"/>
      <c r="G51" s="18"/>
      <c r="H51" s="18"/>
      <c r="I51" s="18"/>
      <c r="J51" s="1"/>
      <c r="L51" s="18"/>
      <c r="O51" s="18"/>
      <c r="P51" s="18"/>
      <c r="Q51" s="18"/>
    </row>
    <row r="52" spans="2:17" x14ac:dyDescent="0.25">
      <c r="B52" s="17"/>
      <c r="C52" s="18"/>
      <c r="D52" s="5"/>
      <c r="E52" s="5"/>
      <c r="G52" s="18"/>
      <c r="H52" s="18"/>
      <c r="I52" s="18"/>
      <c r="J52" s="1"/>
      <c r="L52" s="18"/>
      <c r="O52" s="18"/>
      <c r="P52" s="18"/>
      <c r="Q52" s="18"/>
    </row>
    <row r="53" spans="2:17" x14ac:dyDescent="0.25">
      <c r="B53" s="17"/>
      <c r="C53" s="18"/>
      <c r="D53" s="5"/>
      <c r="E53" s="5"/>
      <c r="G53" s="18"/>
      <c r="H53" s="18"/>
      <c r="I53" s="18"/>
      <c r="J53" s="1"/>
      <c r="L53" s="18"/>
      <c r="O53" s="18"/>
      <c r="P53" s="18"/>
      <c r="Q53" s="18"/>
    </row>
    <row r="54" spans="2:17" x14ac:dyDescent="0.25">
      <c r="B54" s="17"/>
      <c r="C54" s="18"/>
      <c r="D54" s="5"/>
      <c r="E54" s="5"/>
      <c r="G54" s="18"/>
      <c r="H54" s="18"/>
      <c r="I54" s="18"/>
      <c r="J54" s="1"/>
      <c r="L54" s="18"/>
      <c r="O54" s="18"/>
      <c r="P54" s="18"/>
      <c r="Q54" s="18"/>
    </row>
    <row r="55" spans="2:17" x14ac:dyDescent="0.25">
      <c r="B55" s="17"/>
      <c r="C55" s="18"/>
      <c r="D55" s="5"/>
      <c r="E55" s="5"/>
      <c r="G55" s="18"/>
      <c r="H55" s="18"/>
      <c r="I55" s="18"/>
      <c r="J55" s="1"/>
      <c r="L55" s="18"/>
      <c r="O55" s="18"/>
      <c r="P55" s="18"/>
      <c r="Q55" s="18"/>
    </row>
    <row r="56" spans="2:17" x14ac:dyDescent="0.25">
      <c r="B56" s="17"/>
      <c r="C56" s="18"/>
      <c r="D56" s="5"/>
      <c r="E56" s="5"/>
      <c r="G56" s="18"/>
      <c r="H56" s="18"/>
      <c r="I56" s="18"/>
      <c r="J56" s="1"/>
      <c r="L56" s="18"/>
      <c r="O56" s="18"/>
      <c r="P56" s="18"/>
      <c r="Q56" s="18"/>
    </row>
    <row r="57" spans="2:17" x14ac:dyDescent="0.25">
      <c r="B57" s="17"/>
      <c r="C57" s="18"/>
      <c r="D57" s="5"/>
      <c r="E57" s="5"/>
      <c r="G57" s="18"/>
      <c r="H57" s="18"/>
      <c r="I57" s="18"/>
      <c r="J57" s="1"/>
      <c r="L57" s="18"/>
      <c r="O57" s="18"/>
      <c r="P57" s="18"/>
      <c r="Q57" s="18"/>
    </row>
    <row r="58" spans="2:17" x14ac:dyDescent="0.25">
      <c r="B58" s="17"/>
      <c r="C58" s="18"/>
      <c r="D58" s="5"/>
      <c r="E58" s="5"/>
      <c r="G58" s="18"/>
      <c r="H58" s="18"/>
      <c r="I58" s="18"/>
      <c r="J58" s="1"/>
      <c r="L58" s="18"/>
      <c r="O58" s="18"/>
      <c r="P58" s="18"/>
      <c r="Q58" s="18"/>
    </row>
    <row r="59" spans="2:17" x14ac:dyDescent="0.25">
      <c r="B59" s="17"/>
      <c r="C59" s="18"/>
      <c r="D59" s="5"/>
      <c r="E59" s="5"/>
      <c r="G59" s="18"/>
      <c r="H59" s="18"/>
      <c r="I59" s="18"/>
      <c r="J59" s="1"/>
      <c r="L59" s="18"/>
      <c r="O59" s="18"/>
      <c r="P59" s="18"/>
      <c r="Q59" s="18"/>
    </row>
    <row r="60" spans="2:17" x14ac:dyDescent="0.25">
      <c r="B60" s="17"/>
      <c r="C60" s="18"/>
      <c r="D60" s="5"/>
      <c r="E60" s="5"/>
      <c r="G60" s="18"/>
      <c r="H60" s="18"/>
      <c r="I60" s="18"/>
      <c r="J60" s="1"/>
      <c r="L60" s="18"/>
      <c r="O60" s="18"/>
      <c r="P60" s="18"/>
      <c r="Q60" s="18"/>
    </row>
    <row r="61" spans="2:17" x14ac:dyDescent="0.25">
      <c r="B61" s="17"/>
      <c r="C61" s="18"/>
      <c r="D61" s="5"/>
      <c r="E61" s="5"/>
      <c r="G61" s="18"/>
      <c r="H61" s="18"/>
      <c r="I61" s="18"/>
      <c r="J61" s="1"/>
      <c r="L61" s="18"/>
      <c r="O61" s="18"/>
      <c r="P61" s="18"/>
      <c r="Q61" s="18"/>
    </row>
    <row r="62" spans="2:17" x14ac:dyDescent="0.25">
      <c r="B62" s="17"/>
      <c r="C62" s="18"/>
      <c r="D62" s="5"/>
      <c r="E62" s="5"/>
      <c r="G62" s="18"/>
      <c r="H62" s="18"/>
      <c r="I62" s="18"/>
      <c r="J62" s="1"/>
      <c r="L62" s="18"/>
      <c r="O62" s="18"/>
      <c r="P62" s="18"/>
      <c r="Q62" s="18"/>
    </row>
    <row r="63" spans="2:17" x14ac:dyDescent="0.25">
      <c r="B63" s="17"/>
      <c r="C63" s="18"/>
      <c r="D63" s="5"/>
      <c r="E63" s="5"/>
      <c r="G63" s="18"/>
      <c r="H63" s="18"/>
      <c r="I63" s="18"/>
      <c r="J63" s="1"/>
      <c r="L63" s="5"/>
      <c r="O63" s="18"/>
      <c r="P63" s="18"/>
      <c r="Q63" s="18"/>
    </row>
    <row r="64" spans="2:17" x14ac:dyDescent="0.25">
      <c r="B64" s="17"/>
      <c r="C64" s="18"/>
      <c r="D64" s="5"/>
      <c r="E64" s="5"/>
      <c r="G64" s="18"/>
      <c r="H64" s="18"/>
      <c r="I64" s="18"/>
      <c r="J64" s="1"/>
      <c r="L64" s="5"/>
      <c r="O64" s="18"/>
      <c r="P64" s="18"/>
      <c r="Q64" s="18"/>
    </row>
    <row r="65" spans="2:17" x14ac:dyDescent="0.25">
      <c r="B65" s="17"/>
      <c r="C65" s="18"/>
      <c r="D65" s="5"/>
      <c r="E65" s="5"/>
      <c r="G65" s="18"/>
      <c r="H65" s="18"/>
      <c r="I65" s="18"/>
      <c r="J65" s="1"/>
      <c r="L65" s="5"/>
      <c r="O65" s="18"/>
      <c r="P65" s="18"/>
      <c r="Q65" s="18"/>
    </row>
    <row r="66" spans="2:17" x14ac:dyDescent="0.25">
      <c r="B66" s="5"/>
      <c r="C66" s="5"/>
      <c r="H66" s="1"/>
      <c r="I66" s="1"/>
      <c r="J66" s="1"/>
    </row>
    <row r="67" spans="2:17" x14ac:dyDescent="0.25">
      <c r="B67" s="5"/>
      <c r="C67" s="5"/>
    </row>
    <row r="68" spans="2:17" x14ac:dyDescent="0.25">
      <c r="B68" s="5"/>
      <c r="C68" s="5"/>
    </row>
    <row r="69" spans="2:17" x14ac:dyDescent="0.25">
      <c r="B69" s="5"/>
      <c r="C69" s="5"/>
    </row>
    <row r="70" spans="2:17" x14ac:dyDescent="0.25">
      <c r="B70" s="5"/>
      <c r="C70" s="5"/>
    </row>
    <row r="71" spans="2:17" x14ac:dyDescent="0.25">
      <c r="B71" s="5"/>
      <c r="C71" s="5"/>
    </row>
    <row r="72" spans="2:17" x14ac:dyDescent="0.25">
      <c r="B72" s="5"/>
      <c r="C72" s="5"/>
    </row>
    <row r="73" spans="2:17" x14ac:dyDescent="0.25">
      <c r="B73" s="5"/>
      <c r="C73" s="5"/>
    </row>
    <row r="74" spans="2:17" x14ac:dyDescent="0.25">
      <c r="B74" s="5"/>
      <c r="C74" s="5"/>
    </row>
    <row r="75" spans="2:17" x14ac:dyDescent="0.25">
      <c r="B75" s="5"/>
      <c r="C75" s="5"/>
    </row>
    <row r="76" spans="2:17" x14ac:dyDescent="0.25">
      <c r="B76" s="5"/>
      <c r="C76" s="5"/>
    </row>
    <row r="77" spans="2:17" x14ac:dyDescent="0.25">
      <c r="B77" s="5"/>
      <c r="C77" s="5"/>
    </row>
    <row r="78" spans="2:17" x14ac:dyDescent="0.25">
      <c r="B78" s="5"/>
      <c r="C78" s="5"/>
    </row>
    <row r="79" spans="2:17" x14ac:dyDescent="0.25">
      <c r="B79" s="5"/>
      <c r="C79" s="5"/>
    </row>
    <row r="80" spans="2:17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K2:L33">
    <sortCondition ref="L2:L3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4542-AF86-4002-8C99-B5C5A2FD8A99}">
  <sheetPr>
    <tabColor theme="5" tint="-0.499984740745262"/>
  </sheetPr>
  <dimension ref="A1:F66"/>
  <sheetViews>
    <sheetView zoomScale="90" zoomScaleNormal="90" workbookViewId="0">
      <selection activeCell="F5" sqref="F5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26" style="6" customWidth="1"/>
    <col min="7" max="16384" width="8.85546875" style="6"/>
  </cols>
  <sheetData>
    <row r="1" spans="1:6" x14ac:dyDescent="0.25">
      <c r="A1" s="23" t="s">
        <v>208</v>
      </c>
      <c r="D1" s="18">
        <v>8.9120370370370373E-6</v>
      </c>
      <c r="E1" s="18"/>
      <c r="F1" s="9" t="s">
        <v>223</v>
      </c>
    </row>
    <row r="2" spans="1:6" x14ac:dyDescent="0.25">
      <c r="A2" s="2" t="s">
        <v>23</v>
      </c>
      <c r="B2" s="17" t="s">
        <v>228</v>
      </c>
      <c r="C2" s="17" t="s">
        <v>88</v>
      </c>
      <c r="D2" s="18">
        <f>C2+$D$1</f>
        <v>1.8512731481481483E-3</v>
      </c>
      <c r="E2" s="18"/>
      <c r="F2" s="6" t="s">
        <v>230</v>
      </c>
    </row>
    <row r="3" spans="1:6" x14ac:dyDescent="0.25">
      <c r="A3" s="12" t="s">
        <v>225</v>
      </c>
      <c r="B3" s="17">
        <f>C3-$C$2</f>
        <v>3.4803240740740736E-4</v>
      </c>
      <c r="C3" s="17" t="s">
        <v>70</v>
      </c>
      <c r="D3" s="18">
        <f t="shared" ref="D3:D15" si="0">C3+$D$1</f>
        <v>2.1993055555555555E-3</v>
      </c>
      <c r="E3" s="18"/>
      <c r="F3" s="6" t="s">
        <v>239</v>
      </c>
    </row>
    <row r="4" spans="1:6" x14ac:dyDescent="0.25">
      <c r="A4" s="11" t="s">
        <v>18</v>
      </c>
      <c r="B4" s="17">
        <f>C4-$C$2</f>
        <v>3.7604166666666667E-4</v>
      </c>
      <c r="C4" s="17" t="s">
        <v>71</v>
      </c>
      <c r="D4" s="18">
        <f t="shared" si="0"/>
        <v>2.2273148148148148E-3</v>
      </c>
      <c r="E4" s="18"/>
      <c r="F4" s="6" t="s">
        <v>234</v>
      </c>
    </row>
    <row r="5" spans="1:6" x14ac:dyDescent="0.25">
      <c r="A5" s="11" t="s">
        <v>5</v>
      </c>
      <c r="B5" s="17">
        <f t="shared" ref="B5:B15" si="1">C5-$C$2</f>
        <v>3.9143518518518542E-4</v>
      </c>
      <c r="C5" s="17" t="s">
        <v>72</v>
      </c>
      <c r="D5" s="18">
        <f t="shared" si="0"/>
        <v>2.2427083333333335E-3</v>
      </c>
      <c r="E5" s="18"/>
      <c r="F5" s="7"/>
    </row>
    <row r="6" spans="1:6" x14ac:dyDescent="0.25">
      <c r="A6" s="11" t="s">
        <v>24</v>
      </c>
      <c r="B6" s="17">
        <f t="shared" si="1"/>
        <v>3.997685185185187E-4</v>
      </c>
      <c r="C6" s="17" t="s">
        <v>73</v>
      </c>
      <c r="D6" s="18">
        <f t="shared" si="0"/>
        <v>2.2510416666666668E-3</v>
      </c>
      <c r="E6" s="18"/>
    </row>
    <row r="7" spans="1:6" x14ac:dyDescent="0.25">
      <c r="A7" s="11" t="s">
        <v>17</v>
      </c>
      <c r="B7" s="17">
        <f t="shared" si="1"/>
        <v>4.021990740740737E-4</v>
      </c>
      <c r="C7" s="17" t="s">
        <v>74</v>
      </c>
      <c r="D7" s="18">
        <f t="shared" si="0"/>
        <v>2.2534722222222218E-3</v>
      </c>
      <c r="E7" s="18"/>
    </row>
    <row r="8" spans="1:6" x14ac:dyDescent="0.25">
      <c r="A8" s="11" t="s">
        <v>0</v>
      </c>
      <c r="B8" s="17">
        <f t="shared" si="1"/>
        <v>4.0277777777777773E-4</v>
      </c>
      <c r="C8" s="17" t="s">
        <v>75</v>
      </c>
      <c r="D8" s="18">
        <f t="shared" si="0"/>
        <v>2.2540509259259258E-3</v>
      </c>
      <c r="E8" s="18"/>
    </row>
    <row r="9" spans="1:6" x14ac:dyDescent="0.25">
      <c r="A9" s="11" t="s">
        <v>7</v>
      </c>
      <c r="B9" s="17">
        <f t="shared" si="1"/>
        <v>4.072916666666667E-4</v>
      </c>
      <c r="C9" s="17" t="s">
        <v>44</v>
      </c>
      <c r="D9" s="18">
        <f t="shared" si="0"/>
        <v>2.2585648148148148E-3</v>
      </c>
      <c r="E9" s="18"/>
    </row>
    <row r="10" spans="1:6" x14ac:dyDescent="0.25">
      <c r="A10" s="11" t="s">
        <v>68</v>
      </c>
      <c r="B10" s="17">
        <f t="shared" si="1"/>
        <v>4.1053240740740698E-4</v>
      </c>
      <c r="C10" s="17" t="s">
        <v>76</v>
      </c>
      <c r="D10" s="18">
        <f t="shared" si="0"/>
        <v>2.2618055555555551E-3</v>
      </c>
      <c r="E10" s="18"/>
    </row>
    <row r="11" spans="1:6" x14ac:dyDescent="0.25">
      <c r="A11" s="11" t="s">
        <v>90</v>
      </c>
      <c r="B11" s="17">
        <f t="shared" si="1"/>
        <v>4.2499999999999981E-4</v>
      </c>
      <c r="C11" s="17" t="s">
        <v>77</v>
      </c>
      <c r="D11" s="18">
        <f t="shared" si="0"/>
        <v>2.2762731481481479E-3</v>
      </c>
      <c r="E11" s="18"/>
    </row>
    <row r="12" spans="1:6" x14ac:dyDescent="0.25">
      <c r="A12" s="11" t="s">
        <v>21</v>
      </c>
      <c r="B12" s="17">
        <f t="shared" si="1"/>
        <v>4.2523148148148151E-4</v>
      </c>
      <c r="C12" s="17" t="s">
        <v>78</v>
      </c>
      <c r="D12" s="18">
        <f t="shared" si="0"/>
        <v>2.2765046296296296E-3</v>
      </c>
      <c r="E12" s="18"/>
    </row>
    <row r="13" spans="1:6" x14ac:dyDescent="0.25">
      <c r="A13" s="11" t="s">
        <v>12</v>
      </c>
      <c r="B13" s="17">
        <f t="shared" si="1"/>
        <v>4.2847222222222223E-4</v>
      </c>
      <c r="C13" s="17" t="s">
        <v>79</v>
      </c>
      <c r="D13" s="18">
        <f t="shared" si="0"/>
        <v>2.2797453703703703E-3</v>
      </c>
      <c r="E13" s="18"/>
    </row>
    <row r="14" spans="1:6" x14ac:dyDescent="0.25">
      <c r="A14" s="11" t="s">
        <v>20</v>
      </c>
      <c r="B14" s="17">
        <f t="shared" si="1"/>
        <v>4.3518518518518494E-4</v>
      </c>
      <c r="C14" s="17" t="s">
        <v>80</v>
      </c>
      <c r="D14" s="18">
        <f t="shared" si="0"/>
        <v>2.2864583333333331E-3</v>
      </c>
      <c r="E14" s="18"/>
    </row>
    <row r="15" spans="1:6" x14ac:dyDescent="0.25">
      <c r="A15" s="15" t="s">
        <v>247</v>
      </c>
      <c r="B15" s="17">
        <f t="shared" si="1"/>
        <v>4.3749999999999974E-4</v>
      </c>
      <c r="C15" s="17">
        <v>2.279861111111111E-3</v>
      </c>
      <c r="D15" s="18">
        <f t="shared" si="0"/>
        <v>2.2887731481481479E-3</v>
      </c>
      <c r="E15" s="18"/>
    </row>
    <row r="16" spans="1:6" x14ac:dyDescent="0.25">
      <c r="A16" s="15" t="s">
        <v>15</v>
      </c>
      <c r="B16" s="17">
        <f t="shared" ref="B16:B29" si="2">C16-$C$2</f>
        <v>4.4502314814814817E-4</v>
      </c>
      <c r="C16" s="17" t="s">
        <v>81</v>
      </c>
      <c r="D16" s="18">
        <f t="shared" ref="D16:D29" si="3">C16+$D$1</f>
        <v>2.2962962962962963E-3</v>
      </c>
      <c r="E16" s="18"/>
    </row>
    <row r="17" spans="1:5" x14ac:dyDescent="0.25">
      <c r="A17" s="15" t="s">
        <v>2</v>
      </c>
      <c r="B17" s="17">
        <f t="shared" si="2"/>
        <v>4.5624999999999984E-4</v>
      </c>
      <c r="C17" s="17">
        <v>2.2986111111111111E-3</v>
      </c>
      <c r="D17" s="18">
        <f t="shared" si="3"/>
        <v>2.307523148148148E-3</v>
      </c>
      <c r="E17" s="18"/>
    </row>
    <row r="18" spans="1:5" x14ac:dyDescent="0.25">
      <c r="A18" s="15" t="s">
        <v>8</v>
      </c>
      <c r="B18" s="17">
        <f t="shared" si="2"/>
        <v>4.6643518518518497E-4</v>
      </c>
      <c r="C18" s="17" t="s">
        <v>82</v>
      </c>
      <c r="D18" s="18">
        <f t="shared" si="3"/>
        <v>2.3177083333333331E-3</v>
      </c>
      <c r="E18" s="18"/>
    </row>
    <row r="19" spans="1:5" x14ac:dyDescent="0.25">
      <c r="A19" s="15" t="s">
        <v>69</v>
      </c>
      <c r="B19" s="17">
        <f t="shared" si="2"/>
        <v>4.8229166666666668E-4</v>
      </c>
      <c r="C19" s="17" t="s">
        <v>83</v>
      </c>
      <c r="D19" s="18">
        <f t="shared" si="3"/>
        <v>2.3335648148148148E-3</v>
      </c>
      <c r="E19" s="18"/>
    </row>
    <row r="20" spans="1:5" x14ac:dyDescent="0.25">
      <c r="A20" s="15" t="s">
        <v>22</v>
      </c>
      <c r="B20" s="17">
        <f t="shared" si="2"/>
        <v>4.8773148148148113E-4</v>
      </c>
      <c r="C20" s="17" t="s">
        <v>84</v>
      </c>
      <c r="D20" s="18">
        <f t="shared" si="3"/>
        <v>2.3390046296296292E-3</v>
      </c>
      <c r="E20" s="18"/>
    </row>
    <row r="21" spans="1:5" x14ac:dyDescent="0.25">
      <c r="A21" s="15" t="s">
        <v>6</v>
      </c>
      <c r="B21" s="17">
        <f t="shared" si="2"/>
        <v>4.9131944444444418E-4</v>
      </c>
      <c r="C21" s="17" t="s">
        <v>85</v>
      </c>
      <c r="D21" s="18">
        <f t="shared" si="3"/>
        <v>2.3425925925925923E-3</v>
      </c>
      <c r="E21" s="18"/>
    </row>
    <row r="22" spans="1:5" x14ac:dyDescent="0.25">
      <c r="A22" s="15" t="s">
        <v>25</v>
      </c>
      <c r="B22" s="17">
        <f t="shared" si="2"/>
        <v>5.0104166666666635E-4</v>
      </c>
      <c r="C22" s="17" t="s">
        <v>86</v>
      </c>
      <c r="D22" s="18">
        <f t="shared" si="3"/>
        <v>2.3523148148148145E-3</v>
      </c>
      <c r="E22" s="18"/>
    </row>
    <row r="23" spans="1:5" x14ac:dyDescent="0.25">
      <c r="A23" s="15" t="s">
        <v>16</v>
      </c>
      <c r="B23" s="17">
        <f t="shared" si="2"/>
        <v>5.138888888888886E-4</v>
      </c>
      <c r="C23" s="17">
        <v>2.3562499999999998E-3</v>
      </c>
      <c r="D23" s="18">
        <f t="shared" si="3"/>
        <v>2.3651620370370367E-3</v>
      </c>
      <c r="E23" s="18"/>
    </row>
    <row r="24" spans="1:5" x14ac:dyDescent="0.25">
      <c r="A24" s="15" t="s">
        <v>10</v>
      </c>
      <c r="B24" s="17">
        <f t="shared" si="2"/>
        <v>5.2164351851851829E-4</v>
      </c>
      <c r="C24" s="17" t="s">
        <v>87</v>
      </c>
      <c r="D24" s="18">
        <f t="shared" si="3"/>
        <v>2.3729166666666664E-3</v>
      </c>
      <c r="E24" s="18"/>
    </row>
    <row r="25" spans="1:5" x14ac:dyDescent="0.25">
      <c r="A25" s="15" t="s">
        <v>162</v>
      </c>
      <c r="B25" s="17">
        <f t="shared" si="2"/>
        <v>5.2604166666666663E-4</v>
      </c>
      <c r="C25" s="17">
        <v>2.3684027777777779E-3</v>
      </c>
      <c r="D25" s="18">
        <f t="shared" si="3"/>
        <v>2.3773148148148147E-3</v>
      </c>
      <c r="E25" s="18"/>
    </row>
    <row r="26" spans="1:5" x14ac:dyDescent="0.25">
      <c r="A26" s="15" t="s">
        <v>19</v>
      </c>
      <c r="B26" s="17">
        <f t="shared" si="2"/>
        <v>5.2650462962962915E-4</v>
      </c>
      <c r="C26" s="17">
        <v>2.3688657407407404E-3</v>
      </c>
      <c r="D26" s="18">
        <f t="shared" si="3"/>
        <v>2.3777777777777773E-3</v>
      </c>
      <c r="E26" s="18"/>
    </row>
    <row r="27" spans="1:5" x14ac:dyDescent="0.25">
      <c r="A27" s="15" t="s">
        <v>243</v>
      </c>
      <c r="B27" s="17">
        <f t="shared" si="2"/>
        <v>5.3587962962962942E-4</v>
      </c>
      <c r="C27" s="17">
        <v>2.3782407407407407E-3</v>
      </c>
      <c r="D27" s="18">
        <f t="shared" si="3"/>
        <v>2.3871527777777775E-3</v>
      </c>
      <c r="E27" s="18"/>
    </row>
    <row r="28" spans="1:5" x14ac:dyDescent="0.25">
      <c r="A28" s="15" t="s">
        <v>11</v>
      </c>
      <c r="B28" s="17">
        <f t="shared" si="2"/>
        <v>5.3611111111111112E-4</v>
      </c>
      <c r="C28" s="17">
        <v>2.3784722222222224E-3</v>
      </c>
      <c r="D28" s="18">
        <f t="shared" si="3"/>
        <v>2.3873842592592592E-3</v>
      </c>
      <c r="E28" s="18"/>
    </row>
    <row r="29" spans="1:5" x14ac:dyDescent="0.25">
      <c r="A29" s="15" t="s">
        <v>248</v>
      </c>
      <c r="B29" s="17">
        <f t="shared" si="2"/>
        <v>5.3611111111111112E-4</v>
      </c>
      <c r="C29" s="17">
        <v>2.3784722222222224E-3</v>
      </c>
      <c r="D29" s="18">
        <f t="shared" si="3"/>
        <v>2.3873842592592592E-3</v>
      </c>
      <c r="E29" s="18"/>
    </row>
    <row r="30" spans="1:5" x14ac:dyDescent="0.25">
      <c r="A30" s="15" t="s">
        <v>1</v>
      </c>
      <c r="B30" s="17">
        <f t="shared" ref="B30:B38" si="4">C30-$C$2</f>
        <v>5.4745370370370386E-4</v>
      </c>
      <c r="C30" s="17">
        <v>2.3898148148148151E-3</v>
      </c>
      <c r="D30" s="18">
        <f t="shared" ref="D30:D38" si="5">C30+$D$1</f>
        <v>2.398726851851852E-3</v>
      </c>
      <c r="E30" s="18"/>
    </row>
    <row r="31" spans="1:5" x14ac:dyDescent="0.25">
      <c r="A31" s="15" t="s">
        <v>245</v>
      </c>
      <c r="B31" s="18">
        <f t="shared" si="4"/>
        <v>6.159722222222224E-4</v>
      </c>
      <c r="C31" s="18">
        <v>2.4583333333333336E-3</v>
      </c>
      <c r="D31" s="18">
        <f t="shared" si="5"/>
        <v>2.4672453703703705E-3</v>
      </c>
      <c r="E31" s="18"/>
    </row>
    <row r="32" spans="1:5" x14ac:dyDescent="0.25">
      <c r="A32" s="15" t="s">
        <v>9</v>
      </c>
      <c r="B32" s="17">
        <f t="shared" si="4"/>
        <v>6.6134259259259249E-4</v>
      </c>
      <c r="C32" s="17">
        <v>2.5037037037037037E-3</v>
      </c>
      <c r="D32" s="18">
        <f t="shared" si="5"/>
        <v>2.5126157407407406E-3</v>
      </c>
      <c r="E32" s="18"/>
    </row>
    <row r="33" spans="1:5" x14ac:dyDescent="0.25">
      <c r="A33" s="15" t="s">
        <v>221</v>
      </c>
      <c r="B33" s="17">
        <f t="shared" si="4"/>
        <v>7.3842592592592558E-4</v>
      </c>
      <c r="C33" s="17">
        <v>2.5807870370370368E-3</v>
      </c>
      <c r="D33" s="18">
        <f t="shared" si="5"/>
        <v>2.5896990740740737E-3</v>
      </c>
      <c r="E33" s="18"/>
    </row>
    <row r="34" spans="1:5" x14ac:dyDescent="0.25">
      <c r="A34" s="15" t="s">
        <v>229</v>
      </c>
      <c r="B34" s="17">
        <f t="shared" si="4"/>
        <v>7.5567129629629617E-4</v>
      </c>
      <c r="C34" s="18">
        <v>2.5980324074074074E-3</v>
      </c>
      <c r="D34" s="18">
        <f t="shared" si="5"/>
        <v>2.6069444444444443E-3</v>
      </c>
      <c r="E34" s="18"/>
    </row>
    <row r="35" spans="1:5" x14ac:dyDescent="0.25">
      <c r="A35" s="15" t="s">
        <v>226</v>
      </c>
      <c r="B35" s="17">
        <f t="shared" si="4"/>
        <v>8.8067129629629585E-4</v>
      </c>
      <c r="C35" s="18">
        <v>2.7230324074074071E-3</v>
      </c>
      <c r="D35" s="18">
        <f t="shared" si="5"/>
        <v>2.731944444444444E-3</v>
      </c>
      <c r="E35" s="18"/>
    </row>
    <row r="36" spans="1:5" x14ac:dyDescent="0.25">
      <c r="A36" s="6" t="s">
        <v>232</v>
      </c>
      <c r="B36" s="17">
        <f t="shared" si="4"/>
        <v>1.2670138888888885E-3</v>
      </c>
      <c r="C36" s="18">
        <v>3.1093749999999997E-3</v>
      </c>
      <c r="D36" s="18">
        <f t="shared" si="5"/>
        <v>3.1182870370370366E-3</v>
      </c>
      <c r="E36" s="1"/>
    </row>
    <row r="37" spans="1:5" x14ac:dyDescent="0.25">
      <c r="A37" s="6" t="s">
        <v>241</v>
      </c>
      <c r="B37" s="17">
        <f t="shared" si="4"/>
        <v>2.0942129629629627E-3</v>
      </c>
      <c r="C37" s="18">
        <v>3.9365740740740741E-3</v>
      </c>
      <c r="D37" s="18">
        <f t="shared" si="5"/>
        <v>3.9454861111111114E-3</v>
      </c>
      <c r="E37" s="1"/>
    </row>
    <row r="38" spans="1:5" x14ac:dyDescent="0.25">
      <c r="A38" s="15" t="s">
        <v>206</v>
      </c>
      <c r="B38" s="18">
        <f t="shared" si="4"/>
        <v>2.2270833333333327E-3</v>
      </c>
      <c r="C38" s="18">
        <v>4.0694444444444441E-3</v>
      </c>
      <c r="D38" s="18">
        <f t="shared" si="5"/>
        <v>4.0783564814814814E-3</v>
      </c>
      <c r="E38" s="1"/>
    </row>
    <row r="39" spans="1:5" x14ac:dyDescent="0.25">
      <c r="B39" s="18"/>
      <c r="C39" s="18"/>
      <c r="D39" s="1"/>
      <c r="E39" s="1"/>
    </row>
    <row r="40" spans="1:5" x14ac:dyDescent="0.25">
      <c r="B40" s="18"/>
      <c r="C40" s="18"/>
      <c r="D40" s="1"/>
      <c r="E40" s="1"/>
    </row>
    <row r="41" spans="1:5" x14ac:dyDescent="0.25">
      <c r="B41" s="18"/>
      <c r="C41" s="18"/>
      <c r="D41" s="1"/>
      <c r="E41" s="1"/>
    </row>
    <row r="42" spans="1:5" x14ac:dyDescent="0.25">
      <c r="B42" s="18"/>
      <c r="C42" s="18"/>
      <c r="D42" s="1"/>
      <c r="E42" s="1"/>
    </row>
    <row r="43" spans="1:5" x14ac:dyDescent="0.25">
      <c r="B43" s="18"/>
      <c r="C43" s="18"/>
      <c r="D43" s="1"/>
      <c r="E43" s="1"/>
    </row>
    <row r="44" spans="1:5" x14ac:dyDescent="0.25">
      <c r="B44" s="18"/>
      <c r="C44" s="18"/>
      <c r="D44" s="1"/>
      <c r="E44" s="1"/>
    </row>
    <row r="45" spans="1:5" x14ac:dyDescent="0.25">
      <c r="B45" s="18"/>
      <c r="C45" s="18"/>
      <c r="D45" s="1"/>
      <c r="E45" s="1"/>
    </row>
    <row r="46" spans="1:5" x14ac:dyDescent="0.25">
      <c r="B46" s="18"/>
      <c r="C46" s="18"/>
      <c r="D46" s="1"/>
      <c r="E46" s="1"/>
    </row>
    <row r="47" spans="1:5" x14ac:dyDescent="0.25">
      <c r="B47" s="18"/>
      <c r="C47" s="18"/>
      <c r="D47" s="1"/>
      <c r="E47" s="1"/>
    </row>
    <row r="48" spans="1:5" x14ac:dyDescent="0.25">
      <c r="B48" s="18"/>
      <c r="C48" s="18"/>
      <c r="D48" s="1"/>
      <c r="E48" s="1"/>
    </row>
    <row r="49" spans="2:5" x14ac:dyDescent="0.25">
      <c r="B49" s="18"/>
      <c r="C49" s="18"/>
      <c r="D49" s="1"/>
      <c r="E49" s="1"/>
    </row>
    <row r="50" spans="2:5" x14ac:dyDescent="0.25">
      <c r="B50" s="18"/>
      <c r="C50" s="18"/>
      <c r="D50" s="1"/>
      <c r="E50" s="1"/>
    </row>
    <row r="51" spans="2:5" x14ac:dyDescent="0.25">
      <c r="B51" s="18"/>
      <c r="C51" s="18"/>
      <c r="D51" s="1"/>
      <c r="E51" s="1"/>
    </row>
    <row r="52" spans="2:5" x14ac:dyDescent="0.25">
      <c r="B52" s="18"/>
      <c r="C52" s="18"/>
      <c r="D52" s="1"/>
      <c r="E52" s="1"/>
    </row>
    <row r="53" spans="2:5" x14ac:dyDescent="0.25">
      <c r="B53" s="18"/>
      <c r="C53" s="18"/>
      <c r="D53" s="1"/>
      <c r="E53" s="1"/>
    </row>
    <row r="54" spans="2:5" x14ac:dyDescent="0.25">
      <c r="B54" s="18"/>
      <c r="C54" s="18"/>
      <c r="D54" s="1"/>
      <c r="E54" s="1"/>
    </row>
    <row r="55" spans="2:5" x14ac:dyDescent="0.25">
      <c r="B55" s="18"/>
      <c r="C55" s="18"/>
      <c r="D55" s="1"/>
      <c r="E55" s="1"/>
    </row>
    <row r="56" spans="2:5" x14ac:dyDescent="0.25">
      <c r="B56" s="18"/>
      <c r="C56" s="18"/>
      <c r="D56" s="1"/>
      <c r="E56" s="1"/>
    </row>
    <row r="57" spans="2:5" x14ac:dyDescent="0.25">
      <c r="B57" s="18"/>
      <c r="C57" s="18"/>
      <c r="D57" s="1"/>
      <c r="E57" s="1"/>
    </row>
    <row r="58" spans="2:5" x14ac:dyDescent="0.25">
      <c r="B58" s="18"/>
      <c r="C58" s="18"/>
      <c r="D58" s="1"/>
      <c r="E58" s="1"/>
    </row>
    <row r="59" spans="2:5" x14ac:dyDescent="0.25">
      <c r="B59" s="18"/>
      <c r="C59" s="18"/>
      <c r="D59" s="1"/>
      <c r="E59" s="1"/>
    </row>
    <row r="60" spans="2:5" x14ac:dyDescent="0.25">
      <c r="B60" s="18"/>
      <c r="C60" s="18"/>
      <c r="D60" s="1"/>
      <c r="E60" s="1"/>
    </row>
    <row r="61" spans="2:5" x14ac:dyDescent="0.25">
      <c r="B61" s="18"/>
      <c r="C61" s="18"/>
      <c r="D61" s="1"/>
      <c r="E61" s="1"/>
    </row>
    <row r="62" spans="2:5" x14ac:dyDescent="0.25">
      <c r="B62" s="18"/>
      <c r="C62" s="18"/>
      <c r="D62" s="1"/>
      <c r="E62" s="1"/>
    </row>
    <row r="63" spans="2:5" x14ac:dyDescent="0.25">
      <c r="B63" s="18"/>
      <c r="C63" s="18"/>
      <c r="D63" s="1"/>
      <c r="E63" s="1"/>
    </row>
    <row r="64" spans="2:5" x14ac:dyDescent="0.25">
      <c r="B64" s="18"/>
      <c r="C64" s="18"/>
      <c r="D64" s="1"/>
      <c r="E64" s="1"/>
    </row>
    <row r="65" spans="2:5" x14ac:dyDescent="0.25">
      <c r="B65" s="18"/>
      <c r="C65" s="18"/>
      <c r="D65" s="1"/>
      <c r="E65" s="1"/>
    </row>
    <row r="66" spans="2:5" x14ac:dyDescent="0.25">
      <c r="C66" s="1"/>
      <c r="D66" s="1"/>
      <c r="E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50BD-123D-4646-A6BF-6D09DC4E731C}">
  <sheetPr>
    <tabColor rgb="FF00B050"/>
  </sheetPr>
  <dimension ref="A1:F66"/>
  <sheetViews>
    <sheetView zoomScale="90" zoomScaleNormal="90" workbookViewId="0">
      <selection activeCell="F32" sqref="F32"/>
    </sheetView>
  </sheetViews>
  <sheetFormatPr defaultColWidth="8.85546875" defaultRowHeight="15" x14ac:dyDescent="0.25"/>
  <cols>
    <col min="1" max="1" width="42.140625" style="6" customWidth="1"/>
    <col min="2" max="5" width="7.5703125" style="6" customWidth="1"/>
    <col min="6" max="6" width="34.42578125" style="6" customWidth="1"/>
    <col min="7" max="16384" width="8.85546875" style="6"/>
  </cols>
  <sheetData>
    <row r="1" spans="1:6" x14ac:dyDescent="0.25">
      <c r="A1" s="23" t="s">
        <v>208</v>
      </c>
      <c r="D1" s="18">
        <v>3.4722222222222224E-7</v>
      </c>
      <c r="E1" s="18"/>
      <c r="F1" s="9" t="s">
        <v>223</v>
      </c>
    </row>
    <row r="2" spans="1:6" x14ac:dyDescent="0.25">
      <c r="A2" s="2" t="s">
        <v>23</v>
      </c>
      <c r="B2" s="17" t="s">
        <v>228</v>
      </c>
      <c r="C2" s="17" t="s">
        <v>141</v>
      </c>
      <c r="D2" s="18">
        <f>C2+$D$1</f>
        <v>2.5504629629629631E-3</v>
      </c>
      <c r="E2" s="18"/>
      <c r="F2" s="6" t="s">
        <v>230</v>
      </c>
    </row>
    <row r="3" spans="1:6" x14ac:dyDescent="0.25">
      <c r="A3" s="12" t="s">
        <v>225</v>
      </c>
      <c r="B3" s="17">
        <f>C3-$C$2</f>
        <v>3.1585648148148163E-4</v>
      </c>
      <c r="C3" s="17" t="s">
        <v>142</v>
      </c>
      <c r="D3" s="18">
        <f t="shared" ref="D3:D27" si="0">C3+$D$1</f>
        <v>2.8663194444444448E-3</v>
      </c>
      <c r="E3" s="18"/>
      <c r="F3" s="6" t="s">
        <v>235</v>
      </c>
    </row>
    <row r="4" spans="1:6" x14ac:dyDescent="0.25">
      <c r="A4" s="12" t="s">
        <v>24</v>
      </c>
      <c r="B4" s="17">
        <f>C4-$C$2</f>
        <v>3.2314814814814793E-4</v>
      </c>
      <c r="C4" s="17" t="s">
        <v>143</v>
      </c>
      <c r="D4" s="18">
        <f t="shared" si="0"/>
        <v>2.8736111111111111E-3</v>
      </c>
      <c r="E4" s="18"/>
      <c r="F4" s="6" t="s">
        <v>244</v>
      </c>
    </row>
    <row r="5" spans="1:6" x14ac:dyDescent="0.25">
      <c r="A5" s="12" t="s">
        <v>18</v>
      </c>
      <c r="B5" s="17">
        <f t="shared" ref="B5:B22" si="1">C5-$C$2</f>
        <v>3.2627314814814802E-4</v>
      </c>
      <c r="C5" s="17" t="s">
        <v>144</v>
      </c>
      <c r="D5" s="18">
        <f t="shared" si="0"/>
        <v>2.8767361111111112E-3</v>
      </c>
      <c r="E5" s="18"/>
      <c r="F5" s="6" t="s">
        <v>251</v>
      </c>
    </row>
    <row r="6" spans="1:6" x14ac:dyDescent="0.25">
      <c r="A6" s="12" t="s">
        <v>0</v>
      </c>
      <c r="B6" s="17">
        <f t="shared" si="1"/>
        <v>3.4606481481481424E-4</v>
      </c>
      <c r="C6" s="17" t="s">
        <v>145</v>
      </c>
      <c r="D6" s="18">
        <f t="shared" si="0"/>
        <v>2.8965277777777774E-3</v>
      </c>
      <c r="E6" s="18"/>
      <c r="F6" s="6" t="s">
        <v>240</v>
      </c>
    </row>
    <row r="7" spans="1:6" x14ac:dyDescent="0.25">
      <c r="A7" s="12" t="s">
        <v>68</v>
      </c>
      <c r="B7" s="17">
        <f t="shared" si="1"/>
        <v>3.5034722222222195E-4</v>
      </c>
      <c r="C7" s="17" t="s">
        <v>146</v>
      </c>
      <c r="D7" s="18">
        <f t="shared" si="0"/>
        <v>2.9008101851851851E-3</v>
      </c>
      <c r="E7" s="18"/>
      <c r="F7" s="6" t="s">
        <v>242</v>
      </c>
    </row>
    <row r="8" spans="1:6" x14ac:dyDescent="0.25">
      <c r="A8" s="12" t="s">
        <v>5</v>
      </c>
      <c r="B8" s="17">
        <f t="shared" si="1"/>
        <v>3.6689814814814788E-4</v>
      </c>
      <c r="C8" s="17" t="s">
        <v>147</v>
      </c>
      <c r="D8" s="18">
        <f t="shared" si="0"/>
        <v>2.917361111111111E-3</v>
      </c>
      <c r="E8" s="18"/>
    </row>
    <row r="9" spans="1:6" x14ac:dyDescent="0.25">
      <c r="A9" s="12" t="s">
        <v>21</v>
      </c>
      <c r="B9" s="17">
        <f t="shared" si="1"/>
        <v>3.7083333333333326E-4</v>
      </c>
      <c r="C9" s="17" t="s">
        <v>148</v>
      </c>
      <c r="D9" s="18">
        <f t="shared" si="0"/>
        <v>2.9212962962962964E-3</v>
      </c>
      <c r="E9" s="18"/>
    </row>
    <row r="10" spans="1:6" x14ac:dyDescent="0.25">
      <c r="A10" s="12" t="s">
        <v>7</v>
      </c>
      <c r="B10" s="17">
        <f t="shared" si="1"/>
        <v>3.7662037037037048E-4</v>
      </c>
      <c r="C10" s="17" t="s">
        <v>149</v>
      </c>
      <c r="D10" s="18">
        <f t="shared" si="0"/>
        <v>2.9270833333333336E-3</v>
      </c>
      <c r="E10" s="18"/>
    </row>
    <row r="11" spans="1:6" x14ac:dyDescent="0.25">
      <c r="A11" s="12" t="s">
        <v>90</v>
      </c>
      <c r="B11" s="17">
        <f t="shared" si="1"/>
        <v>3.7951388888888887E-4</v>
      </c>
      <c r="C11" s="17" t="s">
        <v>150</v>
      </c>
      <c r="D11" s="18">
        <f t="shared" si="0"/>
        <v>2.929976851851852E-3</v>
      </c>
      <c r="E11" s="18"/>
    </row>
    <row r="12" spans="1:6" x14ac:dyDescent="0.25">
      <c r="A12" s="12" t="s">
        <v>17</v>
      </c>
      <c r="B12" s="17">
        <f t="shared" si="1"/>
        <v>3.8564814814814798E-4</v>
      </c>
      <c r="C12" s="17" t="s">
        <v>151</v>
      </c>
      <c r="D12" s="18">
        <f t="shared" si="0"/>
        <v>2.9361111111111111E-3</v>
      </c>
      <c r="E12" s="18"/>
    </row>
    <row r="13" spans="1:6" x14ac:dyDescent="0.25">
      <c r="A13" s="12" t="s">
        <v>19</v>
      </c>
      <c r="B13" s="17">
        <f t="shared" si="1"/>
        <v>4.0624999999999993E-4</v>
      </c>
      <c r="C13" s="17" t="s">
        <v>152</v>
      </c>
      <c r="D13" s="18">
        <f t="shared" si="0"/>
        <v>2.9567129629629631E-3</v>
      </c>
      <c r="E13" s="18"/>
    </row>
    <row r="14" spans="1:6" x14ac:dyDescent="0.25">
      <c r="A14" s="12" t="s">
        <v>12</v>
      </c>
      <c r="B14" s="17">
        <f t="shared" si="1"/>
        <v>4.1168981481481482E-4</v>
      </c>
      <c r="C14" s="17" t="s">
        <v>153</v>
      </c>
      <c r="D14" s="18">
        <f t="shared" si="0"/>
        <v>2.962152777777778E-3</v>
      </c>
      <c r="E14" s="18"/>
    </row>
    <row r="15" spans="1:6" x14ac:dyDescent="0.25">
      <c r="A15" s="12" t="s">
        <v>2</v>
      </c>
      <c r="B15" s="17">
        <f t="shared" si="1"/>
        <v>4.3252314814814802E-4</v>
      </c>
      <c r="C15" s="17" t="s">
        <v>154</v>
      </c>
      <c r="D15" s="18">
        <f t="shared" si="0"/>
        <v>2.9829861111111112E-3</v>
      </c>
      <c r="E15" s="18"/>
    </row>
    <row r="16" spans="1:6" x14ac:dyDescent="0.25">
      <c r="A16" s="12" t="s">
        <v>22</v>
      </c>
      <c r="B16" s="17">
        <f t="shared" si="1"/>
        <v>4.8321759259259281E-4</v>
      </c>
      <c r="C16" s="17" t="s">
        <v>155</v>
      </c>
      <c r="D16" s="18">
        <f t="shared" si="0"/>
        <v>3.033680555555556E-3</v>
      </c>
      <c r="E16" s="18"/>
    </row>
    <row r="17" spans="1:5" x14ac:dyDescent="0.25">
      <c r="A17" s="12" t="s">
        <v>16</v>
      </c>
      <c r="B17" s="17">
        <f t="shared" si="1"/>
        <v>4.9386574074074133E-4</v>
      </c>
      <c r="C17" s="17" t="s">
        <v>156</v>
      </c>
      <c r="D17" s="18">
        <f t="shared" si="0"/>
        <v>3.0443287037037045E-3</v>
      </c>
      <c r="E17" s="18"/>
    </row>
    <row r="18" spans="1:5" x14ac:dyDescent="0.25">
      <c r="A18" s="12" t="s">
        <v>140</v>
      </c>
      <c r="B18" s="17">
        <f t="shared" si="1"/>
        <v>4.9409722222222173E-4</v>
      </c>
      <c r="C18" s="17" t="s">
        <v>157</v>
      </c>
      <c r="D18" s="18">
        <f t="shared" si="0"/>
        <v>3.0445601851851849E-3</v>
      </c>
      <c r="E18" s="18"/>
    </row>
    <row r="19" spans="1:5" x14ac:dyDescent="0.25">
      <c r="A19" s="12" t="s">
        <v>20</v>
      </c>
      <c r="B19" s="17">
        <f t="shared" si="1"/>
        <v>5.196759259259256E-4</v>
      </c>
      <c r="C19" s="17" t="s">
        <v>158</v>
      </c>
      <c r="D19" s="18">
        <f t="shared" si="0"/>
        <v>3.0701388888888887E-3</v>
      </c>
      <c r="E19" s="18"/>
    </row>
    <row r="20" spans="1:5" x14ac:dyDescent="0.25">
      <c r="A20" s="15" t="s">
        <v>243</v>
      </c>
      <c r="B20" s="17">
        <f t="shared" si="1"/>
        <v>5.3877314814814847E-4</v>
      </c>
      <c r="C20" s="17">
        <v>3.0888888888888893E-3</v>
      </c>
      <c r="D20" s="18">
        <f t="shared" si="0"/>
        <v>3.0892361111111116E-3</v>
      </c>
      <c r="E20" s="18"/>
    </row>
    <row r="21" spans="1:5" x14ac:dyDescent="0.25">
      <c r="A21" s="15" t="s">
        <v>9</v>
      </c>
      <c r="B21" s="17">
        <f t="shared" si="1"/>
        <v>5.4629629629629603E-4</v>
      </c>
      <c r="C21" s="17">
        <v>3.0964120370370368E-3</v>
      </c>
      <c r="D21" s="18">
        <f t="shared" si="0"/>
        <v>3.0967592592592592E-3</v>
      </c>
      <c r="E21" s="18"/>
    </row>
    <row r="22" spans="1:5" x14ac:dyDescent="0.25">
      <c r="A22" s="15" t="s">
        <v>15</v>
      </c>
      <c r="B22" s="17">
        <f t="shared" si="1"/>
        <v>5.4861111111111126E-4</v>
      </c>
      <c r="C22" s="17">
        <v>3.0987268518518521E-3</v>
      </c>
      <c r="D22" s="18">
        <f t="shared" si="0"/>
        <v>3.0990740740740744E-3</v>
      </c>
      <c r="E22" s="18"/>
    </row>
    <row r="23" spans="1:5" x14ac:dyDescent="0.25">
      <c r="A23" s="15" t="s">
        <v>11</v>
      </c>
      <c r="B23" s="17">
        <f t="shared" ref="B23:B27" si="2">C23-$C$2</f>
        <v>5.6527777777777783E-4</v>
      </c>
      <c r="C23" s="17" t="s">
        <v>159</v>
      </c>
      <c r="D23" s="18">
        <f t="shared" si="0"/>
        <v>3.115740740740741E-3</v>
      </c>
      <c r="E23" s="18"/>
    </row>
    <row r="24" spans="1:5" x14ac:dyDescent="0.25">
      <c r="A24" s="15" t="s">
        <v>229</v>
      </c>
      <c r="B24" s="17">
        <f t="shared" si="2"/>
        <v>5.7175925925925884E-4</v>
      </c>
      <c r="C24" s="17">
        <v>3.1218749999999997E-3</v>
      </c>
      <c r="D24" s="18">
        <f t="shared" si="0"/>
        <v>3.122222222222222E-3</v>
      </c>
      <c r="E24" s="18"/>
    </row>
    <row r="25" spans="1:5" x14ac:dyDescent="0.25">
      <c r="A25" s="15" t="s">
        <v>226</v>
      </c>
      <c r="B25" s="17">
        <f t="shared" si="2"/>
        <v>6.8217592592592592E-4</v>
      </c>
      <c r="C25" s="17">
        <v>3.2322916666666667E-3</v>
      </c>
      <c r="D25" s="18">
        <f t="shared" si="0"/>
        <v>3.2326388888888891E-3</v>
      </c>
      <c r="E25" s="18"/>
    </row>
    <row r="26" spans="1:5" x14ac:dyDescent="0.25">
      <c r="A26" s="15" t="s">
        <v>10</v>
      </c>
      <c r="B26" s="17">
        <f t="shared" si="2"/>
        <v>7.8726851851851831E-4</v>
      </c>
      <c r="C26" s="17">
        <v>3.3373842592592591E-3</v>
      </c>
      <c r="D26" s="18">
        <f t="shared" si="0"/>
        <v>3.3377314814814815E-3</v>
      </c>
      <c r="E26" s="18"/>
    </row>
    <row r="27" spans="1:5" x14ac:dyDescent="0.25">
      <c r="A27" s="6" t="s">
        <v>241</v>
      </c>
      <c r="B27" s="17">
        <f t="shared" si="2"/>
        <v>2.6810185185185183E-3</v>
      </c>
      <c r="C27" s="17">
        <v>5.2311342592592592E-3</v>
      </c>
      <c r="D27" s="18">
        <f t="shared" si="0"/>
        <v>5.2314814814814811E-3</v>
      </c>
      <c r="E27" s="18"/>
    </row>
    <row r="28" spans="1:5" x14ac:dyDescent="0.25">
      <c r="A28" s="2"/>
      <c r="B28" s="17"/>
      <c r="C28" s="18"/>
      <c r="D28" s="1"/>
      <c r="E28" s="1"/>
    </row>
    <row r="29" spans="1:5" x14ac:dyDescent="0.25">
      <c r="A29" s="2"/>
      <c r="B29" s="17"/>
      <c r="C29" s="18"/>
      <c r="D29" s="1"/>
      <c r="E29" s="1"/>
    </row>
    <row r="30" spans="1:5" x14ac:dyDescent="0.25">
      <c r="A30" s="7"/>
      <c r="B30" s="17"/>
      <c r="C30" s="18"/>
      <c r="D30" s="1"/>
      <c r="E30" s="1"/>
    </row>
    <row r="31" spans="1:5" x14ac:dyDescent="0.25">
      <c r="A31" s="7"/>
      <c r="B31" s="17"/>
      <c r="C31" s="18"/>
      <c r="D31" s="1"/>
      <c r="E31" s="1"/>
    </row>
    <row r="32" spans="1:5" x14ac:dyDescent="0.25">
      <c r="A32" s="7"/>
      <c r="B32" s="17"/>
      <c r="C32" s="18"/>
      <c r="D32" s="1"/>
      <c r="E32" s="1"/>
    </row>
    <row r="33" spans="1:5" x14ac:dyDescent="0.25">
      <c r="A33" s="7"/>
      <c r="B33" s="18"/>
      <c r="C33" s="18"/>
      <c r="D33" s="1"/>
      <c r="E33" s="1"/>
    </row>
    <row r="34" spans="1:5" x14ac:dyDescent="0.25">
      <c r="A34" s="7"/>
      <c r="B34" s="18"/>
      <c r="C34" s="18"/>
      <c r="D34" s="1"/>
      <c r="E34" s="1"/>
    </row>
    <row r="35" spans="1:5" x14ac:dyDescent="0.25">
      <c r="A35" s="7"/>
      <c r="B35" s="18"/>
      <c r="C35" s="18"/>
      <c r="D35" s="1"/>
      <c r="E35" s="1"/>
    </row>
    <row r="36" spans="1:5" x14ac:dyDescent="0.25">
      <c r="A36" s="7"/>
      <c r="B36" s="18"/>
      <c r="C36" s="18"/>
      <c r="D36" s="1"/>
      <c r="E36" s="1"/>
    </row>
    <row r="37" spans="1:5" x14ac:dyDescent="0.25">
      <c r="A37" s="7"/>
      <c r="B37" s="18"/>
      <c r="C37" s="18"/>
      <c r="D37" s="1"/>
      <c r="E37" s="1"/>
    </row>
    <row r="38" spans="1:5" x14ac:dyDescent="0.25">
      <c r="B38" s="18"/>
      <c r="C38" s="18"/>
      <c r="D38" s="1"/>
      <c r="E38" s="1"/>
    </row>
    <row r="39" spans="1:5" x14ac:dyDescent="0.25">
      <c r="B39" s="18"/>
      <c r="C39" s="18"/>
      <c r="D39" s="1"/>
      <c r="E39" s="1"/>
    </row>
    <row r="40" spans="1:5" x14ac:dyDescent="0.25">
      <c r="B40" s="18"/>
      <c r="C40" s="18"/>
      <c r="D40" s="1"/>
      <c r="E40" s="1"/>
    </row>
    <row r="41" spans="1:5" x14ac:dyDescent="0.25">
      <c r="B41" s="18"/>
      <c r="C41" s="18"/>
      <c r="D41" s="1"/>
      <c r="E41" s="1"/>
    </row>
    <row r="42" spans="1:5" x14ac:dyDescent="0.25">
      <c r="B42" s="18"/>
      <c r="C42" s="18"/>
      <c r="D42" s="1"/>
      <c r="E42" s="1"/>
    </row>
    <row r="43" spans="1:5" x14ac:dyDescent="0.25">
      <c r="B43" s="18"/>
      <c r="C43" s="18"/>
      <c r="D43" s="1"/>
      <c r="E43" s="1"/>
    </row>
    <row r="44" spans="1:5" x14ac:dyDescent="0.25">
      <c r="B44" s="18"/>
      <c r="C44" s="18"/>
      <c r="D44" s="1"/>
      <c r="E44" s="1"/>
    </row>
    <row r="45" spans="1:5" x14ac:dyDescent="0.25">
      <c r="B45" s="18"/>
      <c r="C45" s="18"/>
      <c r="D45" s="1"/>
      <c r="E45" s="1"/>
    </row>
    <row r="46" spans="1:5" x14ac:dyDescent="0.25">
      <c r="B46" s="18"/>
      <c r="C46" s="18"/>
      <c r="D46" s="1"/>
      <c r="E46" s="1"/>
    </row>
    <row r="47" spans="1:5" x14ac:dyDescent="0.25">
      <c r="B47" s="18"/>
      <c r="C47" s="18"/>
      <c r="D47" s="1"/>
      <c r="E47" s="1"/>
    </row>
    <row r="48" spans="1:5" x14ac:dyDescent="0.25">
      <c r="B48" s="18"/>
      <c r="C48" s="18"/>
      <c r="D48" s="1"/>
      <c r="E48" s="1"/>
    </row>
    <row r="49" spans="2:5" x14ac:dyDescent="0.25">
      <c r="B49" s="18"/>
      <c r="C49" s="18"/>
      <c r="D49" s="1"/>
      <c r="E49" s="1"/>
    </row>
    <row r="50" spans="2:5" x14ac:dyDescent="0.25">
      <c r="B50" s="18"/>
      <c r="C50" s="18"/>
      <c r="D50" s="1"/>
      <c r="E50" s="1"/>
    </row>
    <row r="51" spans="2:5" x14ac:dyDescent="0.25">
      <c r="B51" s="18"/>
      <c r="C51" s="18"/>
      <c r="D51" s="1"/>
      <c r="E51" s="1"/>
    </row>
    <row r="52" spans="2:5" x14ac:dyDescent="0.25">
      <c r="B52" s="18"/>
      <c r="C52" s="18"/>
      <c r="D52" s="1"/>
      <c r="E52" s="1"/>
    </row>
    <row r="53" spans="2:5" x14ac:dyDescent="0.25">
      <c r="B53" s="18"/>
      <c r="C53" s="18"/>
      <c r="D53" s="1"/>
      <c r="E53" s="1"/>
    </row>
    <row r="54" spans="2:5" x14ac:dyDescent="0.25">
      <c r="B54" s="18"/>
      <c r="C54" s="18"/>
      <c r="D54" s="1"/>
      <c r="E54" s="1"/>
    </row>
    <row r="55" spans="2:5" x14ac:dyDescent="0.25">
      <c r="B55" s="18"/>
      <c r="C55" s="18"/>
      <c r="D55" s="1"/>
      <c r="E55" s="1"/>
    </row>
    <row r="56" spans="2:5" x14ac:dyDescent="0.25">
      <c r="B56" s="18"/>
      <c r="C56" s="18"/>
      <c r="D56" s="1"/>
      <c r="E56" s="1"/>
    </row>
    <row r="57" spans="2:5" x14ac:dyDescent="0.25">
      <c r="B57" s="18"/>
      <c r="C57" s="18"/>
      <c r="D57" s="1"/>
      <c r="E57" s="1"/>
    </row>
    <row r="58" spans="2:5" x14ac:dyDescent="0.25">
      <c r="B58" s="18"/>
      <c r="C58" s="18"/>
      <c r="D58" s="1"/>
      <c r="E58" s="1"/>
    </row>
    <row r="59" spans="2:5" x14ac:dyDescent="0.25">
      <c r="B59" s="18"/>
      <c r="C59" s="18"/>
      <c r="D59" s="1"/>
      <c r="E59" s="1"/>
    </row>
    <row r="60" spans="2:5" x14ac:dyDescent="0.25">
      <c r="B60" s="18"/>
      <c r="C60" s="18"/>
      <c r="D60" s="1"/>
      <c r="E60" s="1"/>
    </row>
    <row r="61" spans="2:5" x14ac:dyDescent="0.25">
      <c r="B61" s="18"/>
      <c r="C61" s="18"/>
      <c r="D61" s="1"/>
      <c r="E61" s="1"/>
    </row>
    <row r="62" spans="2:5" x14ac:dyDescent="0.25">
      <c r="B62" s="18"/>
      <c r="C62" s="18"/>
      <c r="D62" s="1"/>
      <c r="E62" s="1"/>
    </row>
    <row r="63" spans="2:5" x14ac:dyDescent="0.25">
      <c r="B63" s="18"/>
      <c r="C63" s="18"/>
      <c r="D63" s="1"/>
      <c r="E63" s="1"/>
    </row>
    <row r="64" spans="2:5" x14ac:dyDescent="0.25">
      <c r="B64" s="18"/>
      <c r="C64" s="18"/>
      <c r="D64" s="1"/>
      <c r="E64" s="1"/>
    </row>
    <row r="65" spans="2:5" x14ac:dyDescent="0.25">
      <c r="B65" s="18"/>
      <c r="C65" s="18"/>
      <c r="D65" s="1"/>
      <c r="E65" s="1"/>
    </row>
    <row r="66" spans="2:5" x14ac:dyDescent="0.25">
      <c r="C66" s="1"/>
      <c r="D66" s="1"/>
      <c r="E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80AE-AF2C-4EDB-B805-964A3CCF9830}">
  <sheetPr>
    <tabColor theme="0" tint="-0.499984740745262"/>
  </sheetPr>
  <dimension ref="A1:R81"/>
  <sheetViews>
    <sheetView tabSelected="1" zoomScale="90" zoomScaleNormal="90" workbookViewId="0">
      <selection activeCell="Q5" sqref="Q5"/>
    </sheetView>
  </sheetViews>
  <sheetFormatPr defaultColWidth="8.85546875" defaultRowHeight="15" x14ac:dyDescent="0.25"/>
  <cols>
    <col min="1" max="1" width="44.140625" style="6" customWidth="1"/>
    <col min="2" max="2" width="8.7109375" style="6" customWidth="1"/>
    <col min="3" max="11" width="7.5703125" style="6" customWidth="1"/>
    <col min="12" max="12" width="8.5703125" style="6" customWidth="1"/>
    <col min="13" max="14" width="7.5703125" style="6" customWidth="1"/>
    <col min="15" max="16384" width="8.85546875" style="6"/>
  </cols>
  <sheetData>
    <row r="1" spans="1:17" x14ac:dyDescent="0.25">
      <c r="A1" s="10"/>
      <c r="B1" s="9" t="s">
        <v>220</v>
      </c>
      <c r="C1" s="9" t="s">
        <v>205</v>
      </c>
      <c r="D1" s="9" t="s">
        <v>215</v>
      </c>
      <c r="E1" s="9" t="s">
        <v>210</v>
      </c>
      <c r="F1" s="9" t="s">
        <v>216</v>
      </c>
      <c r="G1" s="9" t="s">
        <v>211</v>
      </c>
      <c r="H1" s="9" t="s">
        <v>212</v>
      </c>
      <c r="I1" s="9" t="s">
        <v>217</v>
      </c>
      <c r="J1" s="9" t="s">
        <v>213</v>
      </c>
      <c r="K1" s="9" t="s">
        <v>214</v>
      </c>
      <c r="L1" s="9" t="s">
        <v>218</v>
      </c>
      <c r="M1" s="9" t="s">
        <v>219</v>
      </c>
      <c r="N1" s="9"/>
      <c r="O1" s="16"/>
      <c r="P1" s="16"/>
      <c r="Q1" s="16"/>
    </row>
    <row r="2" spans="1:17" x14ac:dyDescent="0.25">
      <c r="A2" s="19" t="s">
        <v>225</v>
      </c>
      <c r="B2" s="18">
        <f t="shared" ref="B2:B25" si="0">SUM(C2:M2)</f>
        <v>1.3269675925925916E-3</v>
      </c>
      <c r="C2" s="27">
        <f>SUMIF((Tau!$A$3:$A$65),A2,(Tau!$B$3:$B$65))</f>
        <v>6.9444444444444024E-5</v>
      </c>
      <c r="D2" s="27">
        <f>SUMIF((Tau!$F$3:$F$65),A2,(Tau!$G$3:$G$65))</f>
        <v>1.3784722222222236E-4</v>
      </c>
      <c r="E2" s="27">
        <f>SUMIF((RST!$A$3:$A$65),A2,(RST!$B$3:$B$65))</f>
        <v>4.2361111111111072E-5</v>
      </c>
      <c r="F2" s="27">
        <f>SUMIF((RST!$F$3:$F$65),A2,(RST!$G$3:$G$65))</f>
        <v>5.7291666666666428E-5</v>
      </c>
      <c r="G2" s="17">
        <f>SUMIF(('9KX2'!$A$3:$A$65),A2,('9KX2'!$B$3:$B$65))</f>
        <v>4.1550925925925783E-5</v>
      </c>
      <c r="H2" s="27">
        <f>SUMIF(('9KX2'!$F$3:$F$65),A2,('9KX2'!$G$3:$G$65))</f>
        <v>4.2013888888888743E-5</v>
      </c>
      <c r="I2" s="18">
        <f>SUMIF(('9KX2'!$K$3:$K$65),A2,('9KX2'!$L$3:$L$65))</f>
        <v>9.8263888888889053E-5</v>
      </c>
      <c r="J2" s="18">
        <f>IF((SUMIF((TFL!$A$3:$A$65),A2,(TFL!$B$3:$B$65))=0),"-",(SUMIF((TFL!$A$3:$A$65),A2,(TFL!$B$3:$B$65))))</f>
        <v>9.7337962962962699E-5</v>
      </c>
      <c r="K2" s="27">
        <f>SUMIF((TFL!$F$3:$F$65),A2,(TFL!$G$3:$G$65))+SUMIF((TFL!$N$2:$N$65),A2,(TFL!$O$2:$O$65))</f>
        <v>7.6967592592592452E-5</v>
      </c>
      <c r="L2" s="27">
        <f>SUMIF((Tartarus!$A$3:$A$65),A2,(Tartarus!$B$3:$B$65))</f>
        <v>3.4803240740740736E-4</v>
      </c>
      <c r="M2" s="27">
        <f>SUMIF((RDR!$A$3:$A$65),A2,(RDR!$B$3:$B$65))</f>
        <v>3.1585648148148163E-4</v>
      </c>
      <c r="N2" s="17"/>
      <c r="O2" s="28"/>
      <c r="P2" s="18"/>
      <c r="Q2" s="16"/>
    </row>
    <row r="3" spans="1:17" x14ac:dyDescent="0.25">
      <c r="A3" s="19" t="s">
        <v>0</v>
      </c>
      <c r="B3" s="18">
        <f t="shared" si="0"/>
        <v>1.4630787037037021E-3</v>
      </c>
      <c r="C3" s="17">
        <f>SUMIF((Tau!$A$3:$A$65),A3,(Tau!$B$3:$B$65))</f>
        <v>7.708333333333265E-5</v>
      </c>
      <c r="D3" s="17">
        <f>SUMIF((Tau!$F$3:$F$65),A3,(Tau!$G$3:$G$65))</f>
        <v>1.6782407407407371E-4</v>
      </c>
      <c r="E3" s="17">
        <f>SUMIF((RST!$A$3:$A$65),A3,(RST!$B$3:$B$65))</f>
        <v>5.2662037037036827E-5</v>
      </c>
      <c r="F3" s="17">
        <f>SUMIF((RST!$F$3:$F$65),A3,(RST!$G$3:$G$65))</f>
        <v>6.3078703703703647E-5</v>
      </c>
      <c r="G3" s="17">
        <f>SUMIF(('9KX2'!$A$3:$A$65),A3,('9KX2'!$B$3:$B$65))</f>
        <v>4.5601851851851576E-5</v>
      </c>
      <c r="H3" s="18">
        <f>SUMIF(('9KX2'!$F$3:$F$65),A3,('9KX2'!$G$3:$G$65))</f>
        <v>4.629629629629645E-5</v>
      </c>
      <c r="I3" s="27">
        <f>SUMIF(('9KX2'!$K$3:$K$65),A3,('9KX2'!$L$3:$L$65))</f>
        <v>7.9745370370370647E-5</v>
      </c>
      <c r="J3" s="17">
        <f>IF((SUMIF((TFL!$A$3:$A$65),A3,(TFL!$B$3:$B$65))=0),"-",(SUMIF((TFL!$A$3:$A$65),A3,(TFL!$B$3:$B$65))))</f>
        <v>1.0127314814814851E-4</v>
      </c>
      <c r="K3" s="17">
        <f>SUMIF((TFL!$F$3:$F$65),A3,(TFL!$G$3:$G$65))+SUMIF((TFL!$N$2:$N$65),A3,(TFL!$O$2:$O$65))</f>
        <v>8.0671296296296133E-5</v>
      </c>
      <c r="L3" s="17">
        <f>SUMIF((Tartarus!$A$3:$A$65),A3,(Tartarus!$B$3:$B$65))</f>
        <v>4.0277777777777773E-4</v>
      </c>
      <c r="M3" s="17">
        <f>SUMIF((RDR!$A$3:$A$65),A3,(RDR!$B$3:$B$65))</f>
        <v>3.4606481481481424E-4</v>
      </c>
      <c r="N3" s="17"/>
      <c r="O3" s="18"/>
      <c r="P3" s="18"/>
      <c r="Q3" s="16"/>
    </row>
    <row r="4" spans="1:17" x14ac:dyDescent="0.25">
      <c r="A4" s="19" t="s">
        <v>5</v>
      </c>
      <c r="B4" s="18">
        <f t="shared" si="0"/>
        <v>1.5144675925925918E-3</v>
      </c>
      <c r="C4" s="17">
        <f>SUMIF((Tau!$A$3:$A$65),A4,(Tau!$B$3:$B$65))</f>
        <v>7.5231481481481243E-5</v>
      </c>
      <c r="D4" s="17">
        <f>SUMIF((Tau!$F$3:$F$65),A4,(Tau!$G$3:$G$65))</f>
        <v>1.4814814814814812E-4</v>
      </c>
      <c r="E4" s="17">
        <f>SUMIF((RST!$A$3:$A$65),A4,(RST!$B$3:$B$65))</f>
        <v>4.9305555555555474E-5</v>
      </c>
      <c r="F4" s="17">
        <f>SUMIF((RST!$F$3:$F$65),A4,(RST!$G$3:$G$65))</f>
        <v>6.3657407407407239E-5</v>
      </c>
      <c r="G4" s="17">
        <f>SUMIF(('9KX2'!$A$3:$A$65),A4,('9KX2'!$B$3:$B$65))</f>
        <v>4.5370370370370096E-5</v>
      </c>
      <c r="H4" s="18">
        <f>SUMIF(('9KX2'!$F$3:$F$65),A4,('9KX2'!$G$3:$G$65))</f>
        <v>4.7453703703703633E-5</v>
      </c>
      <c r="I4" s="18">
        <f>SUMIF(('9KX2'!$K$3:$K$65),A4,('9KX2'!$L$3:$L$65))</f>
        <v>1.1574074074074091E-4</v>
      </c>
      <c r="J4" s="17">
        <f>IF((SUMIF((TFL!$A$3:$A$65),A4,(TFL!$B$3:$B$65))=0),"-",(SUMIF((TFL!$A$3:$A$65),A4,(TFL!$B$3:$B$65))))</f>
        <v>1.2824074074074083E-4</v>
      </c>
      <c r="K4" s="17">
        <f>SUMIF((TFL!$F$3:$F$65),A4,(TFL!$G$3:$G$65))+SUMIF((TFL!$N$2:$N$65),A4,(TFL!$O$2:$O$65))</f>
        <v>8.2986111111110934E-5</v>
      </c>
      <c r="L4" s="17">
        <f>SUMIF((Tartarus!$A$3:$A$65),A4,(Tartarus!$B$3:$B$65))</f>
        <v>3.9143518518518542E-4</v>
      </c>
      <c r="M4" s="17">
        <f>SUMIF((RDR!$A$3:$A$65),A4,(RDR!$B$3:$B$65))</f>
        <v>3.6689814814814788E-4</v>
      </c>
      <c r="N4" s="17"/>
      <c r="O4" s="18"/>
      <c r="P4" s="18"/>
      <c r="Q4" s="16"/>
    </row>
    <row r="5" spans="1:17" x14ac:dyDescent="0.25">
      <c r="A5" s="19" t="s">
        <v>18</v>
      </c>
      <c r="B5" s="18">
        <f t="shared" si="0"/>
        <v>1.515046296296296E-3</v>
      </c>
      <c r="C5" s="17">
        <f>SUMIF((Tau!$A$3:$A$65),A5,(Tau!$B$3:$B$65))</f>
        <v>7.2106481481481154E-5</v>
      </c>
      <c r="D5" s="17">
        <f>SUMIF((Tau!$F$3:$F$65),A5,(Tau!$G$3:$G$65))</f>
        <v>1.6157407407407396E-4</v>
      </c>
      <c r="E5" s="17">
        <f>SUMIF((RST!$A$3:$A$65),A5,(RST!$B$3:$B$65))</f>
        <v>4.8611111111111251E-5</v>
      </c>
      <c r="F5" s="17">
        <f>SUMIF((RST!$F$3:$F$65),A5,(RST!$G$3:$G$65))</f>
        <v>6.5393518518518448E-5</v>
      </c>
      <c r="G5" s="27">
        <f>SUMIF(('9KX2'!$A$3:$A$65),A5,('9KX2'!$B$3:$B$65))</f>
        <v>3.9351851851851831E-5</v>
      </c>
      <c r="H5" s="18">
        <f>SUMIF(('9KX2'!$F$3:$F$65),A5,('9KX2'!$G$3:$G$65))</f>
        <v>4.629629629629645E-5</v>
      </c>
      <c r="I5" s="18">
        <f>SUMIF(('9KX2'!$K$3:$K$65),A5,('9KX2'!$L$3:$L$65))</f>
        <v>1.778935185185182E-4</v>
      </c>
      <c r="J5" s="17">
        <f>IF((SUMIF((TFL!$A$3:$A$65),A5,(TFL!$B$3:$B$65))=0),"-",(SUMIF((TFL!$A$3:$A$65),A5,(TFL!$B$3:$B$65))))</f>
        <v>1.2164351851851876E-4</v>
      </c>
      <c r="K5" s="17">
        <f>SUMIF((TFL!$F$3:$F$65),A5,(TFL!$G$3:$G$65))+SUMIF((TFL!$N$2:$N$65),A5,(TFL!$O$2:$O$65))</f>
        <v>7.9861111111111278E-5</v>
      </c>
      <c r="L5" s="17">
        <f>SUMIF((Tartarus!$A$3:$A$65),A5,(Tartarus!$B$3:$B$65))</f>
        <v>3.7604166666666667E-4</v>
      </c>
      <c r="M5" s="17">
        <f>SUMIF((RDR!$A$3:$A$65),A5,(RDR!$B$3:$B$65))</f>
        <v>3.2627314814814802E-4</v>
      </c>
      <c r="N5" s="17"/>
      <c r="O5" s="18"/>
      <c r="P5" s="18"/>
      <c r="Q5" s="16"/>
    </row>
    <row r="6" spans="1:17" x14ac:dyDescent="0.25">
      <c r="A6" s="19" t="s">
        <v>24</v>
      </c>
      <c r="B6" s="18">
        <f t="shared" si="0"/>
        <v>1.5613425925925912E-3</v>
      </c>
      <c r="C6" s="17">
        <f>SUMIF((Tau!$A$3:$A$65),A6,(Tau!$B$3:$B$65))</f>
        <v>7.905092592592599E-5</v>
      </c>
      <c r="D6" s="17">
        <f>SUMIF((Tau!$F$3:$F$65),A6,(Tau!$G$3:$G$65))</f>
        <v>1.7997685185185174E-4</v>
      </c>
      <c r="E6" s="17">
        <f>SUMIF((RST!$A$3:$A$65),A6,(RST!$B$3:$B$65))</f>
        <v>5.0462962962962658E-5</v>
      </c>
      <c r="F6" s="17">
        <f>SUMIF((RST!$F$3:$F$65),A6,(RST!$G$3:$G$65))</f>
        <v>6.9212962962963195E-5</v>
      </c>
      <c r="G6" s="17">
        <f>SUMIF(('9KX2'!$A$3:$A$65),A6,('9KX2'!$B$3:$B$65))</f>
        <v>4.8842592592592297E-5</v>
      </c>
      <c r="H6" s="18">
        <f>SUMIF(('9KX2'!$F$3:$F$65),A6,('9KX2'!$G$3:$G$65))</f>
        <v>5.6712962962962837E-5</v>
      </c>
      <c r="I6" s="18">
        <f>SUMIF(('9KX2'!$K$3:$K$65),A6,('9KX2'!$L$3:$L$65))</f>
        <v>1.7881944444444412E-4</v>
      </c>
      <c r="J6" s="27">
        <f>IF((SUMIF((TFL!$A$3:$A$65),A6,(TFL!$B$3:$B$65))=0),"-",(SUMIF((TFL!$A$3:$A$65),A6,(TFL!$B$3:$B$65))))</f>
        <v>9.6643518518518476E-5</v>
      </c>
      <c r="K6" s="17">
        <f>SUMIF((TFL!$F$3:$F$65),A6,(TFL!$G$3:$G$65))+SUMIF((TFL!$N$2:$N$65),A6,(TFL!$O$2:$O$65))</f>
        <v>7.8703703703703227E-5</v>
      </c>
      <c r="L6" s="17">
        <f>SUMIF((Tartarus!$A$3:$A$65),A6,(Tartarus!$B$3:$B$65))</f>
        <v>3.997685185185187E-4</v>
      </c>
      <c r="M6" s="17">
        <f>SUMIF((RDR!$A$3:$A$65),A6,(RDR!$B$3:$B$65))</f>
        <v>3.2314814814814793E-4</v>
      </c>
      <c r="N6" s="17"/>
      <c r="O6" s="18"/>
      <c r="P6" s="18"/>
      <c r="Q6" s="16"/>
    </row>
    <row r="7" spans="1:17" x14ac:dyDescent="0.25">
      <c r="A7" s="19" t="s">
        <v>7</v>
      </c>
      <c r="B7" s="18">
        <f t="shared" si="0"/>
        <v>1.5895833333333328E-3</v>
      </c>
      <c r="C7" s="17">
        <f>SUMIF((Tau!$A$3:$A$65),A7,(Tau!$B$3:$B$65))</f>
        <v>8.3449074074073461E-5</v>
      </c>
      <c r="D7" s="17">
        <f>SUMIF((Tau!$F$3:$F$65),A7,(Tau!$G$3:$G$65))</f>
        <v>1.6562499999999997E-4</v>
      </c>
      <c r="E7" s="17">
        <f>SUMIF((RST!$A$3:$A$65),A7,(RST!$B$3:$B$65))</f>
        <v>5.5092592592592693E-5</v>
      </c>
      <c r="F7" s="17">
        <f>SUMIF((RST!$F$3:$F$65),A7,(RST!$G$3:$G$65))</f>
        <v>6.5740740740740343E-5</v>
      </c>
      <c r="G7" s="17">
        <f>SUMIF(('9KX2'!$A$3:$A$65),A7,('9KX2'!$B$3:$B$65))</f>
        <v>5.1504629629629643E-5</v>
      </c>
      <c r="H7" s="18">
        <f>SUMIF(('9KX2'!$F$3:$F$65),A7,('9KX2'!$G$3:$G$65))</f>
        <v>5.2662037037036827E-5</v>
      </c>
      <c r="I7" s="18">
        <f>SUMIF(('9KX2'!$K$3:$K$65),A7,('9KX2'!$L$3:$L$65))</f>
        <v>1.2789351851851937E-4</v>
      </c>
      <c r="J7" s="17">
        <f>IF((SUMIF((TFL!$A$3:$A$65),A7,(TFL!$B$3:$B$65))=0),"-",(SUMIF((TFL!$A$3:$A$65),A7,(TFL!$B$3:$B$65))))</f>
        <v>1.1087962962962961E-4</v>
      </c>
      <c r="K7" s="17">
        <f>SUMIF((TFL!$F$3:$F$65),A7,(TFL!$G$3:$G$65))+SUMIF((TFL!$N$2:$N$65),A7,(TFL!$O$2:$O$65))</f>
        <v>9.2824074074073729E-5</v>
      </c>
      <c r="L7" s="17">
        <f>SUMIF((Tartarus!$A$3:$A$65),A7,(Tartarus!$B$3:$B$65))</f>
        <v>4.072916666666667E-4</v>
      </c>
      <c r="M7" s="17">
        <f>SUMIF((RDR!$A$3:$A$65),A7,(RDR!$B$3:$B$65))</f>
        <v>3.7662037037037048E-4</v>
      </c>
      <c r="N7" s="17"/>
      <c r="O7" s="18"/>
      <c r="P7" s="18"/>
      <c r="Q7" s="16"/>
    </row>
    <row r="8" spans="1:17" x14ac:dyDescent="0.25">
      <c r="A8" s="19" t="s">
        <v>17</v>
      </c>
      <c r="B8" s="18">
        <f t="shared" si="0"/>
        <v>1.6833333333333318E-3</v>
      </c>
      <c r="C8" s="17">
        <f>SUMIF((Tau!$A$3:$A$65),A8,(Tau!$B$3:$B$65))</f>
        <v>8.1712962962962685E-5</v>
      </c>
      <c r="D8" s="17">
        <f>SUMIF((Tau!$F$3:$F$65),A8,(Tau!$G$3:$G$65))</f>
        <v>1.8645833333333318E-4</v>
      </c>
      <c r="E8" s="17">
        <f>SUMIF((RST!$A$3:$A$65),A8,(RST!$B$3:$B$65))</f>
        <v>6.0300925925925453E-5</v>
      </c>
      <c r="F8" s="17">
        <f>SUMIF((RST!$F$3:$F$65),A8,(RST!$G$3:$G$65))</f>
        <v>7.3726851851852165E-5</v>
      </c>
      <c r="G8" s="17">
        <f>SUMIF(('9KX2'!$A$3:$A$65),A8,('9KX2'!$B$3:$B$65))</f>
        <v>4.9074074074073994E-5</v>
      </c>
      <c r="H8" s="18">
        <f>SUMIF(('9KX2'!$F$3:$F$65),A8,('9KX2'!$G$3:$G$65))</f>
        <v>5.7870370370370454E-5</v>
      </c>
      <c r="I8" s="18">
        <f>SUMIF(('9KX2'!$K$3:$K$65),A8,('9KX2'!$L$3:$L$65))</f>
        <v>1.9618055555555534E-4</v>
      </c>
      <c r="J8" s="17">
        <f>IF((SUMIF((TFL!$A$3:$A$65),A8,(TFL!$B$3:$B$65))=0),"-",(SUMIF((TFL!$A$3:$A$65),A8,(TFL!$B$3:$B$65))))</f>
        <v>1.0138888888888914E-4</v>
      </c>
      <c r="K8" s="17">
        <f>SUMIF((TFL!$F$3:$F$65),A8,(TFL!$G$3:$G$65))+SUMIF((TFL!$N$2:$N$65),A8,(TFL!$O$2:$O$65))</f>
        <v>8.8773148148147719E-5</v>
      </c>
      <c r="L8" s="17">
        <f>SUMIF((Tartarus!$A$3:$A$65),A8,(Tartarus!$B$3:$B$65))</f>
        <v>4.021990740740737E-4</v>
      </c>
      <c r="M8" s="17">
        <f>SUMIF((RDR!$A$3:$A$65),A8,(RDR!$B$3:$B$65))</f>
        <v>3.8564814814814798E-4</v>
      </c>
      <c r="N8" s="17"/>
      <c r="O8" s="18"/>
      <c r="P8" s="18"/>
      <c r="Q8" s="16"/>
    </row>
    <row r="9" spans="1:17" x14ac:dyDescent="0.25">
      <c r="A9" s="19" t="s">
        <v>90</v>
      </c>
      <c r="B9" s="18">
        <f t="shared" si="0"/>
        <v>1.690277777777776E-3</v>
      </c>
      <c r="C9" s="17">
        <f>SUMIF((Tau!$A$3:$A$65),A9,(Tau!$B$3:$B$65))</f>
        <v>8.5763888888888695E-5</v>
      </c>
      <c r="D9" s="17">
        <f>SUMIF((Tau!$F$3:$F$65),A9,(Tau!$G$3:$G$65))</f>
        <v>1.9050925925925876E-4</v>
      </c>
      <c r="E9" s="17">
        <f>SUMIF((RST!$A$3:$A$65),A9,(RST!$B$3:$B$65))</f>
        <v>5.5555555555555219E-5</v>
      </c>
      <c r="F9" s="17">
        <f>SUMIF((RST!$F$3:$F$65),A9,(RST!$G$3:$G$65))</f>
        <v>6.8634259259259169E-5</v>
      </c>
      <c r="G9" s="17">
        <f>SUMIF(('9KX2'!$A$3:$A$65),A9,('9KX2'!$B$3:$B$65))</f>
        <v>4.7337962962962568E-5</v>
      </c>
      <c r="H9" s="18">
        <f>SUMIF(('9KX2'!$F$3:$F$65),A9,('9KX2'!$G$3:$G$65))</f>
        <v>5.5555555555555653E-5</v>
      </c>
      <c r="I9" s="18">
        <f>SUMIF(('9KX2'!$K$3:$K$65),A9,('9KX2'!$L$3:$L$65))</f>
        <v>1.9293981481481506E-4</v>
      </c>
      <c r="J9" s="17">
        <f>IF((SUMIF((TFL!$A$3:$A$65),A9,(TFL!$B$3:$B$65))=0),"-",(SUMIF((TFL!$A$3:$A$65),A9,(TFL!$B$3:$B$65))))</f>
        <v>1.0509259259259239E-4</v>
      </c>
      <c r="K9" s="17">
        <f>SUMIF((TFL!$F$3:$F$65),A9,(TFL!$G$3:$G$65))+SUMIF((TFL!$N$2:$N$65),A9,(TFL!$O$2:$O$65))</f>
        <v>8.4374999999999815E-5</v>
      </c>
      <c r="L9" s="17">
        <f>SUMIF((Tartarus!$A$3:$A$65),A9,(Tartarus!$B$3:$B$65))</f>
        <v>4.2499999999999981E-4</v>
      </c>
      <c r="M9" s="17">
        <f>SUMIF((RDR!$A$3:$A$65),A9,(RDR!$B$3:$B$65))</f>
        <v>3.7951388888888887E-4</v>
      </c>
      <c r="N9" s="17"/>
      <c r="O9" s="18"/>
      <c r="P9" s="18"/>
      <c r="Q9" s="16"/>
    </row>
    <row r="10" spans="1:17" x14ac:dyDescent="0.25">
      <c r="A10" s="19" t="s">
        <v>21</v>
      </c>
      <c r="B10" s="18">
        <f t="shared" si="0"/>
        <v>1.7307870370370357E-3</v>
      </c>
      <c r="C10" s="17">
        <f>SUMIF((Tau!$A$3:$A$65),A10,(Tau!$B$3:$B$65))</f>
        <v>8.7731481481481167E-5</v>
      </c>
      <c r="D10" s="17">
        <f>SUMIF((Tau!$F$3:$F$65),A10,(Tau!$G$3:$G$65))</f>
        <v>2.0925925925925843E-4</v>
      </c>
      <c r="E10" s="17">
        <f>SUMIF((RST!$A$3:$A$65),A10,(RST!$B$3:$B$65))</f>
        <v>6.7476851851851552E-5</v>
      </c>
      <c r="F10" s="17">
        <f>SUMIF((RST!$F$3:$F$65),A10,(RST!$G$3:$G$65))</f>
        <v>7.1527777777777562E-5</v>
      </c>
      <c r="G10" s="17">
        <f>SUMIF(('9KX2'!$A$3:$A$65),A10,('9KX2'!$B$3:$B$65))</f>
        <v>5.1620370370370275E-5</v>
      </c>
      <c r="H10" s="18">
        <f>SUMIF(('9KX2'!$F$3:$F$65),A10,('9KX2'!$G$3:$G$65))</f>
        <v>5.9606481481481663E-5</v>
      </c>
      <c r="I10" s="18">
        <f>SUMIF(('9KX2'!$K$3:$K$65),A10,('9KX2'!$L$3:$L$65))</f>
        <v>1.9120370370370385E-4</v>
      </c>
      <c r="J10" s="17">
        <f>IF((SUMIF((TFL!$A$3:$A$65),A10,(TFL!$B$3:$B$65))=0),"-",(SUMIF((TFL!$A$3:$A$65),A10,(TFL!$B$3:$B$65))))</f>
        <v>1.0891203703703714E-4</v>
      </c>
      <c r="K10" s="17">
        <f>SUMIF((TFL!$F$3:$F$65),A10,(TFL!$G$3:$G$65))+SUMIF((TFL!$N$2:$N$65),A10,(TFL!$O$2:$O$65))</f>
        <v>8.7384259259259273E-5</v>
      </c>
      <c r="L10" s="17">
        <f>SUMIF((Tartarus!$A$3:$A$65),A10,(Tartarus!$B$3:$B$65))</f>
        <v>4.2523148148148151E-4</v>
      </c>
      <c r="M10" s="17">
        <f>SUMIF((RDR!$A$3:$A$65),A10,(RDR!$B$3:$B$65))</f>
        <v>3.7083333333333326E-4</v>
      </c>
      <c r="N10" s="17"/>
      <c r="O10" s="18"/>
      <c r="P10" s="18"/>
      <c r="Q10" s="16"/>
    </row>
    <row r="11" spans="1:17" x14ac:dyDescent="0.25">
      <c r="A11" s="19" t="s">
        <v>68</v>
      </c>
      <c r="B11" s="18">
        <f t="shared" si="0"/>
        <v>1.7444444444444428E-3</v>
      </c>
      <c r="C11" s="17">
        <f>SUMIF((Tau!$A$3:$A$65),A11,(Tau!$B$3:$B$65))</f>
        <v>8.0555555555555502E-5</v>
      </c>
      <c r="D11" s="17">
        <f>SUMIF((Tau!$F$3:$F$65),A11,(Tau!$G$3:$G$65))</f>
        <v>2.1412037037037016E-4</v>
      </c>
      <c r="E11" s="17">
        <f>SUMIF((RST!$A$3:$A$65),A11,(RST!$B$3:$B$65))</f>
        <v>5.7291666666666428E-5</v>
      </c>
      <c r="F11" s="17">
        <f>SUMIF((RST!$F$3:$F$65),A11,(RST!$G$3:$G$65))</f>
        <v>7.1180555555556101E-5</v>
      </c>
      <c r="G11" s="17">
        <f>SUMIF(('9KX2'!$A$3:$A$65),A11,('9KX2'!$B$3:$B$65))</f>
        <v>6.1805555555555398E-5</v>
      </c>
      <c r="H11" s="18">
        <f>SUMIF(('9KX2'!$F$3:$F$65),A11,('9KX2'!$G$3:$G$65))</f>
        <v>7.407407407407406E-5</v>
      </c>
      <c r="I11" s="18">
        <f>SUMIF(('9KX2'!$K$3:$K$65),A11,('9KX2'!$L$3:$L$65))</f>
        <v>2.4039351851851826E-4</v>
      </c>
      <c r="J11" s="17">
        <f>IF((SUMIF((TFL!$A$3:$A$65),A11,(TFL!$B$3:$B$65))=0),"-",(SUMIF((TFL!$A$3:$A$65),A11,(TFL!$B$3:$B$65))))</f>
        <v>9.9074074074073908E-5</v>
      </c>
      <c r="K11" s="17">
        <f>SUMIF((TFL!$F$3:$F$65),A11,(TFL!$G$3:$G$65))+SUMIF((TFL!$N$2:$N$65),A11,(TFL!$O$2:$O$65))</f>
        <v>8.5069444444444038E-5</v>
      </c>
      <c r="L11" s="17">
        <f>SUMIF((Tartarus!$A$3:$A$65),A11,(Tartarus!$B$3:$B$65))</f>
        <v>4.1053240740740698E-4</v>
      </c>
      <c r="M11" s="17">
        <f>SUMIF((RDR!$A$3:$A$65),A11,(RDR!$B$3:$B$65))</f>
        <v>3.5034722222222195E-4</v>
      </c>
      <c r="N11" s="17"/>
      <c r="O11" s="18"/>
      <c r="P11" s="18"/>
      <c r="Q11" s="16"/>
    </row>
    <row r="12" spans="1:17" x14ac:dyDescent="0.25">
      <c r="A12" s="19" t="s">
        <v>12</v>
      </c>
      <c r="B12" s="18">
        <f t="shared" si="0"/>
        <v>1.8016203703703697E-3</v>
      </c>
      <c r="C12" s="17">
        <f>SUMIF((Tau!$A$3:$A$65),A12,(Tau!$B$3:$B$65))</f>
        <v>8.6574074074073984E-5</v>
      </c>
      <c r="D12" s="17">
        <f>SUMIF((Tau!$F$3:$F$65),A12,(Tau!$G$3:$G$65))</f>
        <v>2.0081018518518451E-4</v>
      </c>
      <c r="E12" s="17">
        <f>SUMIF((RST!$A$3:$A$65),A12,(RST!$B$3:$B$65))</f>
        <v>6.1111111111110741E-5</v>
      </c>
      <c r="F12" s="17">
        <f>SUMIF((RST!$F$3:$F$65),A12,(RST!$G$3:$G$65))</f>
        <v>7.8703703703703661E-5</v>
      </c>
      <c r="G12" s="17">
        <f>SUMIF(('9KX2'!$A$3:$A$65),A12,('9KX2'!$B$3:$B$65))</f>
        <v>5.1967592592592387E-5</v>
      </c>
      <c r="H12" s="18">
        <f>SUMIF(('9KX2'!$F$3:$F$65),A12,('9KX2'!$G$3:$G$65))</f>
        <v>5.9259259259259334E-5</v>
      </c>
      <c r="I12" s="18">
        <f>SUMIF(('9KX2'!$K$3:$K$65),A12,('9KX2'!$L$3:$L$65))</f>
        <v>2.1990740740740738E-4</v>
      </c>
      <c r="J12" s="17">
        <f>IF((SUMIF((TFL!$A$3:$A$65),A12,(TFL!$B$3:$B$65))=0),"-",(SUMIF((TFL!$A$3:$A$65),A12,(TFL!$B$3:$B$65))))</f>
        <v>1.0775462962962995E-4</v>
      </c>
      <c r="K12" s="17">
        <f>SUMIF((TFL!$F$3:$F$65),A12,(TFL!$G$3:$G$65))+SUMIF((TFL!$N$2:$N$65),A12,(TFL!$O$2:$O$65))</f>
        <v>9.5370370370370661E-5</v>
      </c>
      <c r="L12" s="17">
        <f>SUMIF((Tartarus!$A$3:$A$65),A12,(Tartarus!$B$3:$B$65))</f>
        <v>4.2847222222222223E-4</v>
      </c>
      <c r="M12" s="17">
        <f>SUMIF((RDR!$A$3:$A$65),A12,(RDR!$B$3:$B$65))</f>
        <v>4.1168981481481482E-4</v>
      </c>
      <c r="N12" s="17"/>
      <c r="O12" s="18"/>
      <c r="P12" s="18"/>
      <c r="Q12" s="16"/>
    </row>
    <row r="13" spans="1:17" x14ac:dyDescent="0.25">
      <c r="A13" s="19" t="s">
        <v>20</v>
      </c>
      <c r="B13" s="18">
        <f t="shared" si="0"/>
        <v>1.9128472222222207E-3</v>
      </c>
      <c r="C13" s="17">
        <f>SUMIF((Tau!$A$3:$A$65),A13,(Tau!$B$3:$B$65))</f>
        <v>8.7962962962962431E-5</v>
      </c>
      <c r="D13" s="17">
        <f>SUMIF((Tau!$F$3:$F$65),A13,(Tau!$G$3:$G$65))</f>
        <v>1.9768518518518486E-4</v>
      </c>
      <c r="E13" s="17">
        <f>SUMIF((RST!$A$3:$A$65),A13,(RST!$B$3:$B$65))</f>
        <v>6.6666666666666263E-5</v>
      </c>
      <c r="F13" s="17">
        <f>SUMIF((RST!$F$3:$F$65),A13,(RST!$G$3:$G$65))</f>
        <v>7.6157407407407597E-5</v>
      </c>
      <c r="G13" s="17">
        <f>SUMIF(('9KX2'!$A$3:$A$65),A13,('9KX2'!$B$3:$B$65))</f>
        <v>5.4398148148147819E-5</v>
      </c>
      <c r="H13" s="18">
        <f>SUMIF(('9KX2'!$F$3:$F$65),A13,('9KX2'!$G$3:$G$65))</f>
        <v>6.053240740740715E-5</v>
      </c>
      <c r="I13" s="18">
        <f>SUMIF(('9KX2'!$K$3:$K$65),A13,('9KX2'!$L$3:$L$65))</f>
        <v>2.1400462962962996E-4</v>
      </c>
      <c r="J13" s="17">
        <f>IF((SUMIF((TFL!$A$3:$A$65),A13,(TFL!$B$3:$B$65))=0),"-",(SUMIF((TFL!$A$3:$A$65),A13,(TFL!$B$3:$B$65))))</f>
        <v>1.0972222222222243E-4</v>
      </c>
      <c r="K13" s="17">
        <f>SUMIF((TFL!$F$3:$F$65),A13,(TFL!$G$3:$G$65))+SUMIF((TFL!$N$2:$N$65),A13,(TFL!$O$2:$O$65))</f>
        <v>9.0856481481481691E-5</v>
      </c>
      <c r="L13" s="17">
        <f>SUMIF((Tartarus!$A$3:$A$65),A13,(Tartarus!$B$3:$B$65))</f>
        <v>4.3518518518518494E-4</v>
      </c>
      <c r="M13" s="17">
        <f>SUMIF((RDR!$A$3:$A$65),A13,(RDR!$B$3:$B$65))</f>
        <v>5.196759259259256E-4</v>
      </c>
      <c r="N13" s="17"/>
      <c r="O13" s="18"/>
      <c r="P13" s="18"/>
      <c r="Q13" s="16"/>
    </row>
    <row r="14" spans="1:17" x14ac:dyDescent="0.25">
      <c r="A14" s="15" t="s">
        <v>15</v>
      </c>
      <c r="B14" s="18">
        <f t="shared" si="0"/>
        <v>2.0449074074074076E-3</v>
      </c>
      <c r="C14" s="17">
        <f>SUMIF((Tau!$A$3:$A$65),A14,(Tau!$B$3:$B$65))</f>
        <v>1.0937499999999966E-4</v>
      </c>
      <c r="D14" s="17">
        <f>SUMIF((Tau!$F$3:$F$65),A14,(Tau!$G$3:$G$65))</f>
        <v>2.6134259259259296E-4</v>
      </c>
      <c r="E14" s="17">
        <f>SUMIF((RST!$A$3:$A$65),A14,(RST!$B$3:$B$65))</f>
        <v>5.8564814814814677E-5</v>
      </c>
      <c r="F14" s="17">
        <f>SUMIF((RST!$F$3:$F$65),A14,(RST!$G$3:$G$65))</f>
        <v>7.8472222222221964E-5</v>
      </c>
      <c r="G14" s="17">
        <f>SUMIF(('9KX2'!$A$3:$A$65),A14,('9KX2'!$B$3:$B$65))</f>
        <v>5.1157407407407098E-5</v>
      </c>
      <c r="H14" s="18">
        <f>SUMIF(('9KX2'!$F$3:$F$65),A14,('9KX2'!$G$3:$G$65))</f>
        <v>5.9606481481481663E-5</v>
      </c>
      <c r="I14" s="18">
        <f>SUMIF(('9KX2'!$K$3:$K$65),A14,('9KX2'!$L$3:$L$65))</f>
        <v>2.2789351851851877E-4</v>
      </c>
      <c r="J14" s="17">
        <f>IF((SUMIF((TFL!$A$3:$A$65),A14,(TFL!$B$3:$B$65))=0),"-",(SUMIF((TFL!$A$3:$A$65),A14,(TFL!$B$3:$B$65))))</f>
        <v>1.116898148148149E-4</v>
      </c>
      <c r="K14" s="17">
        <f>SUMIF((TFL!$F$3:$F$65),A14,(TFL!$G$3:$G$65))+SUMIF((TFL!$N$2:$N$65),A14,(TFL!$O$2:$O$65))</f>
        <v>9.3171296296296491E-5</v>
      </c>
      <c r="L14" s="17">
        <f>SUMIF((Tartarus!$A$3:$A$65),A14,(Tartarus!$B$3:$B$65))</f>
        <v>4.4502314814814817E-4</v>
      </c>
      <c r="M14" s="17">
        <f>SUMIF((RDR!$A$3:$A$65),A14,(RDR!$B$3:$B$65))</f>
        <v>5.4861111111111126E-4</v>
      </c>
      <c r="N14" s="17"/>
      <c r="O14" s="18"/>
      <c r="P14" s="18"/>
      <c r="Q14" s="16"/>
    </row>
    <row r="15" spans="1:17" x14ac:dyDescent="0.25">
      <c r="A15" s="19" t="s">
        <v>2</v>
      </c>
      <c r="B15" s="18">
        <f t="shared" si="0"/>
        <v>2.1428240740740739E-3</v>
      </c>
      <c r="C15" s="17">
        <f>SUMIF((Tau!$A$3:$A$65),A15,(Tau!$B$3:$B$65))</f>
        <v>1.0104166666666681E-4</v>
      </c>
      <c r="D15" s="17">
        <f>SUMIF((Tau!$F$3:$F$65),A15,(Tau!$G$3:$G$65))</f>
        <v>1.9629629629629641E-4</v>
      </c>
      <c r="E15" s="17">
        <f>SUMIF((RST!$A$3:$A$65),A15,(RST!$B$3:$B$65))</f>
        <v>6.5740740740740777E-5</v>
      </c>
      <c r="F15" s="17">
        <f>SUMIF((RST!$F$3:$F$65),A15,(RST!$G$3:$G$65))</f>
        <v>7.3148148148148139E-5</v>
      </c>
      <c r="G15" s="17">
        <f>SUMIF(('9KX2'!$A$3:$A$65),A15,('9KX2'!$B$3:$B$65))</f>
        <v>6.2384259259259207E-5</v>
      </c>
      <c r="H15" s="18">
        <f>SUMIF(('9KX2'!$F$3:$F$65),A15,('9KX2'!$G$3:$G$65))</f>
        <v>6.3078703703703647E-5</v>
      </c>
      <c r="I15" s="18">
        <f>SUMIF(('9KX2'!$K$3:$K$65),A15,('9KX2'!$L$3:$L$65))</f>
        <v>1.5590277777777824E-4</v>
      </c>
      <c r="J15" s="18">
        <f>IF((SUMIF((TFL!$A$3:$A$65),A15,(TFL!$B$3:$B$65))=0),"-",(SUMIF((TFL!$A$3:$A$65),A15,(TFL!$B$3:$B$65))))</f>
        <v>4.3287037037037035E-4</v>
      </c>
      <c r="K15" s="17">
        <f>SUMIF((TFL!$F$3:$F$65),A15,(TFL!$G$3:$G$65))+SUMIF((TFL!$N$2:$N$65),A15,(TFL!$O$2:$O$65))</f>
        <v>1.0358796296296244E-4</v>
      </c>
      <c r="L15" s="17">
        <f>SUMIF((Tartarus!$A$3:$A$65),A15,(Tartarus!$B$3:$B$65))</f>
        <v>4.5624999999999984E-4</v>
      </c>
      <c r="M15" s="17">
        <f>SUMIF((RDR!$A$3:$A$65),A15,(RDR!$B$3:$B$65))</f>
        <v>4.3252314814814802E-4</v>
      </c>
      <c r="N15" s="17"/>
      <c r="O15" s="18"/>
      <c r="P15" s="18"/>
      <c r="Q15" s="16"/>
    </row>
    <row r="16" spans="1:17" x14ac:dyDescent="0.25">
      <c r="A16" s="19" t="s">
        <v>22</v>
      </c>
      <c r="B16" s="18">
        <f t="shared" si="0"/>
        <v>2.1428240740740735E-3</v>
      </c>
      <c r="C16" s="17">
        <f>SUMIF((Tau!$A$3:$A$65),A16,(Tau!$B$3:$B$65))</f>
        <v>1.0763888888888845E-4</v>
      </c>
      <c r="D16" s="17">
        <f>SUMIF((Tau!$F$3:$F$65),A16,(Tau!$G$3:$G$65))</f>
        <v>2.2222222222222218E-4</v>
      </c>
      <c r="E16" s="17">
        <f>SUMIF((RST!$A$3:$A$65),A16,(RST!$B$3:$B$65))</f>
        <v>7.6967592592592452E-5</v>
      </c>
      <c r="F16" s="17">
        <f>SUMIF((RST!$F$3:$F$65),A16,(RST!$G$3:$G$65))</f>
        <v>8.1018518518518462E-5</v>
      </c>
      <c r="G16" s="17">
        <f>SUMIF(('9KX2'!$A$3:$A$65),A16,('9KX2'!$B$3:$B$65))</f>
        <v>6.2731481481481536E-5</v>
      </c>
      <c r="H16" s="18">
        <f>SUMIF(('9KX2'!$F$3:$F$65),A16,('9KX2'!$G$3:$G$65))</f>
        <v>7.2916666666666876E-5</v>
      </c>
      <c r="I16" s="18">
        <f>SUMIF(('9KX2'!$K$3:$K$65),A16,('9KX2'!$L$3:$L$65))</f>
        <v>2.8819444444444422E-4</v>
      </c>
      <c r="J16" s="17">
        <f>IF((SUMIF((TFL!$A$3:$A$65),A16,(TFL!$B$3:$B$65))=0),"-",(SUMIF((TFL!$A$3:$A$65),A16,(TFL!$B$3:$B$65))))</f>
        <v>1.5428240740740723E-4</v>
      </c>
      <c r="K16" s="17">
        <f>SUMIF((TFL!$F$3:$F$65),A16,(TFL!$G$3:$G$65))+SUMIF((TFL!$N$2:$N$65),A16,(TFL!$O$2:$O$65))</f>
        <v>1.0590277777777811E-4</v>
      </c>
      <c r="L16" s="17">
        <f>SUMIF((Tartarus!$A$3:$A$65),A16,(Tartarus!$B$3:$B$65))</f>
        <v>4.8773148148148113E-4</v>
      </c>
      <c r="M16" s="17">
        <f>SUMIF((RDR!$A$3:$A$65),A16,(RDR!$B$3:$B$65))</f>
        <v>4.8321759259259281E-4</v>
      </c>
      <c r="N16" s="17"/>
      <c r="O16" s="18"/>
      <c r="P16" s="18"/>
      <c r="Q16" s="16"/>
    </row>
    <row r="17" spans="1:18" x14ac:dyDescent="0.25">
      <c r="A17" s="15" t="s">
        <v>16</v>
      </c>
      <c r="B17" s="18">
        <f t="shared" si="0"/>
        <v>2.1859953703703703E-3</v>
      </c>
      <c r="C17" s="17">
        <f>SUMIF((Tau!$A$3:$A$65),A17,(Tau!$B$3:$B$65))</f>
        <v>1.114583333333332E-4</v>
      </c>
      <c r="D17" s="17">
        <f>SUMIF((Tau!$F$3:$F$65),A17,(Tau!$G$3:$G$65))</f>
        <v>2.3935185185185214E-4</v>
      </c>
      <c r="E17" s="17">
        <f>SUMIF((RST!$A$3:$A$65),A17,(RST!$B$3:$B$65))</f>
        <v>8.3333333333333263E-5</v>
      </c>
      <c r="F17" s="17">
        <f>SUMIF((RST!$F$3:$F$65),A17,(RST!$G$3:$G$65))</f>
        <v>8.7384259259259273E-5</v>
      </c>
      <c r="G17" s="17">
        <f>SUMIF(('9KX2'!$A$3:$A$65),A17,('9KX2'!$B$3:$B$65))</f>
        <v>6.1574074074073918E-5</v>
      </c>
      <c r="H17" s="18">
        <f>SUMIF(('9KX2'!$F$3:$F$65),A17,('9KX2'!$G$3:$G$65))</f>
        <v>7.5231481481481243E-5</v>
      </c>
      <c r="I17" s="18">
        <f>SUMIF(('9KX2'!$K$3:$K$65),A17,('9KX2'!$L$3:$L$65))</f>
        <v>2.658564814814815E-4</v>
      </c>
      <c r="J17" s="17">
        <f>IF((SUMIF((TFL!$A$3:$A$65),A17,(TFL!$B$3:$B$65))=0),"-",(SUMIF((TFL!$A$3:$A$65),A17,(TFL!$B$3:$B$65))))</f>
        <v>1.4988425925925933E-4</v>
      </c>
      <c r="K17" s="17">
        <f>SUMIF((TFL!$F$3:$F$65),A17,(TFL!$G$3:$G$65))+SUMIF((TFL!$N$2:$N$65),A17,(TFL!$O$2:$O$65))</f>
        <v>1.0416666666666647E-4</v>
      </c>
      <c r="L17" s="17">
        <f>SUMIF((Tartarus!$A$3:$A$65),A17,(Tartarus!$B$3:$B$65))</f>
        <v>5.138888888888886E-4</v>
      </c>
      <c r="M17" s="17">
        <f>SUMIF((RDR!$A$3:$A$65),A17,(RDR!$B$3:$B$65))</f>
        <v>4.9386574074074133E-4</v>
      </c>
      <c r="N17" s="17"/>
      <c r="O17" s="18"/>
      <c r="P17" s="18"/>
      <c r="Q17" s="16"/>
    </row>
    <row r="18" spans="1:18" x14ac:dyDescent="0.25">
      <c r="A18" s="19" t="s">
        <v>19</v>
      </c>
      <c r="B18" s="18">
        <f t="shared" si="0"/>
        <v>2.2862268518518509E-3</v>
      </c>
      <c r="C18" s="17">
        <f>SUMIF((Tau!$A$3:$A$65),A18,(Tau!$B$3:$B$65))</f>
        <v>1.0046296296296279E-4</v>
      </c>
      <c r="D18" s="17">
        <f>SUMIF((Tau!$F$3:$F$65),A18,(Tau!$G$3:$G$65))</f>
        <v>2.0196759259259256E-4</v>
      </c>
      <c r="E18" s="17">
        <f>SUMIF((RST!$A$3:$A$65),A18,(RST!$B$3:$B$65))</f>
        <v>6.6666666666666263E-5</v>
      </c>
      <c r="F18" s="17">
        <f>SUMIF((RST!$F$3:$F$65),A18,(RST!$G$3:$G$65))</f>
        <v>7.9629629629630015E-5</v>
      </c>
      <c r="G18" s="17">
        <f>SUMIF(('9KX2'!$A$3:$A$65),A18,('9KX2'!$B$3:$B$65))</f>
        <v>5.4861111111111213E-5</v>
      </c>
      <c r="H18" s="18">
        <f>SUMIF(('9KX2'!$F$3:$F$65),A18,('9KX2'!$G$3:$G$65))</f>
        <v>1.3865740740740722E-4</v>
      </c>
      <c r="I18" s="18">
        <f>SUMIF(('9KX2'!$K$3:$K$65),A18,('9KX2'!$L$3:$L$65))</f>
        <v>4.9872685185185176E-4</v>
      </c>
      <c r="J18" s="17">
        <f>IF((SUMIF((TFL!$A$3:$A$65),A18,(TFL!$B$3:$B$65))=0),"-",(SUMIF((TFL!$A$3:$A$65),A18,(TFL!$B$3:$B$65))))</f>
        <v>1.1759259259259275E-4</v>
      </c>
      <c r="K18" s="17">
        <f>SUMIF((TFL!$F$3:$F$65),A18,(TFL!$G$3:$G$65))+SUMIF((TFL!$N$2:$N$65),A18,(TFL!$O$2:$O$65))</f>
        <v>9.4907407407407267E-5</v>
      </c>
      <c r="L18" s="17">
        <f>SUMIF((Tartarus!$A$3:$A$65),A18,(Tartarus!$B$3:$B$65))</f>
        <v>5.2650462962962915E-4</v>
      </c>
      <c r="M18" s="17">
        <f>SUMIF((RDR!$A$3:$A$65),A18,(RDR!$B$3:$B$65))</f>
        <v>4.0624999999999993E-4</v>
      </c>
      <c r="N18" s="17"/>
      <c r="O18" s="18"/>
      <c r="P18" s="18"/>
      <c r="Q18" s="16"/>
    </row>
    <row r="19" spans="1:18" x14ac:dyDescent="0.25">
      <c r="A19" s="15" t="s">
        <v>10</v>
      </c>
      <c r="B19" s="18">
        <f t="shared" si="0"/>
        <v>2.3836805555555534E-3</v>
      </c>
      <c r="C19" s="17">
        <f>SUMIF((Tau!$A$3:$A$65),A19,(Tau!$B$3:$B$65))</f>
        <v>1.1053240740740728E-4</v>
      </c>
      <c r="D19" s="17">
        <f>SUMIF((Tau!$F$3:$F$65),A19,(Tau!$G$3:$G$65))</f>
        <v>2.1354166666666613E-4</v>
      </c>
      <c r="E19" s="17">
        <f>SUMIF((RST!$A$3:$A$65),A19,(RST!$B$3:$B$65))</f>
        <v>8.0787037037036765E-5</v>
      </c>
      <c r="F19" s="17">
        <f>SUMIF((RST!$F$3:$F$65),A19,(RST!$G$3:$G$65))</f>
        <v>8.1944444444444382E-5</v>
      </c>
      <c r="G19" s="17">
        <f>SUMIF(('9KX2'!$A$3:$A$65),A19,('9KX2'!$B$3:$B$65))</f>
        <v>7.1412037037036713E-5</v>
      </c>
      <c r="H19" s="18">
        <f>SUMIF(('9KX2'!$F$3:$F$65),A19,('9KX2'!$G$3:$G$65))</f>
        <v>7.2916666666666876E-5</v>
      </c>
      <c r="I19" s="18">
        <f>SUMIF(('9KX2'!$K$3:$K$65),A19,('9KX2'!$L$3:$L$65))</f>
        <v>1.9097222222222172E-4</v>
      </c>
      <c r="J19" s="17">
        <f>IF((SUMIF((TFL!$A$3:$A$65),A19,(TFL!$B$3:$B$65))=0),"-",(SUMIF((TFL!$A$3:$A$65),A19,(TFL!$B$3:$B$65))))</f>
        <v>1.4212962962962964E-4</v>
      </c>
      <c r="K19" s="17">
        <f>SUMIF((TFL!$F$3:$F$65),A19,(TFL!$G$3:$G$65))+SUMIF((TFL!$N$2:$N$65),A19,(TFL!$O$2:$O$65))</f>
        <v>1.1053240740740728E-4</v>
      </c>
      <c r="L19" s="17">
        <f>SUMIF((Tartarus!$A$3:$A$65),A19,(Tartarus!$B$3:$B$65))</f>
        <v>5.2164351851851829E-4</v>
      </c>
      <c r="M19" s="17">
        <f>SUMIF((RDR!$A$3:$A$65),A19,(RDR!$B$3:$B$65))</f>
        <v>7.8726851851851831E-4</v>
      </c>
      <c r="N19" s="17"/>
      <c r="O19" s="18"/>
      <c r="P19" s="16"/>
    </row>
    <row r="20" spans="1:18" x14ac:dyDescent="0.25">
      <c r="A20" s="19" t="s">
        <v>243</v>
      </c>
      <c r="B20" s="18">
        <f t="shared" si="0"/>
        <v>2.3791666666666666E-3</v>
      </c>
      <c r="C20" s="17">
        <f>SUMIF((Tau!$A$3:$A$65),A20,(Tau!$B$3:$B$65))</f>
        <v>1.2268518518518488E-4</v>
      </c>
      <c r="D20" s="17">
        <f>SUMIF((Tau!$F$3:$F$65),A20,(Tau!$G$3:$G$65))</f>
        <v>2.5706018518518526E-4</v>
      </c>
      <c r="E20" s="17">
        <f>SUMIF((RST!$A$3:$A$65),A20,(RST!$B$3:$B$65))</f>
        <v>9.2939814814814795E-5</v>
      </c>
      <c r="F20" s="17">
        <f>SUMIF((RST!$F$3:$F$65),A20,(RST!$G$3:$G$65))</f>
        <v>9.872685185185158E-5</v>
      </c>
      <c r="G20" s="17">
        <f>SUMIF(('9KX2'!$A$3:$A$65),A20,('9KX2'!$B$3:$B$65))</f>
        <v>7.974537037037043E-5</v>
      </c>
      <c r="H20" s="18">
        <f>SUMIF(('9KX2'!$F$3:$F$65),A20,('9KX2'!$G$3:$G$65))</f>
        <v>9.4328703703703675E-5</v>
      </c>
      <c r="I20" s="18">
        <f>SUMIF(('9KX2'!$K$3:$K$65),A20,('9KX2'!$L$3:$L$65))</f>
        <v>2.8240740740740743E-4</v>
      </c>
      <c r="J20" s="17">
        <f>IF((SUMIF((TFL!$A$3:$A$65),A20,(TFL!$B$3:$B$65))=0),"-",(SUMIF((TFL!$A$3:$A$65),A20,(TFL!$B$3:$B$65))))</f>
        <v>1.5752314814814839E-4</v>
      </c>
      <c r="K20" s="17">
        <f>SUMIF((TFL!$F$3:$F$65),A20,(TFL!$G$3:$G$65))+SUMIF((TFL!$N$2:$N$65),A20,(TFL!$O$2:$O$65))</f>
        <v>1.1909722222222226E-4</v>
      </c>
      <c r="L20" s="17">
        <f>SUMIF((Tartarus!$A$3:$A$65),A20,(Tartarus!$B$3:$B$65))</f>
        <v>5.3587962962962942E-4</v>
      </c>
      <c r="M20" s="17">
        <f>SUMIF((RDR!$A$3:$A$65),A20,(RDR!$B$3:$B$65))</f>
        <v>5.3877314814814847E-4</v>
      </c>
      <c r="N20" s="17"/>
      <c r="O20" s="18"/>
      <c r="P20" s="16"/>
    </row>
    <row r="21" spans="1:18" x14ac:dyDescent="0.25">
      <c r="A21" s="15" t="s">
        <v>11</v>
      </c>
      <c r="B21" s="18">
        <f t="shared" si="0"/>
        <v>2.5925925925925921E-3</v>
      </c>
      <c r="C21" s="17">
        <f>SUMIF((Tau!$A$3:$A$65),A21,(Tau!$B$3:$B$65))</f>
        <v>1.135416666666663E-4</v>
      </c>
      <c r="D21" s="17">
        <f>SUMIF((Tau!$F$3:$F$65),A21,(Tau!$G$3:$G$65))</f>
        <v>2.0960648148148119E-4</v>
      </c>
      <c r="E21" s="17">
        <f>SUMIF((RST!$A$3:$A$65),A21,(RST!$B$3:$B$65))</f>
        <v>8.5995370370369958E-5</v>
      </c>
      <c r="F21" s="17">
        <f>SUMIF((RST!$F$3:$F$65),A21,(RST!$G$3:$G$65))</f>
        <v>1.0625000000000001E-4</v>
      </c>
      <c r="G21" s="17">
        <f>SUMIF(('9KX2'!$A$3:$A$65),A21,('9KX2'!$B$3:$B$65))</f>
        <v>7.2800925925925811E-5</v>
      </c>
      <c r="H21" s="18">
        <f>SUMIF(('9KX2'!$F$3:$F$65),A21,('9KX2'!$G$3:$G$65))</f>
        <v>8.2407407407407342E-5</v>
      </c>
      <c r="I21" s="18">
        <f>SUMIF(('9KX2'!$K$3:$K$65),A21,('9KX2'!$L$3:$L$65))</f>
        <v>1.7766203703703781E-4</v>
      </c>
      <c r="J21" s="17" t="str">
        <f>IF((SUMIF((TFL!$A$3:$A$65),A21,(TFL!$B$3:$B$65))=0),"-",(SUMIF((TFL!$A$3:$A$65),A21,(TFL!$B$3:$B$65))))</f>
        <v>-</v>
      </c>
      <c r="K21" s="17">
        <f>SUMIF((TFL!$F$3:$F$65),A21,(TFL!$G$3:$G$65))+SUMIF((TFL!$N$2:$N$65),A21,(TFL!$O$2:$O$65))</f>
        <v>6.429398148148145E-4</v>
      </c>
      <c r="L21" s="17">
        <f>SUMIF((Tartarus!$A$3:$A$65),A21,(Tartarus!$B$3:$B$65))</f>
        <v>5.3611111111111112E-4</v>
      </c>
      <c r="M21" s="17">
        <f>SUMIF((RDR!$A$3:$A$65),A21,(RDR!$B$3:$B$65))</f>
        <v>5.6527777777777783E-4</v>
      </c>
      <c r="N21" s="17"/>
      <c r="O21" s="18"/>
      <c r="P21" s="16"/>
    </row>
    <row r="22" spans="1:18" x14ac:dyDescent="0.25">
      <c r="A22" s="15" t="s">
        <v>9</v>
      </c>
      <c r="B22" s="18">
        <f t="shared" si="0"/>
        <v>2.7142361111111113E-3</v>
      </c>
      <c r="C22" s="17">
        <f>SUMIF((Tau!$A$3:$A$65),A22,(Tau!$B$3:$B$65))</f>
        <v>1.1782407407407401E-4</v>
      </c>
      <c r="D22" s="17">
        <f>SUMIF((Tau!$F$3:$F$65),A22,(Tau!$G$3:$G$65))</f>
        <v>2.2233796296296281E-4</v>
      </c>
      <c r="E22" s="17">
        <f>SUMIF((RST!$A$3:$A$65),A22,(RST!$B$3:$B$65))</f>
        <v>8.7962962962962864E-5</v>
      </c>
      <c r="F22" s="17">
        <f>SUMIF((RST!$F$3:$F$65),A22,(RST!$G$3:$G$65))</f>
        <v>1.0844907407407418E-4</v>
      </c>
      <c r="G22" s="17">
        <f>SUMIF(('9KX2'!$A$3:$A$65),A22,('9KX2'!$B$3:$B$65))</f>
        <v>6.8171296296296209E-5</v>
      </c>
      <c r="H22" s="18">
        <f>SUMIF(('9KX2'!$F$3:$F$65),A22,('9KX2'!$G$3:$G$65))</f>
        <v>8.449074074074088E-5</v>
      </c>
      <c r="I22" s="18">
        <f>SUMIF(('9KX2'!$K$3:$K$65),A22,('9KX2'!$L$3:$L$65))</f>
        <v>2.8576388888888922E-4</v>
      </c>
      <c r="J22" s="17">
        <f>IF((SUMIF((TFL!$A$3:$A$65),A22,(TFL!$B$3:$B$65))=0),"-",(SUMIF((TFL!$A$3:$A$65),A22,(TFL!$B$3:$B$65))))</f>
        <v>4.153935185185185E-4</v>
      </c>
      <c r="K22" s="17">
        <f>SUMIF((TFL!$F$3:$F$65),A22,(TFL!$G$3:$G$65))+SUMIF((TFL!$N$2:$N$65),A22,(TFL!$O$2:$O$65))</f>
        <v>1.1620370370370387E-4</v>
      </c>
      <c r="L22" s="17">
        <f>SUMIF((Tartarus!$A$3:$A$65),A22,(Tartarus!$B$3:$B$65))</f>
        <v>6.6134259259259249E-4</v>
      </c>
      <c r="M22" s="17">
        <f>SUMIF((RDR!$A$3:$A$65),A22,(RDR!$B$3:$B$65))</f>
        <v>5.4629629629629603E-4</v>
      </c>
      <c r="N22" s="17"/>
      <c r="O22" s="18"/>
      <c r="P22" s="18"/>
      <c r="Q22" s="18"/>
      <c r="R22" s="16"/>
    </row>
    <row r="23" spans="1:18" x14ac:dyDescent="0.25">
      <c r="A23" s="15" t="s">
        <v>229</v>
      </c>
      <c r="B23" s="18">
        <f t="shared" si="0"/>
        <v>3.3932870370370367E-3</v>
      </c>
      <c r="C23" s="17">
        <f>SUMIF((Tau!$A$3:$A$65),A23,(Tau!$B$3:$B$65))</f>
        <v>1.5601851851851844E-4</v>
      </c>
      <c r="D23" s="17">
        <f>SUMIF((Tau!$F$3:$F$65),A23,(Tau!$G$3:$G$65))</f>
        <v>2.8796296296296252E-4</v>
      </c>
      <c r="E23" s="17">
        <f>SUMIF((RST!$A$3:$A$65),A23,(RST!$B$3:$B$65))</f>
        <v>1.0138888888888871E-4</v>
      </c>
      <c r="F23" s="17">
        <f>SUMIF((RST!$F$3:$F$65),A23,(RST!$G$3:$G$65))</f>
        <v>9.7800925925926093E-5</v>
      </c>
      <c r="G23" s="17">
        <f>SUMIF(('9KX2'!$A$3:$A$65),A23,('9KX2'!$B$3:$B$65))</f>
        <v>8.3912037037037071E-5</v>
      </c>
      <c r="H23" s="18">
        <f>SUMIF(('9KX2'!$F$3:$F$65),A23,('9KX2'!$G$3:$G$65))</f>
        <v>1.11342592592593E-4</v>
      </c>
      <c r="I23" s="18">
        <f>SUMIF(('9KX2'!$K$3:$K$65),A23,('9KX2'!$L$3:$L$65))</f>
        <v>8.1851851851851877E-4</v>
      </c>
      <c r="J23" s="17">
        <f>IF((SUMIF((TFL!$A$3:$A$65),A23,(TFL!$B$3:$B$65))=0),"-",(SUMIF((TFL!$A$3:$A$65),A23,(TFL!$B$3:$B$65))))</f>
        <v>2.8796296296296296E-4</v>
      </c>
      <c r="K23" s="17">
        <f>SUMIF((TFL!$F$3:$F$65),A23,(TFL!$G$3:$G$65))+SUMIF((TFL!$N$2:$N$65),A23,(TFL!$O$2:$O$65))</f>
        <v>1.209490740740741E-4</v>
      </c>
      <c r="L23" s="17">
        <f>SUMIF((Tartarus!$A$3:$A$65),A23,(Tartarus!$B$3:$B$65))</f>
        <v>7.5567129629629617E-4</v>
      </c>
      <c r="M23" s="17">
        <f>SUMIF((RDR!$A$3:$A$65),A23,(RDR!$B$3:$B$65))</f>
        <v>5.7175925925925884E-4</v>
      </c>
      <c r="N23" s="17"/>
      <c r="O23" s="18"/>
      <c r="P23" s="18"/>
      <c r="Q23" s="18"/>
      <c r="R23" s="16"/>
    </row>
    <row r="24" spans="1:18" x14ac:dyDescent="0.25">
      <c r="A24" s="15" t="s">
        <v>226</v>
      </c>
      <c r="B24" s="18">
        <f t="shared" si="0"/>
        <v>4.1563657407407383E-3</v>
      </c>
      <c r="C24" s="17">
        <f>SUMIF((Tau!$A$3:$A$65),A24,(Tau!$B$3:$B$65))</f>
        <v>1.9849537037036971E-4</v>
      </c>
      <c r="D24" s="17">
        <f>SUMIF((Tau!$F$3:$F$65),A24,(Tau!$G$3:$G$65))</f>
        <v>3.5624999999999936E-4</v>
      </c>
      <c r="E24" s="17">
        <f>SUMIF((RST!$A$3:$A$65),A24,(RST!$B$3:$B$65))</f>
        <v>1.1458333333333286E-4</v>
      </c>
      <c r="F24" s="17">
        <f>SUMIF((RST!$F$3:$F$65),A24,(RST!$G$3:$G$65))</f>
        <v>1.0393518518518521E-4</v>
      </c>
      <c r="G24" s="17">
        <f>SUMIF(('9KX2'!$A$3:$A$65),A24,('9KX2'!$B$3:$B$65))</f>
        <v>1.1979166666666648E-4</v>
      </c>
      <c r="H24" s="18">
        <f>SUMIF(('9KX2'!$F$3:$F$65),A24,('9KX2'!$G$3:$G$65))</f>
        <v>1.5682870370370373E-4</v>
      </c>
      <c r="I24" s="18">
        <f>SUMIF(('9KX2'!$K$3:$K$65),A24,('9KX2'!$L$3:$L$65))</f>
        <v>8.5752314814814806E-4</v>
      </c>
      <c r="J24" s="17" t="str">
        <f>IF((SUMIF((TFL!$A$3:$A$65),A24,(TFL!$B$3:$B$65))=0),"-",(SUMIF((TFL!$A$3:$A$65),A24,(TFL!$B$3:$B$65))))</f>
        <v>-</v>
      </c>
      <c r="K24" s="17">
        <f>SUMIF((TFL!$F$3:$F$65),A24,(TFL!$G$3:$G$65))+SUMIF((TFL!$N$2:$N$65),A24,(TFL!$O$2:$O$65))</f>
        <v>6.8611111111111086E-4</v>
      </c>
      <c r="L24" s="17">
        <f>SUMIF((Tartarus!$A$3:$A$65),A24,(Tartarus!$B$3:$B$65))</f>
        <v>8.8067129629629585E-4</v>
      </c>
      <c r="M24" s="17">
        <f>SUMIF((RDR!$A$3:$A$65),A24,(RDR!$B$3:$B$65))</f>
        <v>6.8217592592592592E-4</v>
      </c>
      <c r="N24" s="18"/>
      <c r="O24" s="18"/>
      <c r="P24" s="18"/>
      <c r="Q24" s="18"/>
      <c r="R24" s="16"/>
    </row>
    <row r="25" spans="1:18" x14ac:dyDescent="0.25">
      <c r="A25" s="6" t="s">
        <v>241</v>
      </c>
      <c r="B25" s="18">
        <f t="shared" si="0"/>
        <v>1.0929629629629629E-2</v>
      </c>
      <c r="C25" s="26">
        <f>SUMIF((Tau!$A$3:$A$65),A25,(Tau!$B$3:$B$65))</f>
        <v>4.9953703703703662E-4</v>
      </c>
      <c r="D25" s="26">
        <f>SUMIF((Tau!$F$3:$F$65),A25,(Tau!$G$3:$G$65))</f>
        <v>8.49884259259259E-4</v>
      </c>
      <c r="E25" s="26">
        <f>SUMIF((RST!$A$3:$A$65),A25,(RST!$B$3:$B$65))</f>
        <v>3.2615740740740739E-4</v>
      </c>
      <c r="F25" s="26">
        <f>SUMIF((RST!$F$3:$F$65),A25,(RST!$G$3:$G$65))</f>
        <v>3.0439814814814869E-4</v>
      </c>
      <c r="G25" s="26">
        <f>SUMIF(('9KX2'!$A$3:$A$65),A25,('9KX2'!$B$3:$B$65))</f>
        <v>5.4398148148148123E-4</v>
      </c>
      <c r="H25" s="26">
        <f>SUMIF(('9KX2'!$F$3:$F$65),A25,('9KX2'!$G$3:$G$65))</f>
        <v>5.8761574074074055E-4</v>
      </c>
      <c r="I25" s="26">
        <f>SUMIF(('9KX2'!$K$3:$K$65),A25,('9KX2'!$L$3:$L$65))</f>
        <v>1.7861111111111116E-3</v>
      </c>
      <c r="J25" s="26" t="str">
        <f>IF((SUMIF((TFL!$A$3:$A$65),A25,(TFL!$B$3:$B$65))=0),"-",(SUMIF((TFL!$A$3:$A$65),A25,(TFL!$B$3:$B$65))))</f>
        <v>-</v>
      </c>
      <c r="K25" s="26">
        <f>SUMIF((TFL!$F$3:$F$65),A25,(TFL!$G$3:$G$65))+SUMIF((TFL!$N$2:$N$65),A25,(TFL!$O$2:$O$65))</f>
        <v>1.2567129629629625E-3</v>
      </c>
      <c r="L25" s="26">
        <f>SUMIF((Tartarus!$A$3:$A$65),A25,(Tartarus!$B$3:$B$65))</f>
        <v>2.0942129629629627E-3</v>
      </c>
      <c r="M25" s="26">
        <f>SUMIF((RDR!$A$3:$A$65),A25,(RDR!$B$3:$B$65))</f>
        <v>2.6810185185185183E-3</v>
      </c>
      <c r="N25" s="18"/>
      <c r="O25" s="18"/>
      <c r="P25" s="18"/>
      <c r="Q25" s="18"/>
      <c r="R25" s="16"/>
    </row>
    <row r="26" spans="1:18" x14ac:dyDescent="0.25">
      <c r="A26" s="15"/>
      <c r="B26" s="17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6"/>
    </row>
    <row r="27" spans="1:18" x14ac:dyDescent="0.25">
      <c r="A27" s="15"/>
      <c r="B27" s="17"/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6"/>
    </row>
    <row r="28" spans="1:18" x14ac:dyDescent="0.25">
      <c r="A28" s="15"/>
      <c r="B28" s="17"/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6"/>
    </row>
    <row r="29" spans="1:18" x14ac:dyDescent="0.25">
      <c r="A29" s="15"/>
      <c r="B29" s="17"/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6"/>
    </row>
    <row r="30" spans="1:18" x14ac:dyDescent="0.25">
      <c r="A30" s="15"/>
      <c r="B30" s="17"/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6"/>
    </row>
    <row r="31" spans="1:18" x14ac:dyDescent="0.25">
      <c r="A31" s="15"/>
      <c r="B31" s="17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6"/>
    </row>
    <row r="32" spans="1:18" x14ac:dyDescent="0.25">
      <c r="A32" s="15"/>
      <c r="B32" s="17"/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6"/>
    </row>
    <row r="33" spans="1:18" x14ac:dyDescent="0.25">
      <c r="A33" s="15"/>
      <c r="B33" s="17"/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6"/>
    </row>
    <row r="34" spans="1:18" x14ac:dyDescent="0.25">
      <c r="A34" s="15"/>
      <c r="B34" s="17"/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6"/>
    </row>
    <row r="35" spans="1:18" x14ac:dyDescent="0.25">
      <c r="A35" s="15"/>
      <c r="B35" s="17"/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6"/>
    </row>
    <row r="36" spans="1:18" x14ac:dyDescent="0.25">
      <c r="A36" s="15"/>
      <c r="B36" s="17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6"/>
    </row>
    <row r="37" spans="1:18" x14ac:dyDescent="0.25">
      <c r="A37" s="15"/>
      <c r="B37" s="17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6"/>
    </row>
    <row r="38" spans="1:18" x14ac:dyDescent="0.25">
      <c r="A38" s="15"/>
      <c r="B38" s="17"/>
      <c r="C38" s="17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6"/>
    </row>
    <row r="39" spans="1:18" x14ac:dyDescent="0.25">
      <c r="A39" s="15"/>
      <c r="B39" s="17"/>
      <c r="C39" s="17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6"/>
    </row>
    <row r="40" spans="1:18" x14ac:dyDescent="0.25">
      <c r="A40" s="15"/>
      <c r="B40" s="17"/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6"/>
    </row>
    <row r="41" spans="1:18" x14ac:dyDescent="0.25">
      <c r="A41" s="15"/>
      <c r="B41" s="17"/>
      <c r="C41" s="1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6"/>
    </row>
    <row r="42" spans="1:18" x14ac:dyDescent="0.25">
      <c r="A42" s="15"/>
      <c r="B42" s="17"/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6"/>
    </row>
    <row r="43" spans="1:18" x14ac:dyDescent="0.25">
      <c r="A43" s="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6"/>
    </row>
    <row r="44" spans="1:18" x14ac:dyDescent="0.25">
      <c r="A44" s="2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6"/>
    </row>
    <row r="45" spans="1:18" x14ac:dyDescent="0.25">
      <c r="A45" s="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6"/>
    </row>
    <row r="46" spans="1:18" x14ac:dyDescent="0.25">
      <c r="A46" s="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6"/>
    </row>
    <row r="47" spans="1:18" x14ac:dyDescent="0.25">
      <c r="A47" s="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6"/>
    </row>
    <row r="48" spans="1:18" x14ac:dyDescent="0.25">
      <c r="A48" s="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6"/>
    </row>
    <row r="49" spans="1:18" x14ac:dyDescent="0.25">
      <c r="A49" s="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6"/>
    </row>
    <row r="50" spans="1:18" x14ac:dyDescent="0.25">
      <c r="A50" s="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6"/>
    </row>
    <row r="51" spans="1:18" x14ac:dyDescent="0.25">
      <c r="A51" s="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6"/>
    </row>
    <row r="52" spans="1:18" x14ac:dyDescent="0.25">
      <c r="A52" s="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6"/>
    </row>
    <row r="53" spans="1:18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6"/>
    </row>
    <row r="54" spans="1:18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6"/>
    </row>
    <row r="55" spans="1:18" x14ac:dyDescent="0.2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6"/>
    </row>
    <row r="56" spans="1:18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6"/>
    </row>
    <row r="57" spans="1:18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6"/>
    </row>
    <row r="58" spans="1:18" x14ac:dyDescent="0.2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6"/>
    </row>
    <row r="59" spans="1:18" x14ac:dyDescent="0.2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6"/>
    </row>
    <row r="60" spans="1:18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6"/>
    </row>
    <row r="61" spans="1:18" x14ac:dyDescent="0.2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6"/>
    </row>
    <row r="62" spans="1:18" x14ac:dyDescent="0.2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6"/>
    </row>
    <row r="63" spans="1:18" x14ac:dyDescent="0.25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6"/>
    </row>
    <row r="64" spans="1:18" x14ac:dyDescent="0.25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6"/>
    </row>
    <row r="65" spans="2:18" x14ac:dyDescent="0.2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6"/>
    </row>
    <row r="66" spans="2:18" x14ac:dyDescent="0.25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2:18" x14ac:dyDescent="0.25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2:18" x14ac:dyDescent="0.25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</row>
    <row r="69" spans="2:18" x14ac:dyDescent="0.2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2:18" x14ac:dyDescent="0.2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2:18" x14ac:dyDescent="0.25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2:18" x14ac:dyDescent="0.25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2:18" x14ac:dyDescent="0.25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2:18" x14ac:dyDescent="0.25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2:18" x14ac:dyDescent="0.25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2:18" x14ac:dyDescent="0.25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2:18" x14ac:dyDescent="0.25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2:18" x14ac:dyDescent="0.25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2:18" x14ac:dyDescent="0.25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2:18" x14ac:dyDescent="0.25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3:4" x14ac:dyDescent="0.25">
      <c r="C81" s="1"/>
      <c r="D81" s="1"/>
    </row>
  </sheetData>
  <sheetProtection selectLockedCells="1" selectUnlockedCells="1"/>
  <sortState xmlns:xlrd2="http://schemas.microsoft.com/office/spreadsheetml/2017/richdata2" ref="A2:M25">
    <sortCondition ref="B2:B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FPS Timecode</vt:lpstr>
      <vt:lpstr>Tau</vt:lpstr>
      <vt:lpstr>RST</vt:lpstr>
      <vt:lpstr>9KX2</vt:lpstr>
      <vt:lpstr>TFL</vt:lpstr>
      <vt:lpstr>Tartarus</vt:lpstr>
      <vt:lpstr>RDR</vt:lpstr>
      <vt:lpstr>Composite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dcterms:created xsi:type="dcterms:W3CDTF">2019-09-08T19:26:14Z</dcterms:created>
  <dcterms:modified xsi:type="dcterms:W3CDTF">2019-11-20T06:38:31Z</dcterms:modified>
</cp:coreProperties>
</file>