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ML Grammar &amp;Semantic" sheetId="1" r:id="rId5"/>
    <sheet state="visible" name="Visualization" sheetId="2" r:id="rId6"/>
    <sheet state="visible" name="Hallucinations Summary" sheetId="3" r:id="rId7"/>
    <sheet state="visible" name="STM Results" sheetId="4" r:id="rId8"/>
    <sheet state="visible" name="ACT Results" sheetId="5" r:id="rId9"/>
    <sheet state="visible" name="SD Results" sheetId="6" r:id="rId10"/>
    <sheet state="visible" name="Hallucinations" sheetId="7" r:id="rId11"/>
  </sheets>
  <definedNames/>
  <calcPr/>
</workbook>
</file>

<file path=xl/sharedStrings.xml><?xml version="1.0" encoding="utf-8"?>
<sst xmlns="http://schemas.openxmlformats.org/spreadsheetml/2006/main" count="5374" uniqueCount="1242">
  <si>
    <t>Type</t>
  </si>
  <si>
    <t>Grammar</t>
  </si>
  <si>
    <t>Source</t>
  </si>
  <si>
    <t>Elements</t>
  </si>
  <si>
    <t>Sub Elements</t>
  </si>
  <si>
    <t>Semantic</t>
  </si>
  <si>
    <t>Note</t>
  </si>
  <si>
    <t>STM</t>
  </si>
  <si>
    <t>14.2.3.2</t>
  </si>
  <si>
    <t>Regions</t>
  </si>
  <si>
    <t xml:space="preserve"> A Region is a top-level part of a StateMachine or a composite State, that serves as a container for the Vertices and 
Transitions of the StateMachine.
A StateMachine or composite State may contain multiple Regions representing 
behaviors that may occur in parallel.</t>
  </si>
  <si>
    <t>14.2.3.3</t>
  </si>
  <si>
    <t>Vertices</t>
  </si>
  <si>
    <t>A Vertex can be the source and/or target of any number of Transitions</t>
  </si>
  <si>
    <t>14.2.3.4</t>
  </si>
  <si>
    <t>State</t>
  </si>
  <si>
    <t>simple State</t>
  </si>
  <si>
    <t xml:space="preserve">A simple State has no internal Vertices or Transitions. </t>
  </si>
  <si>
    <t>composite State</t>
  </si>
  <si>
    <t>A composite State contains at least one Region, whereas a submachine State refers to an entire StateMachine, which is, conceptually, deemed to be “nested” within the State.
A composite State can be either a simple composite State with exactly one Region or an orthogonal State with multiple Regions</t>
  </si>
  <si>
    <t>submachine State</t>
  </si>
  <si>
    <t>A submachine State implies a macro-like insertion of the specification of the corresponding submachine StateMachine.</t>
  </si>
  <si>
    <t>14.2.3.5</t>
  </si>
  <si>
    <t>ConnectionPointReference</t>
  </si>
  <si>
    <t>Each ConnectionPointReference is matched by a corresponding entry or exit point 
in the referenced submachine StateMachine.</t>
  </si>
  <si>
    <t>14.2.3.6</t>
  </si>
  <si>
    <t>FinalState</t>
  </si>
  <si>
    <t>FinalState is a special kind of State signifying that the enclosing Region has completed</t>
  </si>
  <si>
    <t>14.2.3.7</t>
  </si>
  <si>
    <t>Pseudostate</t>
  </si>
  <si>
    <t>initial</t>
  </si>
  <si>
    <t>An initial Pseudostate represents a starting point for a Region
There can be at most one initial Vertex in a Region.</t>
  </si>
  <si>
    <t>deepHistory</t>
  </si>
  <si>
    <t>deepHistory is a kind of variable that represents the most recent active state 
configuration of its owning Region</t>
  </si>
  <si>
    <t>shallowHistory</t>
  </si>
  <si>
    <t>shallowHistory is a kind of variable that represents the most recent active substate of its containing Region, but not the substates of that substate.</t>
  </si>
  <si>
    <t>join</t>
  </si>
  <si>
    <t>join serves as a common target Vertex for two or more Transitions originating from 
Vertices in different orthogonal Regions</t>
  </si>
  <si>
    <t>fork</t>
  </si>
  <si>
    <t>fork Pseudostates serve to split an incoming Transition into two or more Transitions terminating on 
Vertices in orthogonal Regions of a composite State.</t>
  </si>
  <si>
    <t>junction</t>
  </si>
  <si>
    <t>junction Pseudostate is used to connect multiple Transitions into compound paths between 
States.</t>
  </si>
  <si>
    <t>choice</t>
  </si>
  <si>
    <t>The choice pseudostate is a dynamic decision point in a state machine, similar to a junction but with guards evaluated at runtime.</t>
  </si>
  <si>
    <t>entryPoint</t>
  </si>
  <si>
    <t>An entryPoint Pseudostate represents an entry point for a StateMachine or a composite State that 
provides encapsulation of the insides of the State or StateMachine.</t>
  </si>
  <si>
    <t>exitPoint</t>
  </si>
  <si>
    <t>An exitPoint Pseudostate is an exit point of a StateMachine or composite State that provides 
encapsulation of the insides of the State or StateMachine.</t>
  </si>
  <si>
    <t>terminate</t>
  </si>
  <si>
    <t>Entering a terminate Pseudostate implies that the execution of the StateMachine is terminated 
immediately.</t>
  </si>
  <si>
    <t>14.2.3.8</t>
  </si>
  <si>
    <t>Transitions</t>
  </si>
  <si>
    <t>A Transition is a single directed arc originating from a single source Vertex and terminating on a single target Vertex
Transitions are executed as part of a more complex compound transition that takes a StateMachine execution from one 
stable state configuration to another.
a Transition instance is said to be:
 reached, when execution of its StateMachine execution has reached its source Vertex (i.e., its source State is in 
the active state configuration);
 traversed, when it is being executed (along with any associated effect Behavior); and
 completed, after it has reached its target Vertex.</t>
  </si>
  <si>
    <t>ACT</t>
  </si>
  <si>
    <t>15.2.3.2</t>
  </si>
  <si>
    <t xml:space="preserve">ActivityNodes </t>
  </si>
  <si>
    <t xml:space="preserve">ControlNodes </t>
  </si>
  <si>
    <t>A ControlNode is a kind of ActivityNode used to manage the flow of tokens between other nodes in an Activity,including InitialNodes, FinalNodes, ForkNodes, JoinNodes, MergeNodes, and DecisionNodes.</t>
  </si>
  <si>
    <t xml:space="preserve">ObjectNodes </t>
  </si>
  <si>
    <t>An ObjectNode is a kind of ActivityNode used to hold value-containing object tokens during the course of the execution of an Activity. This sub clause describes ObjectNodes in general, as well as three concrete kinds of ObjectNodes: ActivityParameterNodes, CentralBufferNodes and DataStoreNodes. A fourth kind of ObjectNode, Pins, are always associated with Actions.</t>
  </si>
  <si>
    <t>No Support in PlantUML</t>
  </si>
  <si>
    <t>ExecutableNodes</t>
  </si>
  <si>
    <t>All concrete kinds of ExecutableNodes are Actions.An ExecutableNode is an ActivityNode that carries out a substantive behavioral step of the Activity that contains it. All the incoming and outgoing ActivityEdges of an ExecutableNode shall be ControlFlows. An ExecutableNode may also consume and produce data, but it must do so through related ObjectNodes.</t>
  </si>
  <si>
    <t>15.2.3.3
15.2.3.4</t>
  </si>
  <si>
    <t xml:space="preserve"> ActivityEdges</t>
  </si>
  <si>
    <t xml:space="preserve">ControlFlow </t>
  </si>
  <si>
    <t>An ActivityEdge is a directed connection between two ActivityNodes along which tokens may flow, from the source
ActivityNode to the target ActivityNode.
There are two kinds of ActivityEdges: ControlFlow  and ObjectFlow.
A ControlFlow is an ActivityEdge that only passes control tokens (and some object tokens as specified by 
modelers, see isControlType for ObjectNodes in sub clause 15.4). ControlFlows are used to explicitly sequence 
execution of ActivityNodes, as the target ActivityNode cannot receive a control token and start execution until the 
source ActivityNode completes execution and produces the token.</t>
  </si>
  <si>
    <t xml:space="preserve">ObjectFlow </t>
  </si>
  <si>
    <t xml:space="preserve">An ActivityEdge is a directed connection between two ActivityNodes along which tokens may flow, from the source
ActivityNode to the target ActivityNode.
There are two kinds of ActivityEdges: ControlFlow  and ObjectFlow.
An ObjectFlow is an ActivityEdge that can have object tokens passing along it. ObjectFlows model the flow of 
values between ObjectNodes. Tokens are offered to the target ActivityNode in the same order as they are offered 
from the source. If multiple tokens are offered at the same time, then the tokens are offered in the same order as if 
they had been offered one at a time from the source. If the source is an ObjectNode with an ordering specified, then 
tokens from the source are offered to the ObjectFlow in that order and, consequently, are offered from the 
ObjectFlow to the target in the same order. </t>
  </si>
  <si>
    <t>15.2.3.5</t>
  </si>
  <si>
    <t>Variables</t>
  </si>
  <si>
    <t>ObjectFlows provide the primary means for moving data within an Activity. Variables provide an alternate means for 
passing data indirectly.
During the execution of an Activity, each of the Variables of the Activity may hold one or more values. There are Actions to write values to Variables and to subsequently read values from those Variables. The Variables of an Activity are ownedMembers of the Activity considered as a Namespace, but they are local to the Activity and are not visible outside it.</t>
  </si>
  <si>
    <t>15.2.3.6</t>
  </si>
  <si>
    <t>Activity Execution</t>
  </si>
  <si>
    <t xml:space="preserve">ActivityParameterNode </t>
  </si>
  <si>
    <t xml:space="preserve">An Activity may have precondition and postcondition Constraints, as inherited from Behavior. These 
apply globally to all invocations of the Activity. </t>
  </si>
  <si>
    <t>15.2.3.7</t>
  </si>
  <si>
    <t>Activity Generalization</t>
  </si>
  <si>
    <t>An Activity is a Classifier and, as such, may participate in Generalization relationships. A specialized Activity inherits 
the nodes and edges of its general Activities. ActivityNodes and ActivityEdges are RedefinableElements that may be redefined in a specialized Activity.
A Classifier has a set of Features, some of which are Properties called the attributes of the Classifier. Each of the Features
is a member of the Classifier.</t>
  </si>
  <si>
    <t>SD</t>
  </si>
  <si>
    <t>17.2.4.4</t>
  </si>
  <si>
    <t>ExecutionSpecification</t>
  </si>
  <si>
    <t xml:space="preserve"> The trace semantics of Interactions merely see an Execution as the trace &lt;start, finish&gt;. There may be occurrences 
between these. Typically the start occurrence and the finish occurrence will represent OccurrenceSpecifications such as 
a receive OccurrenceSpecification (of a Message) and the send OccurrenceSpecification (of a reply Message).</t>
  </si>
  <si>
    <t>17.3.3.1</t>
  </si>
  <si>
    <t>Lifeline</t>
  </si>
  <si>
    <t>Lifeline describes the time-line for a process, where time increases down the page. The 
distance between two events on a time-line does not represent any literal measurement of time, only that non-zero time 
has passed.</t>
  </si>
  <si>
    <t>17.4.3.1</t>
  </si>
  <si>
    <t>Message</t>
  </si>
  <si>
    <t>Synchronous Message</t>
  </si>
  <si>
    <t>A synchronous message represents a Message whose signature is an Operation and messageSort is synchCall or synchSignal. The arguments of the Message correspond to the in and inout 
ownedParameters of the Operation, in the order of the ownedParameters.</t>
  </si>
  <si>
    <t>Asynchronous Message</t>
  </si>
  <si>
    <t>An asynchronous message represents a Message whose signature is an Operation and messageSort is asynchCall or asynchSignal. The arguments of the Message correspond to the in and inout 
ownedParameters of the Operation, in the order of the ownedParameters.</t>
  </si>
  <si>
    <t xml:space="preserve">Reply Message </t>
  </si>
  <si>
    <t>An reply message is a Message whose signature is an Operation and messageSort is reply. It represents the return from a synchronous call to the Operation. The 
arguments of the Message correspond to the out, inout and return ownedParameters of the Operation, in the order 
of the ownedParameters.</t>
  </si>
  <si>
    <t>Object Creation Message</t>
  </si>
  <si>
    <t>An object creation Message is a Message whose messageSort is createMessage. It designating the creation of another lifeline object.</t>
  </si>
  <si>
    <t xml:space="preserve">Object Deletion Message </t>
  </si>
  <si>
    <t>An object deletion Message is a Message whose messageSort is deleteMessage. It designating the termination of another lifeline.An object deletion Message must end in a 
DestructionOccurrenceSpecification.</t>
  </si>
  <si>
    <t>Lost Message</t>
  </si>
  <si>
    <t xml:space="preserve"> A lost Message is a Message where the sending event occurrence is known, but there is no receiving event occurrence.</t>
  </si>
  <si>
    <t>Found Message</t>
  </si>
  <si>
    <t>A found Message is a Message where the receiving event occurrence is known, but there is no (known) sending event 
occurrence.</t>
  </si>
  <si>
    <t>17.4.3.4</t>
  </si>
  <si>
    <t>DestructionOccurrenceSpecification</t>
  </si>
  <si>
    <t xml:space="preserve"> A DestructionOccurrenceSpecification represents the destruction of the instance described by the lifeline that contains 
it. It may result in the subsequent destruction of other objects that this object owns by composition.</t>
  </si>
  <si>
    <t>17.12.15.3</t>
  </si>
  <si>
    <t>CombinedFragment</t>
  </si>
  <si>
    <t>Weak Sequencing</t>
  </si>
  <si>
    <t>The InteractionOperatorKind seq designates that the CombinedFragment represents a weak sequencing 
between the behaviors of the operands.</t>
  </si>
  <si>
    <t>Alternatives</t>
  </si>
  <si>
    <t>The InteractionOperatorKind alt designates that the CombinedFragment represents a choice of behavior. At 
most one of the operands will be chosen. The chosen operand must have an explicit or implicit guard 
expression that evaluates to true at this point in the interaction. An implicit true guard is implied if the operand 
has no guard.</t>
  </si>
  <si>
    <t>Option</t>
  </si>
  <si>
    <t>The InteractionOperatorKind opt designates that the CombinedFragment represents a choice of behavior where
 either the (sole) operand happens or nothing happens. An option is semantically equivalent to an alternative 
CombinedFragment where there is one operand with non-empty content and the second operand is empty.</t>
  </si>
  <si>
    <t>Break</t>
  </si>
  <si>
    <t>The InteractionOperatorKind break designates that the CombinedFragment represents a breaking scenario in 
the sense that the operand is a scenario that is performed instead of the remainder of the enclosing 
InteractionFragment. A break operator with a guard is chosen when the guard is true and the rest of the 
enclosing Interaction Fragment is ignored. When the guard of the break operand is false, the break operand is 
ignored and the rest of the enclosing InteractionFragment is chosen. The choice between a break operand 
without a guard and the rest of the enclosing InteractionFragment is done non-deterministically.</t>
  </si>
  <si>
    <t>Parallel</t>
  </si>
  <si>
    <t>The InteractionOperatorKind par designates that the CombinedFragment represents a parallel merge between 
the behaviors of the operands. The OccurrenceSpecifications of the different operands can be interleaved in 
any way as long as the ordering imposed by each operand as such is preserved.</t>
  </si>
  <si>
    <t>Strict Sequencing</t>
  </si>
  <si>
    <t>The InteractionOperatorKind strict designates that the CombinedFragment represents a strict sequencing 
between the behaviors of the operands. The semantics of strict sequencing defines a strict ordering of the 
operands on the first level within the CombinedFragment with interactionOperator strict. Therefore 
OccurrenceSpecifications within contained CombinedFragment will not directly be compared with other 
OccurrenceSpecifications of the enclosing CombinedFragment.</t>
  </si>
  <si>
    <t>Loop</t>
  </si>
  <si>
    <t>The InteractionOperatorKind loop designates that the CombinedFragment represents a loop. The loop operand 
will be repeated a number of times.</t>
  </si>
  <si>
    <t>Critical Region</t>
  </si>
  <si>
    <t>The InteractionOperatorKind critical designates that the CombinedFragment represents a critical region. A 
critical region means that the traces of the region cannot be interleaved by other OccurrenceSpecifications (on 
those Lifelines covered by the region). This means that the region is treated atomically by the enclosing 
fragment when determining the set of valid traces. Even though enclosing CombinedFragments may imply that
 some OccurrenceSpecifications may interleave into the region, such as with par-operator, this is prevented by 
defining a region.</t>
  </si>
  <si>
    <t>Negative</t>
  </si>
  <si>
    <t>The InteractionOperatorKind neg designates that the CombinedFragment represents traces that are defined to 
be invalid.</t>
  </si>
  <si>
    <t>Assertion</t>
  </si>
  <si>
    <t>The InteractionOperatorKind assert designates that the CombinedFragment represents an assertion. The 
sequences of the operand of the assertion are the only valid continuations. All other continuations result in an 
invalid trace.</t>
  </si>
  <si>
    <t>Ignore</t>
  </si>
  <si>
    <t>The InteractionOperatorKind ignore designates that there are some message types that are not shown within 
this combined fragment. These message types can be considered insignificant and are implicitly ignored if they
 appear in a corresponding execution. Alternatively, one can understand ignore to mean that the message types 
that are ignored can appear anywhere in the traces.</t>
  </si>
  <si>
    <t>Consider</t>
  </si>
  <si>
    <t>The InteractionOperatorKind consider designates which messages should be considered within this combined 
fragment. This is equivalent to defining every other message to be ignored.</t>
  </si>
  <si>
    <t>17.6.4.10</t>
  </si>
  <si>
    <t>Coregion</t>
  </si>
  <si>
    <t>A “coregion” is a notational shorthand for parallel combined fragments, used for the common situation where the order 
of event occurrences (or other nested fragments) on one Lifeline is insignificant. This means that in a given “coregion” 
area of a Lifeline all the directly contained fragments are considered separate operands of a parallel combined fragment.</t>
  </si>
  <si>
    <t>CreationEvent</t>
  </si>
  <si>
    <t>CreationEvent designating the creation of a lifeline object.</t>
  </si>
  <si>
    <t>DestructionEvent</t>
  </si>
  <si>
    <t>DestructionEvent designating the termination of another lifeline.</t>
  </si>
  <si>
    <t>8.5.3.2</t>
  </si>
  <si>
    <t xml:space="preserve"> IntervalConstraint</t>
  </si>
  <si>
    <t>DurationConstraint</t>
  </si>
  <si>
    <t xml:space="preserve"> A TimeConstraint defines an IntervalConstraint on a single constrainedElement in which the constraining Interval is a TimeInterval.</t>
  </si>
  <si>
    <t>TimeConstraint</t>
  </si>
  <si>
    <t>A DurationConstraint defines an IntervalConstraint on either one or two constrainedElements in which the constraining Interval is a DurationInterval. 
If there are two constrainedElements, then the start of the duration being observed may be between an event in the first constrainedElement and an event in the second.</t>
  </si>
  <si>
    <t>8.6.21
8.6.4</t>
  </si>
  <si>
    <t>Observation</t>
  </si>
  <si>
    <t>Duration Observation</t>
  </si>
  <si>
    <t>A TimeObservation is a reference to a time instant during an execution. It points out the NamedElement in the model to 
observe and whether the observation is when this NamedElement is entered or when it is exited.</t>
  </si>
  <si>
    <t>TimeObservation</t>
  </si>
  <si>
    <t>A DurationObservation is a reference to a duration during an execution. It points out the NamedElement(s) in the model
 to observe and whether the observations are when this NamedElement is entered or when it is exited.</t>
  </si>
  <si>
    <t>STM Generate Time - Phase 1</t>
  </si>
  <si>
    <t>STM Generate Time - Phase 2 PlantUML</t>
  </si>
  <si>
    <t>STM Generate Time - Phase 2 SysML Grammar</t>
  </si>
  <si>
    <t>STM Generate Time - Phase 2 SysML Semantic</t>
  </si>
  <si>
    <t>STM Generate Time - Phase 2 Requirement</t>
  </si>
  <si>
    <t>Grammar Point</t>
  </si>
  <si>
    <t>GPT-4o</t>
  </si>
  <si>
    <t>GPT-4</t>
  </si>
  <si>
    <t>Llama</t>
  </si>
  <si>
    <t>Kimi</t>
  </si>
  <si>
    <t>Claude</t>
  </si>
  <si>
    <t>DeepSeek</t>
  </si>
  <si>
    <t>Average</t>
  </si>
  <si>
    <t>HLDCS</t>
  </si>
  <si>
    <t>11</t>
  </si>
  <si>
    <t>HSTBS</t>
  </si>
  <si>
    <t>13</t>
  </si>
  <si>
    <t>Book PCS</t>
  </si>
  <si>
    <t>15</t>
  </si>
  <si>
    <t>OS HSUV</t>
  </si>
  <si>
    <t>21</t>
  </si>
  <si>
    <t>TCIIS</t>
  </si>
  <si>
    <t>MOCV</t>
  </si>
  <si>
    <t>25</t>
  </si>
  <si>
    <t>DSCS</t>
  </si>
  <si>
    <t>26</t>
  </si>
  <si>
    <t>30</t>
  </si>
  <si>
    <t>DCS</t>
  </si>
  <si>
    <t>34</t>
  </si>
  <si>
    <t>90</t>
  </si>
  <si>
    <t>ACT Generate Time - Phase 1</t>
  </si>
  <si>
    <t>ACT Generate Time - Phase 2 PlantUML</t>
  </si>
  <si>
    <t>ACT Generate Time - Phase 2 SysML Grammar</t>
  </si>
  <si>
    <t>ACT Generate Time - Phase 2 SysML Semantic</t>
  </si>
  <si>
    <t>ACT Generate Time - Phase 2 SysML Requirement</t>
  </si>
  <si>
    <t>Book SLCS</t>
  </si>
  <si>
    <t>CSMSS</t>
  </si>
  <si>
    <t>16</t>
  </si>
  <si>
    <t>DWPS</t>
  </si>
  <si>
    <t>22</t>
  </si>
  <si>
    <t>24</t>
  </si>
  <si>
    <t>FMS</t>
  </si>
  <si>
    <t>37</t>
  </si>
  <si>
    <t>AEPS</t>
  </si>
  <si>
    <t>40</t>
  </si>
  <si>
    <t>ACS</t>
  </si>
  <si>
    <t>76</t>
  </si>
  <si>
    <t>SD Generate Time - Phase 1</t>
  </si>
  <si>
    <t>SD Generate Time - Phase 2 PlantUML</t>
  </si>
  <si>
    <t>SD Generate Time - Phase 2 SysML Grammar</t>
  </si>
  <si>
    <t>SD Generate Time - Phase 2 SysML Semantic</t>
  </si>
  <si>
    <t>SD Generate Time - Phase 2 SysML RequiremenRequirement</t>
  </si>
  <si>
    <t>10</t>
  </si>
  <si>
    <t>12</t>
  </si>
  <si>
    <t>BGIGS</t>
  </si>
  <si>
    <t>Book SPCS</t>
  </si>
  <si>
    <t>18</t>
  </si>
  <si>
    <t>EMUTC</t>
  </si>
  <si>
    <t>29</t>
  </si>
  <si>
    <t>46</t>
  </si>
  <si>
    <t>STM Generation Time Variation</t>
  </si>
  <si>
    <t>SD Generation Time Variation</t>
  </si>
  <si>
    <t>ACT Generation Time Variation</t>
  </si>
  <si>
    <t>Phase 1</t>
  </si>
  <si>
    <t>PlantUML</t>
  </si>
  <si>
    <t>SysML Grammar</t>
  </si>
  <si>
    <t>SysML Semantic</t>
  </si>
  <si>
    <t>Requirement</t>
  </si>
  <si>
    <t>Ratio</t>
  </si>
  <si>
    <t>STM PlantUML Format Accuracy Rate － Phase 1</t>
  </si>
  <si>
    <t>STM PlantUML Format Accuracy Rate － Phase 2</t>
  </si>
  <si>
    <t>ACT PlantUML Format Accuracy Rate － Phase 1</t>
  </si>
  <si>
    <t>ACT PlantUML Format Accuracy Rate － Phase 2</t>
  </si>
  <si>
    <t>SLCS</t>
  </si>
  <si>
    <t>Book DWPS</t>
  </si>
  <si>
    <t>SD PlantUML Format Accuracy Rate － Phase 1</t>
  </si>
  <si>
    <t>SD PlantUML Format Accuracy Rate － Phase 2</t>
  </si>
  <si>
    <t>89.47%</t>
  </si>
  <si>
    <t>96.96%</t>
  </si>
  <si>
    <t>Behavior Models</t>
  </si>
  <si>
    <t>PlantUML Format Accuracy Rate Comparison</t>
  </si>
  <si>
    <t>LLMs</t>
  </si>
  <si>
    <t>Rules</t>
  </si>
  <si>
    <t>Phase 2</t>
  </si>
  <si>
    <t>Cluade</t>
  </si>
  <si>
    <t>AVERAGE</t>
  </si>
  <si>
    <t>STM PlantUML SysML Accuracy Rate － Phase 1</t>
  </si>
  <si>
    <t>STM PlantUML SysML Accuracy Rate － Phase 2</t>
  </si>
  <si>
    <t>ACT SysML Grammar Accuracy Rate － Phase 1</t>
  </si>
  <si>
    <t>ACT SysML Grammar Accuracy Rate － Phase 2</t>
  </si>
  <si>
    <t>SD SysML Grammar Accuracy Rate － Phase 1</t>
  </si>
  <si>
    <t>SD SysML Grammar Accuracy Rate － Phase 2</t>
  </si>
  <si>
    <t>SysML Grammar Accuracy Rate Comparison</t>
  </si>
  <si>
    <t>STM F1 Score － Phase 1</t>
  </si>
  <si>
    <t>STM F1 Score － Phase 2</t>
  </si>
  <si>
    <t>F1 Score Comparison</t>
  </si>
  <si>
    <t>PlantUML Format Hallucinations</t>
  </si>
  <si>
    <t xml:space="preserve"> Hallucination Numbers</t>
  </si>
  <si>
    <t>Resolved Numbers</t>
  </si>
  <si>
    <t>Number Percentage</t>
  </si>
  <si>
    <t>Resolved Percentage</t>
  </si>
  <si>
    <t>Non-Existent Element</t>
  </si>
  <si>
    <t>Format Error</t>
  </si>
  <si>
    <t>Element is not Closed</t>
  </si>
  <si>
    <t>Total</t>
  </si>
  <si>
    <t>SysML Grammar Hallucinations</t>
  </si>
  <si>
    <r>
      <rPr>
        <rFont val="Times New Roman"/>
        <color theme="1"/>
        <sz val="14.0"/>
      </rPr>
      <t xml:space="preserve">SD use </t>
    </r>
    <r>
      <rPr>
        <rFont val="Times New Roman"/>
        <b/>
        <color theme="1"/>
        <sz val="14.0"/>
      </rPr>
      <t>Block</t>
    </r>
    <r>
      <rPr>
        <rFont val="Times New Roman"/>
        <color theme="1"/>
        <sz val="14.0"/>
      </rPr>
      <t xml:space="preserve"> syntax error</t>
    </r>
  </si>
  <si>
    <r>
      <rPr>
        <rFont val="Times New Roman"/>
        <color theme="1"/>
        <sz val="14.0"/>
      </rPr>
      <t xml:space="preserve">STM use </t>
    </r>
    <r>
      <rPr>
        <rFont val="Times New Roman"/>
        <b/>
        <color theme="1"/>
        <sz val="14.0"/>
      </rPr>
      <t>Transition</t>
    </r>
    <r>
      <rPr>
        <rFont val="Times New Roman"/>
        <color theme="1"/>
        <sz val="14.0"/>
      </rPr>
      <t xml:space="preserve"> syntax error</t>
    </r>
  </si>
  <si>
    <r>
      <rPr>
        <rFont val="Times New Roman"/>
        <color theme="1"/>
        <sz val="14.0"/>
      </rPr>
      <t xml:space="preserve">STM use </t>
    </r>
    <r>
      <rPr>
        <rFont val="Times New Roman"/>
        <b/>
        <color theme="1"/>
        <sz val="14.0"/>
      </rPr>
      <t>Composite State</t>
    </r>
    <r>
      <rPr>
        <rFont val="Times New Roman"/>
        <color theme="1"/>
        <sz val="14.0"/>
      </rPr>
      <t xml:space="preserve"> syntax error</t>
    </r>
  </si>
  <si>
    <r>
      <rPr>
        <rFont val="Times New Roman"/>
        <color theme="1"/>
        <sz val="14.0"/>
      </rPr>
      <t xml:space="preserve">ACT use </t>
    </r>
    <r>
      <rPr>
        <rFont val="Times New Roman"/>
        <b/>
        <color theme="1"/>
        <sz val="14.0"/>
      </rPr>
      <t>Fork</t>
    </r>
    <r>
      <rPr>
        <rFont val="Times New Roman"/>
        <color theme="1"/>
        <sz val="14.0"/>
      </rPr>
      <t xml:space="preserve"> syntax error</t>
    </r>
  </si>
  <si>
    <t>SysML Semantic Hallucinations</t>
  </si>
  <si>
    <r>
      <rPr>
        <rFont val="Times New Roman"/>
        <color theme="1"/>
        <sz val="14.0"/>
      </rPr>
      <t xml:space="preserve">STM missing </t>
    </r>
    <r>
      <rPr>
        <rFont val="Times New Roman"/>
        <b/>
        <color theme="1"/>
        <sz val="14.0"/>
      </rPr>
      <t>Regions</t>
    </r>
  </si>
  <si>
    <r>
      <rPr>
        <rFont val="Times New Roman"/>
        <color theme="1"/>
        <sz val="14.0"/>
      </rPr>
      <t xml:space="preserve">STM missing </t>
    </r>
    <r>
      <rPr>
        <rFont val="Times New Roman"/>
        <b/>
        <color theme="1"/>
        <sz val="14.0"/>
      </rPr>
      <t>PseudoState</t>
    </r>
  </si>
  <si>
    <r>
      <rPr>
        <rFont val="Times New Roman"/>
        <color theme="1"/>
        <sz val="14.0"/>
      </rPr>
      <t xml:space="preserve">ACT use normal nodes as </t>
    </r>
    <r>
      <rPr>
        <rFont val="Times New Roman"/>
        <b/>
        <color theme="1"/>
        <sz val="14.0"/>
      </rPr>
      <t>ActivityFinalNode</t>
    </r>
  </si>
  <si>
    <r>
      <rPr>
        <rFont val="Times New Roman"/>
        <color theme="1"/>
        <sz val="14.0"/>
      </rPr>
      <t xml:space="preserve">ACT missing </t>
    </r>
    <r>
      <rPr>
        <rFont val="Times New Roman"/>
        <b/>
        <color theme="1"/>
        <sz val="14.0"/>
      </rPr>
      <t>ReduceActions</t>
    </r>
  </si>
  <si>
    <r>
      <rPr>
        <rFont val="Times New Roman"/>
        <color theme="1"/>
        <sz val="14.0"/>
      </rPr>
      <t xml:space="preserve">ACT use meaningless </t>
    </r>
    <r>
      <rPr>
        <rFont val="Times New Roman"/>
        <b/>
        <color theme="1"/>
        <sz val="14.0"/>
      </rPr>
      <t>ActivityPartitions</t>
    </r>
  </si>
  <si>
    <r>
      <rPr>
        <rFont val="Times New Roman"/>
        <color theme="1"/>
        <sz val="14.0"/>
      </rPr>
      <t xml:space="preserve">SD missing </t>
    </r>
    <r>
      <rPr>
        <rFont val="Times New Roman"/>
        <b/>
        <color theme="1"/>
        <sz val="14.0"/>
      </rPr>
      <t>DestructionOccurrenceSpecification</t>
    </r>
  </si>
  <si>
    <t>Requirements Consistency Hallucinations</t>
  </si>
  <si>
    <t>Classification</t>
  </si>
  <si>
    <t>Detailed</t>
  </si>
  <si>
    <t xml:space="preserve">Number </t>
  </si>
  <si>
    <t>Resolved</t>
  </si>
  <si>
    <t>Model Inaccuracy/Incorrectness</t>
  </si>
  <si>
    <t>Missing State or Transition</t>
  </si>
  <si>
    <t>Incorrect Transition</t>
  </si>
  <si>
    <t>Missing Final State</t>
  </si>
  <si>
    <t>Missing Composite State</t>
  </si>
  <si>
    <t>Missing ActivityNode</t>
  </si>
  <si>
    <t>Incorrect Node Placement</t>
  </si>
  <si>
    <t>Incorrect Parallelism</t>
  </si>
  <si>
    <t>Incorrect Use of Domain Terminology</t>
  </si>
  <si>
    <t>Missing InitialNode</t>
  </si>
  <si>
    <t>Incorrect Messages type</t>
  </si>
  <si>
    <t xml:space="preserve">Incorrect Messages interaction sequence </t>
  </si>
  <si>
    <t>Incorrect CombinedFragment</t>
  </si>
  <si>
    <t>Missing Messages</t>
  </si>
  <si>
    <t>Missing Lifeline</t>
  </si>
  <si>
    <t>Incorrect Lifeline</t>
  </si>
  <si>
    <t>Model Over-specification</t>
  </si>
  <si>
    <t>Extra ActivityNode</t>
  </si>
  <si>
    <t>Hallucinations Type</t>
  </si>
  <si>
    <t xml:space="preserve"> Classification</t>
  </si>
  <si>
    <t>Checking Rules</t>
  </si>
  <si>
    <t>Do not use non-existent elements</t>
  </si>
  <si>
    <t>The usage of elements comply with data format</t>
  </si>
  <si>
    <t>Paired elements must be closed</t>
  </si>
  <si>
    <r>
      <rPr>
        <rFont val="Times New Roman"/>
        <color theme="1"/>
        <sz val="14.0"/>
      </rPr>
      <t xml:space="preserve">SD use </t>
    </r>
    <r>
      <rPr>
        <rFont val="Times New Roman"/>
        <b/>
        <color theme="1"/>
        <sz val="14.0"/>
      </rPr>
      <t>Block</t>
    </r>
    <r>
      <rPr>
        <rFont val="Times New Roman"/>
        <color theme="1"/>
        <sz val="14.0"/>
      </rPr>
      <t xml:space="preserve"> syntax error</t>
    </r>
  </si>
  <si>
    <t>Use Block instead of Actor</t>
  </si>
  <si>
    <r>
      <rPr>
        <rFont val="Times New Roman"/>
        <color theme="1"/>
        <sz val="14.0"/>
      </rPr>
      <t xml:space="preserve">STM use </t>
    </r>
    <r>
      <rPr>
        <rFont val="Times New Roman"/>
        <b/>
        <color theme="1"/>
        <sz val="14.0"/>
      </rPr>
      <t>Transition</t>
    </r>
    <r>
      <rPr>
        <rFont val="Times New Roman"/>
        <color theme="1"/>
        <sz val="14.0"/>
      </rPr>
      <t xml:space="preserve"> syntax error</t>
    </r>
  </si>
  <si>
    <t>Transition must connect two State</t>
  </si>
  <si>
    <r>
      <rPr>
        <rFont val="Times New Roman"/>
        <color theme="1"/>
        <sz val="14.0"/>
      </rPr>
      <t xml:space="preserve">STM use </t>
    </r>
    <r>
      <rPr>
        <rFont val="Times New Roman"/>
        <b/>
        <color theme="1"/>
        <sz val="14.0"/>
      </rPr>
      <t>Composite State</t>
    </r>
    <r>
      <rPr>
        <rFont val="Times New Roman"/>
        <color theme="1"/>
        <sz val="14.0"/>
      </rPr>
      <t xml:space="preserve"> syntax error</t>
    </r>
  </si>
  <si>
    <t xml:space="preserve">Composite State must contain at least one Region. </t>
  </si>
  <si>
    <r>
      <rPr>
        <rFont val="Times New Roman"/>
        <color theme="1"/>
        <sz val="14.0"/>
      </rPr>
      <t xml:space="preserve">ACT use </t>
    </r>
    <r>
      <rPr>
        <rFont val="Times New Roman"/>
        <b/>
        <color theme="1"/>
        <sz val="14.0"/>
      </rPr>
      <t>Fork</t>
    </r>
    <r>
      <rPr>
        <rFont val="Times New Roman"/>
        <color theme="1"/>
        <sz val="14.0"/>
      </rPr>
      <t xml:space="preserve"> syntax error</t>
    </r>
  </si>
  <si>
    <t>Fork should contain at least two branches</t>
  </si>
  <si>
    <r>
      <rPr>
        <rFont val="Times New Roman"/>
        <color theme="1"/>
        <sz val="14.0"/>
      </rPr>
      <t xml:space="preserve">STM missing </t>
    </r>
    <r>
      <rPr>
        <rFont val="Times New Roman"/>
        <b/>
        <color theme="1"/>
        <sz val="14.0"/>
      </rPr>
      <t>Regions</t>
    </r>
  </si>
  <si>
    <t>Region contains at least one InitialState and State</t>
  </si>
  <si>
    <r>
      <rPr>
        <rFont val="Times New Roman"/>
        <color theme="1"/>
        <sz val="14.0"/>
      </rPr>
      <t xml:space="preserve">STM missing </t>
    </r>
    <r>
      <rPr>
        <rFont val="Times New Roman"/>
        <b/>
        <color theme="1"/>
        <sz val="14.0"/>
      </rPr>
      <t>PseudoState</t>
    </r>
  </si>
  <si>
    <t>STM must contain InitialState and FinalState</t>
  </si>
  <si>
    <r>
      <rPr>
        <rFont val="Times New Roman"/>
        <color theme="1"/>
        <sz val="14.0"/>
      </rPr>
      <t xml:space="preserve">ACT use normal nodes as </t>
    </r>
    <r>
      <rPr>
        <rFont val="Times New Roman"/>
        <b/>
        <color theme="1"/>
        <sz val="14.0"/>
      </rPr>
      <t>ActivityFinalNode</t>
    </r>
  </si>
  <si>
    <t>ActivityFinal is a special node</t>
  </si>
  <si>
    <r>
      <rPr>
        <rFont val="Times New Roman"/>
        <color theme="1"/>
        <sz val="14.0"/>
      </rPr>
      <t xml:space="preserve">ACT missing </t>
    </r>
    <r>
      <rPr>
        <rFont val="Times New Roman"/>
        <b/>
        <color theme="1"/>
        <sz val="14.0"/>
      </rPr>
      <t>ReduceActions</t>
    </r>
  </si>
  <si>
    <t>Use ReduceAction to express loops</t>
  </si>
  <si>
    <r>
      <rPr>
        <rFont val="Times New Roman"/>
        <color theme="1"/>
        <sz val="14.0"/>
      </rPr>
      <t xml:space="preserve">ACT use meaningless </t>
    </r>
    <r>
      <rPr>
        <rFont val="Times New Roman"/>
        <b/>
        <color theme="1"/>
        <sz val="14.0"/>
      </rPr>
      <t>ActivityPartitions</t>
    </r>
  </si>
  <si>
    <t>No explicit prompt not to use ActivityPartitions</t>
  </si>
  <si>
    <r>
      <rPr>
        <rFont val="Times New Roman"/>
        <color theme="1"/>
        <sz val="14.0"/>
      </rPr>
      <t xml:space="preserve">SD missing </t>
    </r>
    <r>
      <rPr>
        <rFont val="Times New Roman"/>
        <b/>
        <color theme="1"/>
        <sz val="14.0"/>
      </rPr>
      <t>DestructionOccurrenceSpecification</t>
    </r>
  </si>
  <si>
    <t>The termination of Message should use DestructionOccurrenceSpecification</t>
  </si>
  <si>
    <t>STM Missing State or Transition</t>
  </si>
  <si>
    <t>Don't miss out State in requirements</t>
  </si>
  <si>
    <t>STM Incorrect Transition</t>
  </si>
  <si>
    <t>Pay attention to the rationality of the State between Traditions</t>
  </si>
  <si>
    <t>STM Missing Final State</t>
  </si>
  <si>
    <t>Don't miss out Final State</t>
  </si>
  <si>
    <t>STM Missing Composite State</t>
  </si>
  <si>
    <t>Use composite states for complex state</t>
  </si>
  <si>
    <t>ACT Missing ActivityNode</t>
  </si>
  <si>
    <t>Don't miss out Activity in requirements</t>
  </si>
  <si>
    <t>ACT Incorrect Node Placement</t>
  </si>
  <si>
    <t>Follow SysML layout and flow</t>
  </si>
  <si>
    <t>ACT Incorrect Parallelism</t>
  </si>
  <si>
    <t>Use Fork/Join/concurrent regions correctly.</t>
  </si>
  <si>
    <t>ACT Incorrect Use of Domain Terminology</t>
  </si>
  <si>
    <t>Use precise domain terms in requirements</t>
  </si>
  <si>
    <t>ACT Missing InitialNode</t>
  </si>
  <si>
    <t>Don't miss out InitiaNode</t>
  </si>
  <si>
    <t>ACT Extra ActivityNode</t>
  </si>
  <si>
    <t>Don't over-design</t>
  </si>
  <si>
    <t>SD Incorrect Messages type</t>
  </si>
  <si>
    <t>The message type should meet the requirements and spec</t>
  </si>
  <si>
    <t xml:space="preserve">SD Incorrect Messages interaction sequence </t>
  </si>
  <si>
    <t>Ensure correct message order.</t>
  </si>
  <si>
    <t>SD Incorrect CombinedFragment</t>
  </si>
  <si>
    <t>CombinedFragment should meet the requirements and spec</t>
  </si>
  <si>
    <t>SD Missing Messages</t>
  </si>
  <si>
    <t>Include all necessary messages.</t>
  </si>
  <si>
    <t>SD Missing Lifeline</t>
  </si>
  <si>
    <t>Include all correct lifelines.</t>
  </si>
  <si>
    <t>SD Incorrect Lifeline</t>
  </si>
  <si>
    <t>Model Source</t>
  </si>
  <si>
    <t>Model Name</t>
  </si>
  <si>
    <t>Requirement Description</t>
  </si>
  <si>
    <t>Visualisation</t>
  </si>
  <si>
    <t>Prompt</t>
  </si>
  <si>
    <t>Generation PlantUML</t>
  </si>
  <si>
    <t>Generation Time</t>
  </si>
  <si>
    <t>PlantUML Accuracy</t>
  </si>
  <si>
    <t>PlantUML Accuracy Rate</t>
  </si>
  <si>
    <t>SysML Grammar Accuracy</t>
  </si>
  <si>
    <t>SysML Grammar Accuracy Rate</t>
  </si>
  <si>
    <t>True Positive</t>
  </si>
  <si>
    <t>False Positive</t>
  </si>
  <si>
    <t>False Negative</t>
  </si>
  <si>
    <t>F1 Score</t>
  </si>
  <si>
    <t>Format Hallucinations</t>
  </si>
  <si>
    <t>Result with Format Checking</t>
  </si>
  <si>
    <t>Result with Grammar Checking</t>
  </si>
  <si>
    <t>Semmantic Hallucinations</t>
  </si>
  <si>
    <t>Result with Semantic Checking</t>
  </si>
  <si>
    <t>high-level driving module</t>
  </si>
  <si>
    <t>1 The human driving mode is represented by a simple state. 2 The autonomous mode has sub-states and is represented by a sub machine state. 3. when power on, the system turn into human driving mode 4when front_distance &gt; 10, auto transport to autonomous state 4. transit to human driving mode when receive human steering cmd, brake pressed, in (auto final) 5 when power off, it will transit to final state</t>
  </si>
  <si>
    <t>@startuml 
[*] --&gt; human_mode : power_on 
autonomous_mode --&gt; human_mode : human_steering_cmd 
human_mode --&gt; autonomous_mode : human_steering_cmd 
human_mode --&gt; autonomous_mode : brake_pressed 
human_mode --&gt; autonomous_mode : in (auto_final) 
human_mode --&gt; [*] : power_off 
autonomous_mode --&gt; [*] : power_off 
@enduml</t>
  </si>
  <si>
    <t>##Role: You are an expert in SysML modeling 
##Instruction: Please help me to build an state machine diagram model as per the Requirement. the output data format must comply with PlantUML.Only need to output model code, no extra content. 
##Requirement: 
1 The human driving mode is represented by a simple state. 2 The autonomous mode has sub-states and is represented by a sub machine state. 3. when power on, the system turn into human driving mode 4when front_distance &gt; 10, auto transport to autonomous state 4. transit to human driving mode when receive human steering cmd, brake pressed, in (auto final) 5 when power off, it will transit to final state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</si>
  <si>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HumanDriving
state HumanDriving {
    [*] --&gt; InitialState : Power On
    InitialState : Initial State
    InitialState --&gt; Autonomous : Front Distance &gt; 10
    Autonomous --&gt; HumanDriving : Human Steering Cmd or Brake Pressed
    HumanDriving --&gt; FinalState : Power Off
    FinalState : Final State
}
state Autonomous {
    [*] --&gt; InitialState : Enter Autonomous
    InitialState : Initial State
    InitialState --&gt; FinalState : Exit Autonomous
}
@enduml</t>
  </si>
  <si>
    <t>16/16</t>
  </si>
  <si>
    <t>12/13</t>
  </si>
  <si>
    <t>transition does not connect two state</t>
  </si>
  <si>
    <t>@startuml
[*] --&gt; HumanDrivingMode : Power On
state HumanDrivingMode {
}
state AutonomousMode {
  [*] --&gt; AutoNavigating
  AutoNavigating --&gt; AutoFinal : Condition Met
}
HumanDrivingMode --&gt; AutonomousMode : front_distance &gt; 10
AutonomousMode --&gt; HumanDrivingMode : Human Steering Cmd, Brake Pressed, in (AutoFinal)
[*] --&gt; FinalState : Power Off
@enduml</t>
  </si>
  <si>
    <t>None</t>
  </si>
  <si>
    <t>State machine diagram of the base brake subsystem</t>
  </si>
  <si>
    <t>1 This state machine model represents the train's basic braking device, which serves as the final execution unit for train braking operations. 
2 When the basic braking device receives a brake signal, it transitions from the initial state to the braking state. If the signal transmission fails, it proceeds to the operational state. Once the signal feedback is sent, it returns to the initial state. 
3 After entering the braking state, the system transitions to the brake caliper clamping state.</t>
  </si>
  <si>
    <t>@startuml
[*]--&gt;InitialState  
InitialState--&gt;BrakingState : Signal sent successfully  
BrakingState--&gt;BrakeCaliperTightenedState  
RunningState--&gt;BrakeCaliperReleasedState  
InitialState--&gt;RunningState : Signal sent failed  
RunningState--&gt;InitialState : Send signal feedback  
BrakingState--&gt;InitialState : Send signal feedback  
@enduml</t>
  </si>
  <si>
    <t>##Role: You are an expert in SysML modeling
##Instruction: Please help me to build an state machine diagram model as per the Requirement. the output data format must comply with PlantUML.Only need to output model code, no extra content.
##Requirement:
1 This state machine model represents the train's basic braking device, which serves as the final execution unit for train braking operations.
2 When the basic braking device receives a brake signal, it transitions from the initial state to the braking state. If the signal transmission fails, it proceeds to the operational state. Once the signal feedback is sent, it returns to the initial state.
3 After entering the braking state, the system transitions to the brake caliper clamping state.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</si>
  <si>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</si>
  <si>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10/10</t>
  </si>
  <si>
    <t>12/12</t>
  </si>
  <si>
    <t>missing one state and transition</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</si>
  <si>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OperationalState --&gt; ClampingLoseState : Transition to Clamping Lose State
ClampingLoseState : Clamping Lose State
@enduml</t>
  </si>
  <si>
    <t>Real-Time Software Design for Embedded Systems</t>
  </si>
  <si>
    <t>Pump Control state machine</t>
  </si>
  <si>
    <t>1. The system begins in the PumpControl state, from which it can transition to different substates based on specific conditions. 
2. Within the PumpControl state, there are three main substates: PumpState, WaterState, and MethaneState. 
3. The system first transitions to the PumpState substate, where the pump is activated or controlled. 
4. The system can also transition to the WaterState substate, indicating that the pump is controlling or monitoring the water flow. 
5. Similarly, the system can transition to the MethaneState substate, indicating that the pump is controlling or monitoring the methane flow.</t>
  </si>
  <si>
    <t>@startuml 
[*]--&gt;PumpControl 
state PumpControl{ 
[*] --&gt; PumpState 
-- 
[*] --&gt; WaterState 
-- 
[*] --&gt; MethaneState 
} 
@enduml</t>
  </si>
  <si>
    <t>##Role: You are an expert in SysML modeling##Instruction: Please help me to build an state machine diagram model as per the Requirement. the output data format must comply with PlantUML.Only need to output model code, no extra content. 
##Requirement: 
1. The system begins in the PumpControl state, from which it can transition to different substates based on specific conditions. 
2. Within the PumpControl state, there are three main substates: PumpState, WaterState, and MethaneState. 
3. The system first transitions to the PumpState substate, where the pump is activated or controlled. 
4. The system can also transition to the WaterState substate, indicating that the pump is controlling or monitoring the water flow. 
5. Similarly, the system can transition to the MethaneState substate, indicating that the pump is controlling or monitoring the methane flow.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</si>
  <si>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PumpControl
state PumpControl {
    [*] --&gt; PumpState
    PumpState --&gt; WaterState : Water Control
    PumpState --&gt; MethaneState : Methane Control
    WaterState --&gt; PumpState : Switch to Pump
    MethaneState --&gt; PumpState : Switch to Pump
}
@enduml</t>
  </si>
  <si>
    <t>1. should use region to seperate three states</t>
  </si>
  <si>
    <t>@startuml
[*] --&gt; PumpControl
state PumpControl {
    [*] --&gt; InitialState
    state PumpState {
        [*] --&gt; RunningState : Activate Pump
        RunningState --&gt; [*] : Deactivate Pump
    }
    --
    state WaterState {
        [*] --&gt; MonitoringWaterFlow : Start Monitoring
        MonitoringWaterFlow --&gt; [*] : Stop Monitoring
    }
    --
    state MethaneState {
        [*] --&gt; MonitoringMethaneFlow : Start Monitoring
        MonitoringMethaneFlow --&gt; [*] : Stop Monitoring
    }
}
@enduml</t>
  </si>
  <si>
    <t>HSUV</t>
  </si>
  <si>
    <t>Hybrid Sport Utility Vehicle, HSUV</t>
  </si>
  <si>
    <t>1. Once the device is powered on, the system enters the `Operate` state, and based on user actions, it transitions between `Idle`, `Accelerating or Cruising`, and `Braking` states. 
2. The system can be turned on with the `start` signal and turned off with the `keyOff` signal. 
3. Within the `Operate` state, the system transitions between different substates depending on actions like accelerating, braking, or stopping.</t>
  </si>
  <si>
    <t>@startuml 
[*] --&gt; Off 
Off --&gt; Operate: start 
Off --&gt; [*]: keyOff 
Operate --&gt; Off: shutOff 
state Operate { 
 [*] --&gt; Idle 
 Idle --&gt; AcceleratingorCruising: accelerate 
 AcceleratingorCruising --&gt; Braking: engageBrake 
 Braking --&gt; AcceleratingorCruising: releaseBrake 
 Braking --&gt; Idle: stopped 
} 
@enduml</t>
  </si>
  <si>
    <t>##Role: You are an expert in SysML modeling##Instruction: Please help me to build an state machine diagram model as per the Requirement. the output data format must comply with PlantUML.Only need to output model code, no extra content. 
##Requirement: 
1. Once the device is powered on, the system enters the `Operate` state, and based on user actions, it transitions between `Idle`, `Accelerating or Cruising`, and `Braking` states. 
2. The system can be turned on with the `start` signal and turned off with the `keyOff` signal. 
3. Within the `Operate` state, the system transitions between different substates depending on actions like accelerating, braking, or stopping.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</si>
  <si>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PoweredOff
state Operate {
    [*] --&gt; Idle
    Idle --&gt; AcceleratingOrCruising : Accelerate Signal
    AcceleratingOrCruising --&gt; Braking : Brake Signal
    Braking --&gt; Idle : Stop Signal
}
PoweredOff --&gt; Operate : start
Operate --&gt; PoweredOff : keyOff
@enduml</t>
  </si>
  <si>
    <t>11/11</t>
  </si>
  <si>
    <t>14/14</t>
  </si>
  <si>
    <t>1. missing final state</t>
  </si>
  <si>
    <t>@startuml
[*] --&gt; PoweredOff
state Operate {
    [*] --&gt; Idle
    Idle --&gt; AcceleratingOrCruising : Accelerate Signal
    AcceleratingOrCruising --&gt; Braking : Brake Signal
    Braking --&gt; Idle : Stop Signal
}
PoweredOff --&gt; Operate : start
Operate --&gt; PoweredOff : keyOff
PoweredOff --&gt; [*] : end
@enduml</t>
  </si>
  <si>
    <t>state machine for Train Control</t>
  </si>
  <si>
    <t>1. The system starts in the DoorsClosing state and transitions to InMotion when the doors are closed, triggered by the "Closed/SendDeparted" signal. 
2. In the InMotion state, the system can either transition to the Stopping state when it arrives, indicated by the "Arrived/Stop, Send Arrived" signal, or to the EmergencyStopping state if an obstacle is detected. 
3. When an obstacle is detected, the system enters the EmergencyStopping state, which includes the actions "Emergency Stop" and sends the "Obstacle Detected" signal. 
4. Within the InMotion state, the system operates in three substates: Accelerating, Cruising, and Approaching, which represent different phases of the train's motion. 
5. The system begins in the Accelerating substate, moving to the Cruising substate once cruising speed is reached, as indicated by the "Reached Cruising/Cruise" signal. 
6. If the system is in the Accelerating substate and approaches its destination, it transitions to the Approaching substate upon receiving the "Approached/Decelerate" signal. 
7. The system in the Cruising substate transitions to the Approaching substate when it approaches the destination, triggered by the "Approached/Decelerate" signal. 
8. The system enters the Accelerating substate when motion begins, marked by the "Entry/Accelerate" action. 
9. In the Approaching substate, the system sends the "Send" signal and continues to approach the destination. 
10. The system remains in the Approaching substate while nearing the destination, until it is ready to stop or decelerate.</t>
  </si>
  <si>
    <t>@startuml 
[*]--&gt;DoorsClosing 
DoorsClosing --&gt; InMotion: Closed/SendDeparted 
InMotion --&gt; Stopping: Arrived/Stop, Send Arrived 
InMotion --&gt; EmergencyStopping: ObstacleDetected 
EmergencyStoping:Entry/Emergency Sop, Send Obstacle Detected 
state InMotion{ 
 [*]--&gt;Accelerating 
 Accelerating --&gt; Cruising: Reached Cruising/Cruise 
 Accelerating --&gt; Approaching: Approached/Decelerate 
 Cruising --&gt; Approaching: Approached/Decelerate 
 Accelerating: Entry/Accelerate 
 Approaching: Entry/Send 
 Approaching: Approaching 
} 
@enduml</t>
  </si>
  <si>
    <t>##Role: You are an expert in SysML modeling##Instruction: Please help me to build an state machine diagram model as per the Requirement. the output data format must comply with PlantUML.Only need to output model code, no extra content. 
##Requirement: 
1. The system starts in the DoorsClosing state and transitions to InMotion when the doors are closed, triggered by the "Closed/SendDeparted" signal. 
2. In the InMotion state, the system can either transition to the Stopping state when it arrives, indicated by the "Arrived/Stop, Send Arrived" signal, or to the EmergencyStopping state if an obstacle is detected. 
3. When an obstacle is detected, the system enters the EmergencyStopping state, which includes the actions "Emergency Stop" and sends the "Obstacle Detected" signal. 
4. Within the InMotion state, the system operates in three substates: Accelerating, Cruising, and Approaching, which represent different phases of the train's motion. 
5. The system begins in the Accelerating substate, moving to the Cruising substate once cruising speed is reached, as indicated by the "Reached Cruising/Cruise" signal. 
6. If the system is in the Accelerating substate and approaches its destination, it transitions to the Approaching substate upon receiving the "Approached/Decelerate" signal. 
7. The system in the Cruising substate transitions to the Approaching substate when it approaches the destination, triggered by the "Approached/Decelerate" signal. 
8. The system enters the Accelerating substate when motion begins, marked by the "Entry/Accelerate" action. 
9. In the Approaching substate, the system sends the "Send" signal and continues to approach the destination. 
10. The system remains in the Approaching substate while nearing the destination, until it is ready to stop or decelerate.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</si>
  <si>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DoorsClosing
state DoorsClosing {
  [*] --&gt; DoorsClosing
}
DoorsClosing --&gt; InMotion : Closed/SendDeparted
state InMotion {
  [*] --&gt; Accelerating
  state Accelerating {
    entry/Accelerate
  }
  Accelerating --&gt; Cruising : Reached Cruising/Cruise
  Accelerating --&gt; Approaching : Approached/Decelerate
  state Cruising
  Cruising --&gt; Approaching : Approached/Decelerate
  state Approaching {
    do/Send
  }
}
InMotion --&gt; Stopping : Arrived/Stop, Send Arrived
InMotion --&gt; EmergencyStopping : Obstacle Detected
state EmergencyStopping {
  entry/Emergency Stop
  do/Send Obstacle Detected
}
state Stopping
@enduml</t>
  </si>
  <si>
    <t>26/27</t>
  </si>
  <si>
    <t>21/21</t>
  </si>
  <si>
    <t>syntax error (Assumed diagram type: state) entry/Accelerate</t>
  </si>
  <si>
    <t xml:space="preserve">@startuml
[*] --&gt; DoorsClosing
DoorsClosing --&gt; InMotion : Closed / SendDeparted
InMotion --&gt; Stopping : Arrived / Stop, SendArrived
InMotion --&gt; EmergencyStopping : ObstacleDetected
state EmergencyStopping {
  [*] --&gt; Entry
  Entry : entry / EmergencyStop(), SendObstacleDetected()
}
state InMotion {
  [*] --&gt; Accelerating
  Accelerating --&gt; Cruising : ReachedCruising / Cruise
  Accelerating --&gt; Approaching : Approached / Decelerate
  Cruising --&gt; Approaching : Approached / Decelerate
  Accelerating : entry / Accelerate
  Approaching : entry / Send
  Approaching : Approaching
}
@enduml
</t>
  </si>
  <si>
    <t>YES</t>
  </si>
  <si>
    <t>@startuml
[*] --&gt; DoorsClosing
state DoorsClosing {
  [*] --&gt; DoorsClosing
}
DoorsClosing --&gt; InMotion : Closed/SendDeparted
state InMotion {
  [*] --&gt; Accelerating
  state Accelerating {
    Accelerating: entry/Accelerate
  }
  Accelerating --&gt; Cruising : Reached Cruising/Cruise
  Accelerating --&gt; Approaching : Approached/Decelerate
  state Cruising
  Cruising --&gt; Approaching : Approached/Decelerate
  state Approaching {
    Approaching: do/Send
  }
}
InMotion --&gt; Stopping : Arrived/Stop, Send Arrived
InMotion --&gt; EmergencyStopping : Obstacle Detected
state EmergencyStopping {
  EmergencyStopping: entry/Emergency Stop
  EmergencyStopping: do/Send Obstacle Detected
}
state Stopping
@enduml</t>
  </si>
  <si>
    <t>Microwave Oven Control with entry and 
 exit actions</t>
  </si>
  <si>
    <t>1. The microwave starts in the DoorShut state. From this state, the system can either remain in DoorShut if a Cancel action is performed or transition to the DoorOpen state when the door is opened. 
2. When the Door Opened action occurs in the DoorShut state, the system transitions to the DoorOpen state. The door can be closed to return to the DoorShut state. 
3. In the DoorOpen state, placing an item inside the microwave transitions the system to DoorOpenWithItem. If the item is removed, the system returns to DoorOpen. 
4. From DoorOpenWithItem, the system can transition to DoorShutWithItem if the door is closed with zero time set or to ReadytoCook if cooking time is entered. 
5. In the DoorShutWithItem state, opening the door transitions the system back to DoorOpenWithItem, while entering cooking time takes the system to ReadytoCook, where the cooking time is displayed and updated. 
6. In the ReadytoCook state, if the Cancel action is performed, the system returns to DoorShutWithItem, canceling or updating the cooking time. If the door is opened, the system transitions to DoorOpenWithItem. 
7. When the Start action is performed in ReadytoCook, the system transitions to the Cooking state, where the timer starts. 
8. In the Cooking state, opening the door stops the timer and the system transitions to DoorOpenWithItem, while if the timer expires, the system moves to DoorShutWithItem. A Cancel action transitions the system back to ReadytoCook.</t>
  </si>
  <si>
    <t>@startuml 
[*] --&gt; DoorShut 
DoorShut --&gt; DoorShut: Cancel/CancelTimer 
DoorShut --&gt; DoorOpen: Door Opened 
DoorOpen --&gt; DoorShut: Door Closed 
DoorOpen --&gt; DoorOpenWithItem: Item Placed 
DoorOpenWithItem --&gt; DoorOpen: Item Removed 
DoorOpenWithItem --&gt; DoorShutWithItem: Door Closed[Zero Time] 
DoorOpenWithItem --&gt; ReadytoCook: Door Closed[Time Remaining] 
DoorShutWithItem --&gt; DoorOpenWithItem: Door Opened 
DoorShutWithItem --&gt; ReadytoCook: Cooking Time Entered/Display Cooking Time, Update Cooking Time 
ReadytoCook --&gt; DoorShutWithItem: Cancel/Cancel Timer 
ReadytoCook --&gt; ReadytoCook: Coooking Time Entered/ Display Cooking Time. Update Cooking Time 
ReadytoCook --&gt; DoorOpenWithItem: Door Opened 
ReadytoCook --&gt; Cooking: Start/Start Timer 
Cooking --&gt; DoorOpenWithItem: Door Opened/Stop Timer 
Cooking --&gt; DoorShutWithItem: Timer Expired' 
Cooking --&gt; ReadytoCook: Cancel/Stop Timer 
@enduml</t>
  </si>
  <si>
    <t>##Role: You are an expert in SysML modeling##Instruction: Please help me to build an state machine diagram model as per the Requirement. the output data format must comply with PlantUML.Only need to output model code, no extra content. 
##Requirement: 
1. The microwave starts in the DoorShut state. From this state, the system can either remain in DoorShut if a Cancel action is performed or transition to the DoorOpen state when the door is opened. 
2. When the Door Opened action occurs in the DoorShut state, the system transitions to the DoorOpen state. The door can be closed to return to the DoorShut state. 
3. In the DoorOpen state, placing an item inside the microwave transitions the system to DoorOpenWithItem. If the item is removed, the system returns to DoorOpen. 
4. From DoorOpenWithItem, the system can transition to DoorShutWithItem if the door is closed with zero time set or to ReadytoCook if cooking time is entered. 
5. In the DoorShutWithItem state, opening the door transitions the system back to DoorOpenWithItem, while entering cooking time takes the system to ReadytoCook, where the cooking time is displayed and updated. 
6. In the ReadytoCook state, if the Cancel action is performed, the system returns to DoorShutWithItem, canceling or updating the cooking time. If the door is opened, the system transitions to DoorOpenWithItem. 
7. When the Start action is performed in ReadytoCook, the system transitions to the Cooking state, where the timer starts. 
8. In the Cooking state, opening the door stops the timer and the system transitions to DoorOpenWithItem, while if the timer expires, the system moves to DoorShutWithItem. A Cancel action transitions the system back to ReadytoCook.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</si>
  <si>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DoorShut
state DoorShut {
    [*] --&gt; DoorShut
    DoorShut --&gt; DoorOpen : Door Opened
    DoorShut : Cancel
}
state DoorOpen {
    DoorOpen --&gt; DoorOpenWithItem : Place Item Inside
    DoorOpen --&gt; DoorShut : Close Door
    state DoorOpenWithItem {
        DoorOpenWithItem --&gt; DoorOpen : Remove Item
        DoorOpenWithItem --&gt; DoorShutWithItem : Close Door with Zero Time
        DoorOpenWithItem --&gt; ReadytoCook : Enter Cooking Time
    }
}
state DoorShutWithItem {
    DoorShutWithItem --&gt; DoorOpenWithItem : Open Door
    DoorShutWithItem --&gt; ReadytoCook : Enter Cooking Time
}
state ReadytoCook {
    ReadytoCook --&gt; DoorShutWithItem : Cancel
    ReadytoCook --&gt; DoorOpenWithItem : Open Door
    ReadytoCook --&gt; Cooking : Start
}
state Cooking {
    Cooking --&gt; DoorOpenWithItem : Open Door
    Cooking --&gt; DoorShutWithItem : Timer Expired
    Cooking --&gt; ReadytoCook : Cancel
}
@enduml</t>
  </si>
  <si>
    <t>31/31</t>
  </si>
  <si>
    <t xml:space="preserve">transition must connect two state
</t>
  </si>
  <si>
    <t>@startuml
[*] --&gt; DoorShut
state DoorShut {
    DoorShut : Cancel
}
DoorShut --&gt; DoorOpen : Door Opened
DoorOpen --&gt; DoorShut : Close Door
state DoorOpen {
    DoorOpen --&gt; DoorOpenWithItem : Place Item Inside
    DoorOpenWithItem --&gt; DoorOpen : Remove Item
    state DoorOpenWithItem {
        DoorOpenWithItem --&gt; DoorShutWithItem : Close Door with Zero Time
        DoorOpenWithItem --&gt; ReadytoCook : Enter Cooking Time
    }
}
DoorShutWithItem --&gt; DoorOpenWithItem : Open Door
DoorShutWithItem --&gt; ReadytoCook : Enter Cooking Time
state ReadytoCook {
    ReadytoCook --&gt; DoorShutWithItem : Cancel
    ReadytoCook --&gt; DoorOpenWithItem : Open Door
    ReadytoCook --&gt; Cooking : Start
}
state Cooking {
    Cooking --&gt; DoorOpenWithItem : Open Door
    Cooking --&gt; DoorShutWithItem : Timer Expired
    Cooking --&gt; ReadytoCook : Cancel
}
@enduml</t>
  </si>
  <si>
    <t>1. Incorrect composite state usage.
2. interaction error</t>
  </si>
  <si>
    <t>@startuml
[*] --&gt; DoorShut
DoorShut : Cancel
DoorShut --&gt; DoorOpen : Door Opened
DoorOpen --&gt; DoorShut : Close Door
DoorOpen --&gt; DoorOpenWithItem : Place Item Inside
state DoorOpenWithItem {
    [*] --&gt; DoorIdleWithItem
    DoorIdleWithItem --&gt; DoorOpen : Remove Item
    DoorIdleWithItem --&gt; DoorShutWithItem : Close Door with Zero Time
    DoorIdleWithItem --&gt; ReadytoCook : Enter Cooking Time
}
state DoorShutWithItem {
    [*] --&gt; ItemInside
    ItemInside --&gt; DoorOpenWithItem : Open Door
    ItemInside --&gt; ReadytoCook : Enter Cooking Time
}
state ReadytoCook {
    [*] --&gt; WaitingToStart
    WaitingToStart --&gt; DoorShutWithItem : Cancel
    WaitingToStart --&gt; DoorOpenWithItem : Open Door
    WaitingToStart --&gt; Cooking : Start
}
state Cooking {
    [*] --&gt; ActiveCooking
    ActiveCooking --&gt; DoorOpenWithItem : Open Door
    ActiveCooking --&gt; DoorShutWithItem : Timer Expired
    ActiveCooking --&gt; ReadytoCook : Cancel
}
@enduml</t>
  </si>
  <si>
    <t>UAV swarm state machine diagram</t>
  </si>
  <si>
    <t>1 This state machine model describes the state transitions of a UAV swarm. 
2 Before the mission is completed, the UAV swarm continuously performs target search tasks, during which it operates within three different state areas. 
3 When the UAV swarm is intercepted, it transitions to the formation adjustment state. 
4 During flight, if task assignment information is received, it enters the attack state. After completing the attack, the number of UAVs in the swarm decreases accordingly.</t>
  </si>
  <si>
    <t>@startuml
[*] --&gt; RasterScan  
state RasterScan {  
  [*] -&gt; PathFlight  
  PathFlight --&gt; FormationAdjustment : Intercepted from UAV Interception  
  FormationAdjustment --&gt; PathFlight  
  --  
  [*] -&gt; PathFlight2  
  PathFlight2 --&gt; StrikeTarget : Mission allocation info loitering munition  
  StrikeTarget --&gt; PathFlight2 : Strike successful  
  StrikeTarget --&gt; StrikeTarget : Intercepted from UAV Interception  
  StrikeTarget: do / Air-to-ground strike  
  StrikeTarget: exit / NumberofCru--  
  --  
  [*] -&gt; SearchTarget  
  SearchTarget --&gt; SearchTarget  
  SearchTarget: do / Identify new target  
}  
RasterScan: do / Target search  
RasterScan --&gt; [*] : when (NumberofCru == 0)
@enduml</t>
  </si>
  <si>
    <t>##Role: You are an expert in SysML modeling
##Instruction: Please help me to build a state machine diagram model as per the Requirement. the output data format must comply with PlantUML.Only need to output model code, no extra content.
##Requirement:
1 This state machine model describes the state transitions of a UAV swarm.
2 Before the mission is completed, the UAV swarm continuously performs target search tasks, during which it operates within three different state areas.
3 When the UAV swarm is intercepted, it transitions to the formation adjustment state.
4 During flight, if task assignment information is received, it enters the attack state. After completing the attack, the number of UAVs in the swarm decreases accordingly.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</si>
  <si>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Idle
Idle: Initial State
Idle --&gt; TargetSearch : Mission Start
TargetSearch : Target Search State
TargetSearch --&gt; Area1 : Enter Area 1
TargetSearch --&gt; Area2 : Enter Area 2
TargetSearch --&gt; Area3 : Enter Area 3
Area1 --&gt; TargetSearch : Exit Area 1
Area2 --&gt; TargetSearch : Exit Area 2
Area3 --&gt; TargetSearch : Exit Area 3
TargetSearch --&gt; FormationAdjustment : Interception Detected
TargetSearch --&gt; Attack : Task Assignment Received
Attack : Attack State
Attack --&gt; Idle : Attack Completed / Decrease UAV Count
FormationAdjustment --&gt; TargetSearch : Adjustment Complete
@enduml</t>
  </si>
  <si>
    <t>17/17</t>
  </si>
  <si>
    <t>19/19</t>
  </si>
  <si>
    <t>1.missing regions
2. interaction error</t>
  </si>
  <si>
    <t>@startuml
state "UAV Swarm State Machine" as UAVSwarmStateMachine {
[*] --&gt; Searching
Searching : Target Search Task
Searching --&gt; Intercepted : Interception Detected
Searching --&gt; Attack : Task Assignment Received
state FormationAdjustment {
[*] --&gt; AdjustingFormation
AdjustingFormation : Adjusting Formation after Interception
AdjustingFormation --&gt; Searching : Adjustment Complete
}
state Attack {
[*] --&gt; AttackingTarget
AttackingTarget : Performing Attack
AttackingTarget --&gt; Searching : Attack Complete
}
Intercepted : UAV Swarm Intercepted
Intercepted --&gt; FormationAdjustment
Attack : Entered Attack State
}
@enduml</t>
  </si>
  <si>
    <t>Collision avoidance sub-machine state diagram</t>
  </si>
  <si>
    <t>1. There are three region in this diagram 
2. This sub-machine becomes active when a possible frontend collision, rear-end collision or collision with pedestrian is detected. 
3. The orthogonal regions of the active mode of collision avoidance allow for concurrent activation different of collision avoidance controls.</t>
  </si>
  <si>
    <t>@startuml 
state Collision_Avoidance { 
 [*] --&gt; front_inactive 
 front_inactive --&gt; avoid_frontend_collision: dist_to_front&lt;10 &amp; urban=true 
 front_inactive --&gt; avoid_frontend_collision: dist_to_front&lt;15 &amp; highway=true 
 avoid_frontend_collision --&gt; front_inactive: dist_to_front&gt;15 
 -- 
 [*] --&gt; rear_inactive 
 rear_inactive --&gt; avoid_rearend_collision: dist_to_rear&lt;5 &amp; vel&gt;30 
 rear_inactive --&gt; avoid_rearend_collision: dist_to_rear&lt;15 &amp; vel&gt;60 
 avoid_rearend_collision --&gt; rear_inactive: dist_to_rear&gt;12 
 -- 
 [*] --&gt; pedestrian_inactive 
 pedestrian_inactive --&gt; avoid_pedestrian_collision: pedestrian_detected 
 avoid_pedestrian_collision --&gt; pedestrian_inactive 
} 
@enduml</t>
  </si>
  <si>
    <t>##Role: You are an expert in SysML modeling. the output data format must comply with PlantUML.Only need to output model code, no extra content. ##Instruction: Please help me to build an state machine diagram model as per Requirement##Requirement: 
1. There are three region in this diagram 
2. This sub-machine becomes active when a possible frontend collision, rear-end collision or collision with pedestrian is detected. 
3. The orthogonal regions of the active mode of collision avoidance allow for concurrent activation different of collision avoidance controls. 
##Sample: @startuml[*] --&gt; InitialStateInitialState: Initial State 
InitialState --&gt; BrakingState : Brake Signal ReceivedInitialState --&gt; OperationalState : Signal Transmission Fails 
BrakingState --&gt; ClampingState : Entering Clamping StateClampingState : Brake Caliper Clamping State 
OperationalState --&gt; InitialState : Signal Feedback SentBrakingState --&gt; InitialState : Signal Feedback Sent 
@enduml</t>
  </si>
  <si>
    <t>@startuml
[*] --&gt; InitialState
state InitialState {
    [*] --&gt; DetectionState
    DetectionState : Possible Frontend Collision
    DetectionState : Rear-End Collision
    DetectionState : Collision With Pedestrian
    DetectionState --&gt; BrakingControl : Frontend Collision Detected
    DetectionState --&gt; SteeringControl : Rear-End Collision Detected
    DetectionState --&gt; AlertSystem : Collision With Pedestrian Detected
}
state CollisionAvoidance {
    state BrakingControl {
        [*] --&gt; ActivateABS
        ActivateABS --&gt; ApplyBrakes : Immediate Action Required
        ApplyBrakes --&gt; [*] : Collision Avoided
    }
    state SteeringControl {
        [*] --&gt; ActivateESC
        ActivateESC --&gt; SteerAway : Collision Imminent
        SteerAway --&gt; [*] : Hazard Passed
    }
    state AlertSystem {
        [*] --&gt; SendAlert
        SendAlert --&gt; SoundAlarm
        SoundAlarm --&gt; [*] : Obstacle Cleared
    }
}
CollisionAvoidance --&gt; [*] : No Collision Risk
@enduml</t>
  </si>
  <si>
    <t>30/30</t>
  </si>
  <si>
    <t>1. use region instead of state in composite state</t>
  </si>
  <si>
    <t>@startuml
[*] --&gt; InitialState
state CollisionDetection {
    [*] --&gt; PossibleCollision
    PossibleCollision --&gt; FrontendCollision : Frontend Detected
    PossibleCollision --&gt; RearendCollision : Rear-end Detected
    PossibleCollision --&gt; PedestrianCollision : Pedestrian Detected
}
state CollisionAvoidance {
  --
  [*] --&gt; AutomaticBraking : Start Braking
  AutomaticBraking --&gt; BrakingComplete : Braking Done
  --
  [*] --&gt; SteeringControl : Steering Engaged
  SteeringControl --&gt; SteeringComplete : Steering Finished
  --
  [*] --&gt; AlertSystem : Alerts Activated
  AlertSystem --&gt; AlertComplete : Alert Process Done
}
state OperationalControls {
    [*] --&gt; FeedbackControl : Signal Feedback
    [*] --&gt; SystemCheck : Health Check
    [*] --&gt; CommunicationControl : Communicate Control
}
CollisionDetection -down-&gt; CollisionAvoidance : Collision Mode Active
CollisionAvoidance --&gt; InitialState : Collision Resolved
@enduml</t>
  </si>
  <si>
    <t xml:space="preserve"> Digital camera state machine diagrams</t>
  </si>
  <si>
    <t>1. The system begins in the TurnOn state, which has two possible execution times, with a maximum of 2 seconds and a minimum of 2 seconds, before transitioning to the fork1 state. 
2. The TurnOn state transitions into a fork1 state, which contains parallel paths leading to AutoFocus and DetLight. 
3. The AutoFocus state has execution times of 2 seconds maximum and 1 second minimum before proceeding to the choice1 state, which is triggered when the condition memFull=true is true. 
4. The DetLight state has execution times of 1 second maximum and 0 seconds minimum, transitioning to the choice2 state when the condition &lt;&gt;{prob=0.4} is met. 
5. If the fork1 state transitions to choice3, it proceeds to the ChargedFlash state, which has execution times of 4 seconds maximum and 2 seconds minimum. 
6. The ChargedFlash state can lead to Junction3, where the system starts and proceeds to the Join2 state. The transition occurs when Charged=true. 
7. The choice3 state also transitions to Junction3, and once the system reaches Junction3, it joins the Join2 state. 
8. The choice2 state transitions to Join2, and if the condition sunny=true is met, it further joins the Join1 state, which leads to Junction2. 
9. In the Junction2 state, the system proceeds to TakePicture, followed by WriteMemory, with execution times of 3 seconds maximum and 2 seconds minimum. 
10. After WriteMemory completes, the system enters Junction1 before proceeding to TurnOff, which ends the process and transitions back to the initial state, represented by [*]. 
11. In the Fork2 state, which is part of the Join2 substate, the system can either proceed to Junction2 or Flash. If the Flash state is activated, it transitions to Terminate, ending the sequence.</t>
  </si>
  <si>
    <t>@startuml 
[*] --&gt; TurnOn 
TurnOn: execTime=[(2,s,max),(2,s,min)] 
state fork1 &lt;&gt; 
TurnOn --&gt; fork1 
fork1 --&gt; AutoFocus 
fork1 --&gt; DetLight 
AutoFocus: execTime=[(2,s,max),(1,s,min)] 
DetLight: execTime = [(1,s,max),(0,s,min)] 
ChargedFlash: execTime=[(4,s,max),(2,s,min)] 
state choice1 &lt;&gt; 
state choice2 &lt;&gt; 
state choice3 &lt;&gt; 
AutoFocus --&gt; choice1: [memFull=true] 
DetLight --&gt; choice2: &lt;&gt;{prob=0.4} 
fork1 --&gt; choice3 
choice3 --&gt; ChargedFlash 
state Junction3 &lt;&gt; 
ChargedFlash --&gt; Junction3 
choice3 --&gt; Junction3:[Charged=true] 
state Join2 &lt;&gt; 
Junction3 --&gt; Join2 
choice2 --&gt; Join2 
state Join1 &lt;&gt; 
choice2 --&gt; Join1: [sunny=true] 
choice1 --&gt; Join1 
state Junction2 &lt;&gt; 
Join1 --&gt; Junction2 
state Fork2 &lt;&gt; 
Join2 --&gt; Fork2 
Fork2 --&gt; Junction2 
Fork2 --&gt; Flash 
Flash --&gt; Terminate 
Junction2 --&gt; TakePicture 
TakePicture --&gt;WriteMemory 
WriteMemory: execTime=[(3,s,max),(2,s,min)] 
state Junction1 &lt;&gt; 
WriteMemory --&gt; Junction1 
choice1 --&gt; Junction1 
Junction1 --&gt; TurnOff 
TurnOff --&gt; [*] 
@enduml</t>
  </si>
  <si>
    <t xml:space="preserve">##Role: You are an expert in SysML modeling
##Instruction: Please help me to build a state machine diagram model as per the Requirement. the output data format must comply with PlantUML.Only need to output model code, no extra content.
##Requirement:
1.        The system begins in the TurnOn state, which has two possible execution times, with a maximum of 2 seconds and a minimum of 2 seconds, before transitioning to the fork1 state.
2.        The TurnOn state transitions into a fork1 state, which contains parallel paths leading to AutoFocus and DetLight.
3.        The AutoFocus state has execution times of 2 seconds maximum and 1 second minimum before proceeding to the choice1 state, which is triggered when the condition memFull=true is true.
4.        The DetLight state has execution times of 1 second maximum and 0 seconds minimum, transitioning to the choice2 state when the condition &lt;&lt;GaStep&gt;&gt;{prob=0.4} is met.
5.        If the fork1 state transitions to choice3, it proceeds to the ChargedFlash state, which has execution times of 4 seconds maximum and 2 seconds minimum.
6.        The ChargedFlash state can lead to Junction3, where the system starts and proceeds to the Join2 state. The transition occurs when Charged=true.
7.        The choice3 state also transitions to Junction3, and once the system reaches Junction3, it joins the Join2 state.
8.        The choice2 state transitions to Join2, and if the condition sunny=true is met, it further joins the Join1 state, which leads to Junction2.
9.        In the Junction2 state, the system proceeds to TakePicture, followed by WriteMemory, with execution times of 3 seconds maximum and 2 seconds minimum.
10.        After WriteMemory completes, the system enters Junction1 before proceeding to TurnOff, which ends the process and transitions back to the initial state, represented by [*].
11.        In the Fork2 state, which is part of the Join2 substate, the system can either proceed to Junction2 or Flash. If the Flash state is activated, it transitions to Terminate, ending the sequence.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
</t>
  </si>
  <si>
    <t>@startuml
[*] --&gt; TurnOn
state TurnOn {
  [*] --&gt; ExecutionTime
  ExecutionTime --&gt; fork1 : after 2s
}
fork1 --&gt; AutoFocus
fork1 --&gt; DetLight
state AutoFocus {
  [*] --&gt; ExecutionTime
  ExecutionTime --&gt; choice1 : after 1s
}
state DetLight {
  [*] --&gt; ExecutionTime
  ExecutionTime --&gt; choice2 : &lt;&lt;GaStep&gt;&gt;{prob=0.4}
}
fork1 --&gt; choice3
choice1 --&gt; Junction3 : memFull=true
choice3 --&gt; ChargedFlash
state ChargedFlash {
  [*] --&gt; ExecutionTime
  ExecutionTime --&gt; Junction3 : after 2s
}
Junction3 --&gt; Join2 : Charged=true
choice2 --&gt; Join2
Join2 --&gt; Fork2
Fork2 --&gt; Junction2
Fork2 --&gt; Flash
Flash --&gt; Terminate
Junction2 --&gt; TakePicture
TakePicture --&gt; WriteMemory
state WriteMemory {
  [*] --&gt; ExecutionTime
  ExecutionTime --&gt; Junction1 : after 2s
}
Junction1 --&gt; TurnOff
state TurnOff {
  [*] --&gt; ExecutionTime
  ExecutionTime --&gt; [*] : after 2s
}
@enduml</t>
  </si>
  <si>
    <t>41/41</t>
  </si>
  <si>
    <t>29/29</t>
  </si>
  <si>
    <t>1. Missing final state
2. Missing Junction Pseudostate and Fork Pseudostate
3. interactions error</t>
  </si>
  <si>
    <t>@startuml
[*] --&gt; TurnOn
state TurnOn {
[*] --&gt; fork1: After (2 s)
}
TurnOn --&gt; fork1
fork1 -down-&gt; AutoFocus
fork1 -right-&gt; DetLight
state AutoFocus {
[*] --&gt; choice1: After (2 s)
choice1 --&gt; Junction3: when (memFull=true)
}
state DetLight {
[*] --&gt; choice2: After (1 s)
choice2 --&gt; Join2: &lt;&lt;GaStep&gt;&gt;{prob=0.4}
choice2 --&gt; Join1: [sunny=true]
}
fork1 -down-&gt; choice3
choice3 --&gt; ChargedFlash
ChargedFlash --&gt; Junction3: when (Charged=true)
Junction3 --&gt; Join2
state Join2 {
[*] --&gt; Fork2
Fork2 --&gt; Junction2
Fork2 --&gt; Flash
Flash --&gt; Terminate
}
Join1 --&gt; Junction2
state Junction2 {
[*] --&gt; TakePicture
TakePicture --&gt; WriteMemory
WriteMemory --&gt; Junction1
}
Junction1 --&gt; TurnOff
TurnOff --&gt; [*]
@enduml</t>
  </si>
  <si>
    <t>autonomous mode</t>
  </si>
  <si>
    <t>1. The system begins in the AutonomousMode state, which transitions into the InitialState substate, marking the starting point of the autonomous driving mode. 
2. From the InitialState, the system can transition to either HighwayMode or UrbanMode based on conditions: `high_way=true` for HighwayMode or `urban_way=true` for UrbanMode. 
3. In the HighwayMode state, the system begins in the enter_hwy substate, and can transition to cruise or lane_change based on the distance to the front vehicle (`dist_to_front&lt;25`) and the availability of an extra lane (`extra_lane=true`). 
4. If the system is in lane_change, it can return to cruise once the lane change is completed or exit the highway if the distance to the exit is less than 2 kilometers (`dist_to_exit&lt;2`). 
5.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6. The HighwayMode ends when the system transitions to FinishState, triggered by the `auto_finished=true` condition. 
7.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8. In the lane_change_urban substate, the system transitions to straight if the lane change is complete or to exit_urban if the distance to the urban exit is less than 0.7 kilometers (`dist_to_exit&lt;0.7`). 
9. In the straight substate, if the system detects an intersection, it transitions to the intersection substate. If the distance to the front vehicle becomes less than 15 meters (`dist_to_front&lt;15`) and an extra lane is available, it transitions to lane_change_urban. 
10. The system exits the UrbanMode state by transitioning to FinishState once `auto_finished=true` is satisfied. 
11. The system supports dynamic transitions between HighwayMode and UrbanMode based on the conditions `urban_way=true` and `high_way=true`, respectively, facilitating seamless mode shifts during the drive. 
12.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13. Once in the collision_avoidance_active state, the collision avoidance system returns to the collision_avoidance_deactive state when there is no active danger, as indicated by the conditions `front_inactive`, `rear_inactive`, and `pedestrian_inactive`.</t>
  </si>
  <si>
    <t>@startuml 
[*] --&gt; AutonomousMode 
state AutonomousMode { 
 InitialState : InitialState
 [*] --&gt; InitialState 
 InitialState --&gt; HighwayMode:high_way=true 
 state HighwayMode { 
 [*] --&gt; enter_hwy 
 enter_hwy --&gt; cruise 
 enter_hwy --&gt; lane_change: dist_to_front&lt;25 &amp; extra_lane=true 
 lane_change --&gt; cruise 
 lane_change --&gt; exit_hwy: dist_to_exit&lt;2 
 cruise --&gt; lane_change: dist_to_front&lt;25 &amp; extra_lane=true 
 cruise --&gt; exit_hwy: dist_to_exit&lt;2 
 exit_hwy --&gt; [*] 
 } 
 InitialState --&gt; UrbanMode:urban_way=true 
 state UrbanMode { 
 [*] --&gt; enter_urban 
 enter_urban --&gt; lane_change_urban: dist_to_front&lt;15 &amp; extra_lane=true 
 enter_urban --&gt; straight 
 enter_urban --&gt; intersection: intersection=true 
 lane_change_urban --&gt;straight 
 lane_change_urban --&gt; exit_urban: dist_to_exit&lt;0.7 
 straight --&gt; lane_change_urban: dist_to_front&lt;15 &amp; extra_lane=true 
 straight --&gt; intersection: intersection=true 
 intersection --&gt; straight 
 exit_urban --&gt; [*] 
 } 
 HighwayMode --&gt; UrbanMode : urban_way = true 
 UrbanMode --&gt; HighwayMode : high_way = true 
 HighwayMode --&gt; FinishState : auto_finished = true 
 UrbanMode --&gt; FinishState : auto_finished = true 
 FinishState --&gt; [*] 
 -- 
 [*] --&gt; collision_avoidance_deactive 
 collision_avoidance_deactive --&gt; collision_avoidance_active:Collision_Avoidance_Module: pedestrian_detected 
 collision_avoidance_deactive --&gt; collision_avoidance_active:Collision_Avoidance_Module: dist_to_rear&lt;5 &amp; vel&gt;30 
collision_avoidance_deactive --&gt; collision_avoidance_active:Collision_Avoidance_Module: dist_to_rear&lt;15 &amp; vel&gt;60 
collision_avoidance_deactive --&gt; collision_avoidance_active:Collision_Avoidance_Module: dist_to_front&lt;15 &amp; highway = true 
collision_avoidance_deactive --&gt; collision_avoidance_active:Collision_Avoidance_Module: dist_to_front&lt;10 &amp; urban=true 
collision_avoidance_active:Collision_Avoidance_Module --&gt; collision_avoidance_deactive: in(front_inactive) &amp; in (rear_inactive) &amp; in (pedestrian_inactive) 
} 
@enduml</t>
  </si>
  <si>
    <t>##Role: You are an expert in SysML modeling 
##Instruction: Please help me to build an state machine diagram model as per the Requirement. the output data format must comply with PlantUML.Only need to output model code, no extra content. 
##Requirement: 
1. The system begins in the AutonomousMode state, which transitions into the InitialState substate, marking the starting point of the autonomous driving mode. 
2. From the InitialState, the system can transition to either HighwayMode or UrbanMode based on conditions: `high_way=true` for HighwayMode or `urban_way=true` for UrbanMode. 
3. In the HighwayMode state, the system begins in the enter_hwy substate, and can transition to cruise or lane_change based on the distance to the front vehicle (`dist_to_front&lt;25`) and the availability of an extra lane (`extra_lane=true`). 
4. If the system is in lane_change, it can return to cruise once the lane change is completed or exit the highway if the distance to the exit is less than 2 kilometers (`dist_to_exit&lt;2`). 
5. In the cruise substate, if the distance to the front vehicle becomes less than 25 meters (`dist_to_front&lt;25`) and there is an extra lane available, the system transitions to lane_change. The system can also exit the highway if the distance to the exit is less than 2 kilometers (`dist_to_exit&lt;2`). 
6. The HighwayMode ends when the system transitions to FinishState, triggered by the `auto_finished=true` condition. 
7. In UrbanMode, the system begins in the enter_urban substate. From here, it can transition to lane_change_urban if the distance to the front vehicle is less than 15 meters (`dist_to_front&lt;15`) and an extra lane is available, or straight if the road ahead is clear, or intersection if it detects an intersection (`intersection=true`). 
8. In the lane_change_urban substate, the system transitions to straight if the lane change is complete or to exit_urban if the distance to the urban exit is less than 0.7 kilometers (`dist_to_exit&lt;0.7`). 
9. In the straight substate, if the system detects an intersection, it transitions to the intersection substate. If the distance to the front vehicle becomes less than 15 meters (`dist_to_front&lt;15`) and an extra lane is available, it transitions to lane_change_urban. 
10. The system exits the UrbanMode state by transitioning to FinishState once `auto_finished=true` is satisfied. 
11. The system supports dynamic transitions between HighwayMode and UrbanMode based on the conditions `urban_way=true` and `high_way=true`, respectively, facilitating seamless mode shifts during the drive. 
12. The collision avoidance system is initially in the collision_avoidance_deactive state. It transitions to collision_avoidance_active when certain conditions are met, such as detecting pedestrians (`pedestrian_detected`), the rear distance being less than 5 meters with a velocity over 30 km/h (`dist_to_rear&lt;5 &amp; vel&gt;30`), or the front distance being less than 15 meters in highway mode or 10 meters in urban mode. 
13. Once in the collision_avoidance_active state, the collision avoidance system returns to the collision_avoidance_deactive state when there is no active danger, as indicated by the conditions `front_inactive`, `rear_inactive`, and `pedestrian_inactive`. 
##Sample: @startuml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</si>
  <si>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AutonomousMode
state AutonomousMode {
  [*] --&gt; InitialState
  state InitialState {
  }
  InitialState --&gt; HighwayMode : high_way=true
  InitialState --&gt; UrbanMode : urban_way=true
  state HighwayMode {
    [*] --&gt; enter_hwy
    state enter_hwy
    enter_hwy --&gt; cruise : dist_to_front&gt;=25
    enter_hwy --&gt; lane_change : dist_to_front&lt;25 &amp;&amp; extra_lane=true
    state cruise
    cruise --&gt; lane_change : dist_to_front&lt;25 &amp;&amp; extra_lane=true
    cruise --&gt; FinishState : dist_to_exit&lt;2
    state lane_change
    lane_change --&gt; cruise : lane change complete
    lane_change --&gt; FinishState : dist_to_exit&lt;2
  }
  state UrbanMode {
    [*] --&gt; enter_urban
    state enter_urban
    enter_urban --&gt; lane_change_urban : dist_to_front&lt;15 &amp;&amp; extra_lane=true
    enter_urban --&gt; straight : road clear
    enter_urban --&gt; intersection : intersection=true
    state lane_change_urban
    lane_change_urban --&gt; straight : lane change complete
    lane_change_urban --&gt; FinishState : dist_to_exit&lt;0.7
    state straight
    straight --&gt; intersection : intersection=true
    straight --&gt; lane_change_urban : dist_to_front&lt;15 &amp;&amp; extra_lane=true
  }
  HighwayMode --&gt; FinishState : auto_finished=true
  UrbanMode --&gt; FinishState : auto_finished=true
  HighwayMode --&gt; UrbanMode : urban_way=true
  UrbanMode --&gt; HighwayMode : high_way=true
}
state CollisionAvoidanceSystem {
  [*] --&gt; collision_avoidance_deactive
  state collision_avoidance_deactive
  collision_avoidance_deactive --&gt; collision_avoidance_active : pedestrian_detected || (dist_to_rear&lt;5 &amp;&amp; vel&gt;30) || (dist_to_front&lt;15 &amp;&amp; high_way=true) || (dist_to_front&lt;10 &amp;&amp; urban_way=true)
  state collision_avoidance_active
  collision_avoidance_active --&gt; collision_avoidance_deactive : front_inactive &amp;&amp; rear_inactive &amp;&amp; pedestrian_inactive
}
@enduml</t>
  </si>
  <si>
    <t>46/46</t>
  </si>
  <si>
    <t>98/98</t>
  </si>
  <si>
    <t>@startuml
[*] --&gt; HumanDriving
HumanDriving : Human Driving Mode
HumanDriving --&gt; Autonomous : Power On
Autonomous : Autonomous Mode
Autonomous : &lt;&lt;submachine&gt;&gt;
Autonomous --&gt; AutonomousIdle : Front Distance &lt;= 10
AutonomousIdle : Autonomous Idle Mode
AutonomousIdle --&gt; AutonomousActive : Front Distance &gt; 10
AutonomousActive : Autonomous Active Mode
AutonomousActive --&gt; HumanDriving : Human Steering Cmd
AutonomousActive --&gt; HumanDriving : Brake Pressed
HumanDriving --&gt; Autonomous : Front Distance &gt; 10
HumanDriving --&gt; AutonomousFinal : Power Off
AutonomousFinal : Auto Final State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</si>
  <si>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</si>
  <si>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1. missing state and transition</t>
  </si>
  <si>
    <t>@startuml
[*] --&gt; Off
Off --&gt; Operate : start
state Operate {
[*] --&gt; Idle
Idle --&gt; AcceleratingOrCruising : accelerate
AcceleratingOrCruising --&gt; Braking : brake
Braking --&gt; Idle : stop
}
Operate --&gt; Off : keyOff
@enduml</t>
  </si>
  <si>
    <t>@startuml
[*] --&gt; Off
Off --&gt; Operate : start
state Operate {
[*] --&gt; Idle
Idle --&gt; AcceleratingOrCruising : accelerate
AcceleratingOrCruising --&gt; Braking : brake
Braking --&gt; Idle : stop
}
Operate --&gt; Off : keyOff
Off --&gt; Terminate
Terminate : final
@enduml</t>
  </si>
  <si>
    <t>@startuml
[*] --&gt; PumpControl
state PumpControl {
[*] --&gt; PumpState
state PumpState
state WaterState
state MethaneState
PumpState --&gt; WaterState : Water Flow Detected
PumpState --&gt; MethaneState : Methane Flow Detected
WaterState --&gt; PumpState : Water Flow Controlled
WaterState --&gt; MethaneState : Transition to Methane
MethaneState --&gt; PumpState : Methane Flow Controlled
MethaneState --&gt; WaterState : Transition to Water
}
@enduml</t>
  </si>
  <si>
    <t>15/15</t>
  </si>
  <si>
    <t>1. use region</t>
  </si>
  <si>
    <t>@startuml
[*] --&gt; PumpControl
state PumpControl {
--
[*] --&gt; PumpState
state PumpState
state WaterState
state MethaneState
PumpState --&gt; WaterState : Water Flow Detected
PumpState --&gt; MethaneState : Methane Flow Detected
WaterState --&gt; PumpState : Water Flow Controlled
WaterState --&gt; MethaneState : Transition to Methane
MethaneState --&gt; PumpState : Methane Flow Controlled
MethaneState --&gt; WaterState : Transition to Water
--
[*] --&gt; PumpStateA
state PumpStateA
state WaterStateA
PumpStateA --&gt; WaterStateA : Water Flow Detected
WaterStateA --&gt; PumpStateA : Water Flow Controlled
--
[*] --&gt; PumpStateB
state PumpStateB
state MethaneStateB
PumpStateB --&gt; MethaneStateB : Methane Flow Detected
MethaneStateB --&gt; PumpStateB : Methane Flow Controlled
}
@enduml</t>
  </si>
  <si>
    <t>@startuml
DoorsClosing --&gt; InMotion: Closed/SendDeparted
state InMotion {
[*] --&gt; Accelerating : Entry/Accelerate
Accelerating --&gt; Cruising : Reached Cruising/Cruise
Accelerating --&gt; Approaching : Approached/Decelerate
Cruising --&gt; Approaching : Approached/Decelerate
state Accelerating
state Cruising
state Approaching {
DuringApproaching: Nearing Destination
DuringApproaching --&gt; Approaching: Send
}
}
InMotion --&gt; Stopping: Arrived/Stop, SendArrived
InMotion --&gt; EmergencyStopping: Obstacle Detected
state Stopping
state EmergencyStopping {
Entry: Emergency Stop
DuringEmergencyStopping: Obstacle Detected
}
@enduml</t>
  </si>
  <si>
    <t>23/23</t>
  </si>
  <si>
    <t>23/26</t>
  </si>
  <si>
    <t>cannot connect internal state to the composite state itself.</t>
  </si>
  <si>
    <t>@startuml
state DoorsClosing
DoorsClosing --&gt; InMotion: Closed/SendDeparted
state InMotion {
[*] --&gt; Accelerating : Entry/Accelerate
Accelerating --&gt; Cruising : Reached Cruising/Cruise
Accelerating --&gt; Approaching : Approached/Decelerate
Cruising --&gt; Approaching : Approached/Decelerate
state Accelerating
state Cruising
state Approaching {
Approaching: Nearing Destination
Approaching: Ready to Stop/Decelerate
}
}
InMotion --&gt; Stopping: Arrived/Stop, SendArrived
InMotion --&gt; EmergencyStopping: Obstacle Detected
state Stopping
state EmergencyStopping {
Entry: Emergency Stop
EmergencyStopping: Obstacle Detected
}
@enduml</t>
  </si>
  <si>
    <t>@startuml
[*] -&gt; DoorShut
state DoorShut {
[*] -&gt; State1
State1 -down-&gt; State2 : Open Door
State1 --&gt; State1 : Cancel
State2 -&gt; DoorOpen: Close Door
}
state DoorOpen {
[*] -&gt; State1
State1 -&gt; DoorOpenWithItem : Place Item
DoorOpenWithItem --&gt; State1 : Remove Item
}
state DoorOpenWithItem {
[*] -&gt; State1
State1 --&gt; DoorShutWithItem : Close Door/Zero Time
State1 --&gt; ReadytoCook : Enter Time
}
state DoorShutWithItem {
[*] -&gt; State1
State1 --&gt; DoorOpenWithItem : Open Door
State1 --&gt; ReadytoCook : Enter Time
}
state ReadytoCook {
[*] -&gt; State1
State1 --&gt; Cooking : Start
State1 --&gt; DoorOpenWithItem : Open Door
State1 --&gt; DoorShutWithItem : Cancel/Update Time
}
state Cooking {
[*] -&gt; State1
State1 --&gt; DoorOpenWithItem : Open Door/Stop Timer
State1 --&gt; DoorShutWithItem : Timer Expired
State1 -&gt; ReadytoCook : Cancel
}
@enduml</t>
  </si>
  <si>
    <t>36/36</t>
  </si>
  <si>
    <t>20/20</t>
  </si>
  <si>
    <t>1. no need to use composite state
2. interaction error</t>
  </si>
  <si>
    <t>@startuml
state DoorShut
state DoorOpen
state DoorOpenWithItem
state DoorShutWithItem
state ReadytoCook
state Cooking
[*] -&gt; DoorShut
DoorShut -&gt; DoorOpen : Door Opened
DoorShut -down-&gt; DoorShut : Cancel
DoorOpen -&gt; DoorShut : Door Closed
DoorOpen -&gt; DoorOpenWithItem : Item Placed
DoorOpenWithItem -&gt; DoorOpen : Item Removed
DoorOpenWithItem -&gt; DoorShutWithItem : Door Closed with 0 time
DoorOpenWithItem -&gt; ReadytoCook : Time Set
DoorShutWithItem -left-&gt; DoorOpenWithItem : Door Opened
DoorShutWithItem -left-&gt; ReadytoCook : Time Set
ReadytoCook -&gt; DoorShutWithItem : Cancel
ReadytoCook -&gt; DoorOpenWithItem : Door Opened
ReadytoCook -right-&gt; Cooking : Start
Cooking -&gt; DoorOpenWithItem : Door Opened
Cooking -&gt; DoorShutWithItem : Timer Expired
Cooking -up-&gt; ReadytoCook : Cancel
@enduml</t>
  </si>
  <si>
    <t>@startuml
[*] --&gt; RasterScan  
state RasterScan {  
  [*] -&gt; PathFlight  
  PathFlight --&gt; FormationAdjustment : Intercepted from UAV Interception  
  FormationAdjustment --&gt; PathFlight  
  --  
  [*] -&gt; PathFlight2  
  PathFlight2 --&gt; StrikeTarget : Mission allocation info loitering munition  
  StrikeTarget --&gt; PathFlight2 : Strike successful  
  StrikeTarget --&gt; StrikeTarget : Intercepted from UAV Interception  
  StrikeTarget: do / Air-to-ground strike  
  StrikeTarget: exit / NumberofCru--  
  --  
  [*] -&gt; SearchTarget  
  SearchTarget --&gt; SearchTarget  
  SearchTarget: do / Identify new target  
}  
RasterScan: do / Target search  
RasterScan --&gt; [*] : when (NumberofCru == 0)
@enduml</t>
  </si>
  <si>
    <t>@startuml
[*] --&gt; SearchMission : Start Mission
state SearchMission {
  [*] --&gt; Area1
  Area1 --&gt; Area2 : Finished Area1
  Area2 --&gt; Area3 : Finished Area2
  Area3 --&gt;[*] : Finished Area3
}
SearchMission --&gt; FormationAdjust : Interception Detected
state FormationAdjust {
  [*] --&gt; AdjustingFormation
  AdjustingFormation --&gt; SearchMission : Finish Adjusting
}
SearchMission --&gt; AttackState : Task Assignment Received
state AttackState {
  [*] --&gt; Attacking
  Attacking --&gt; SearchMission : Attack Finished / Decrease UAV swarm count
}
@enduml</t>
  </si>
  <si>
    <t>18/18</t>
  </si>
  <si>
    <t>missing regions</t>
  </si>
  <si>
    <t>@startuml
[*] --&gt; SearchMission : Start Mission
state SearchMission {
  [*] --&gt; Region1
  state Region1 {
    [*] --&gt; Search
    Search --&gt; Region2 : Finished Region1 Search
  }
  state Region2 {
    [*] --&gt; Search
    Search --&gt; Region3 : Finished Region2 Search
  }
  state Region3 {
    [*] --&gt; Search
    Search --&gt; [*] : Finished Region3 Search
  }
}
SearchMission --&gt; FormationAdjust : Interception Detected
state FormationAdjust {
  [*] --&gt; AdjustingFormation
  AdjustingFormation --&gt; SearchMission : Finish Adjusting
}
SearchMission --&gt; AttackState : Task Assignment Received
state AttackState {
  [*] --&gt; Attacking
  Attacking --&gt; SearchMission : Attack Finished / Decrease UAV swarm count
}
@enduml</t>
  </si>
  <si>
    <t>@startuml
state "Collision_Avoidance_Active_Mode" as CA {
state "Frontend collision" as F
state "Rear-end collision" as R
state "Collision with pedestrian" as P
}
[*] --&gt; F : possible frontend collision detected
F --&gt; [*] : Collision avoided
F --&gt; R : Rear-end collision detected
R --&gt; [*] : Collision avoided
F --&gt; P : Collision with pedestrian detected
P --&gt; [*] : Collision avoided
R --&gt; P : Collision with pedestrian detected
R --&gt; F : Frontend collision detected
P --&gt; F : Frontend collision detected
P --&gt; R : Rear-end collision detected
@enduml</t>
  </si>
  <si>
    <t>@startuml
state Collision_Avoidance_Active_Mode {
--
[*] --&gt; F : collision detected
state "Frontend collision" as F
F --&gt; [*] : Collision avoided
--
[*] --&gt; R : collision detected
state "Rear-end collision" as R
R --&gt; [*] : Collision avoided
--
[*] --&gt; P : collision detected
state "Collision with pedestrian" as P
P --&gt; [*] : Collision avoided
}
@enduml</t>
  </si>
  <si>
    <t>@startuml
[*] --&gt; TurnOn : 2 sec
state fork1
TurnOn --&gt; fork1
fork1 --&gt; AutoFocus : 1-2 sec
state AutoFocus {
    state choice1
    AutoFocus -down-&gt; choice1 : memFull=true
}
fork1 --&gt; DetLight : &lt;1 sec
state DetLight {
    state choice2
    DetLight -down-&gt; choice2 : &lt;&lt;GaStep&gt;&gt;{prob=0.4}
}
fork1 --&gt; choice3
state choice3 {
    state ChargedFlash: 2-4 sec
    choice3 -down-&gt; ChargedFlash
    ChargedFlash -down-&gt; Junction3 : Charged=true
    choice3 -down-&gt; Junction3
}
state Junction3 {
    state Join2
    Junction3 --&gt; Join2
}
state Join2 {
    state Fork2
    Join2 --&gt; Fork2
    state Join1
    choice2 --&gt; Join1 when : sunny=true
    Join1 --&gt; Junction2
}
state Flash {
    Fork2 --&gt; Flash
    Flash --&gt; Terminate
}
state Junction2 {
    state TakePicture
    Junction2 --&gt; TakePicture
    TakePicture --&gt; WriteMemory : 2-3 sec
}
state WriteMemory {
    state Junction1
    WriteMemory --&gt; Junction1
}
state TurnOff
Junction1 --&gt; TurnOff
TurnOff -left-&gt;[*]
@enduml</t>
  </si>
  <si>
    <t>48/49</t>
  </si>
  <si>
    <t>33/35</t>
  </si>
  <si>
    <t>syntax error: choice2 --&gt; Join1 when : sunny=true</t>
  </si>
  <si>
    <t>@startuml
[*] --&gt; TurnOn : 2 sec
state fork1
TurnOn --&gt; fork1
fork1 --&gt; AutoFocus : 1-2 sec
state AutoFocus {
    state choice1
    AutoFocus -down-&gt; choice1 : memFull=true
}
fork1 --&gt; DetLight : &lt;1 sec
state DetLight {
    state choice2
    DetLight -down-&gt; choice2 : &lt;&lt;GaStep&gt;&gt;{prob=0.4}
}
fork1 --&gt; choice3
state choice3 {
    state ChargedFlash: 2-4 sec
    choice3 -down-&gt; ChargedFlash
    ChargedFlash -down-&gt; Junction3 : Charged=true
    choice3 -down-&gt; Junction3
}
state Junction3 {
    state Join2
    Junction3 --&gt; Join2
}
state Join2 {
    state Fork2
    Join2 --&gt; Fork2
    state Join1
    choice2 --&gt; Join1: when sunny=true
    Join1 --&gt; Junction2
}
state Flash {
    Fork2 --&gt; Flash
    Flash --&gt; Terminate
}
state Junction2 {
    state TakePicture
    Junction2 --&gt; TakePicture
    TakePicture --&gt; WriteMemory : 2-3 sec
}
state WriteMemory {
    state Junction1
    WriteMemory --&gt; Junction1
}
state TurnOff
Junction1 --&gt; TurnOff
TurnOff -left-&gt;[*]
@enduml</t>
  </si>
  <si>
    <t>1. transition can't connect the state within composite state and composite state itself</t>
  </si>
  <si>
    <t>@startuml
[*] --&gt; TurnOn : Start
state TurnOn
TurnOn --&gt; fork1
state fork1 &lt;&lt;fork&gt;&gt;
fork1 --&gt; AutoFocus
fork1 --&gt; DetLight
state AutoFocus
AutoFocus --&gt; choice1 : memFull=true
state DetLight
DetLight --&gt; choice2 : &lt;&lt;GaStep&gt;&gt;{prob=0.4}
state choice1 &lt;&lt;choice&gt;&gt;
choice1 --&gt; fork2
choice1 --&gt; ChargedFlash : memFull=true
state ChargedFlash
ChargedFlash --&gt; Junction3 : Charged=true
state fork2 &lt;&lt;fork&gt;&gt;
fork2 --&gt; ChargedFlash
state Junction3 &lt;&lt;junction&gt;&gt;
Junction3 --&gt; join2
state choice2 &lt;&lt;choice&gt;&gt;
choice2 --&gt; join2 : sunny=false
choice2 --&gt; join1 : sunny=true
state join2 &lt;&lt;join&gt;&gt;
join2 --&gt; Junction2
join2 --&gt; Flash : activated
state Flash
Flash --&gt; Terminate
state join1 &lt;&lt;join&gt;&gt;
join1 --&gt; Junction2
state Junction2 &lt;&lt;junction&gt;&gt;
Junction2 --&gt; TakePicture
state TakePicture
TakePicture --&gt; WriteMemory
state WriteMemory
WriteMemory --&gt; Junction1
state Junction1 &lt;&lt;junction&gt;&gt;
Junction1 --&gt; TurnOff : end
state TurnOff
TurnOff --&gt; [*]
@enduml</t>
  </si>
  <si>
    <t>1.incorrect expression of join, fork, junction</t>
  </si>
  <si>
    <t>@startuml 
[*] --&gt; AutonomousMode 
state AutonomousMode { 
 InitialState : 初始状态 
 [*] --&gt; InitialState 
 InitialState --&gt; HighwayMode:high_way=true 
 state HighwayMode { 
 [*] --&gt; enter_hwy 
 enter_hwy --&gt; cruise 
 enter_hwy --&gt; lane_change: dist_to_front&lt;25 &amp; extra_lane=true 
 lane_change --&gt; cruise 
 lane_change --&gt; exit_hwy: dist_to_exit&lt;2 
 cruise --&gt; lane_change: dist_to_front&lt;25 &amp; extra_lane=true 
 cruise --&gt; exit_hwy: dist_to_exit&lt;2 
 exit_hwy --&gt; [*] 
 } 
 InitialState --&gt; UrbanMode:urban_way=true 
 state UrbanMode { 
 [*] --&gt; enter_urban 
 enter_urban --&gt; lane_change_urban: dist_to_front&lt;15 &amp; extra_lane=true 
 enter_urban --&gt; straight 
 enter_urban --&gt; intersection: intersection=true 
 lane_change_urban --&gt;straight 
 lane_change_urban --&gt; exit_urban: dist_to_exit&lt;0.7 
 straight --&gt; lane_change_urban: dist_to_front&lt;15 &amp; extra_lane=true 
 straight --&gt; intersection: intersection=true 
 intersection --&gt; straight 
 exit_urban --&gt; [*] 
 } 
 HighwayMode --&gt; UrbanMode : urban_way = true 
 UrbanMode --&gt; HighwayMode : high_way = true 
 HighwayMode --&gt; FinishState : auto_finished = true 
 UrbanMode --&gt; FinishState : auto_finished = true 
 FinishState --&gt; [*] 
 -- 
 [*] --&gt; collision_avoidance_deactive 
 collision_avoidance_deactive --&gt; collision_avoidance_active:Collision_Avoidance_Module: pedestrian_detected 
 collision_avoidance_deactive --&gt; collision_avoidance_active:Collision_Avoidance_Module: dist_to_rear&lt;5 &amp; vel&gt;30 
collision_avoidance_deactive --&gt; collision_avoidance_active:Collision_Avoidance_Module: dist_to_rear&lt;15 &amp; vel&gt;60 
collision_avoidance_deactive --&gt; collision_avoidance_active:Collision_Avoidance_Module: dist_to_front&lt;15 &amp; highway = true 
collision_avoidance_deactive --&gt; collision_avoidance_active:Collision_Avoidance_Module: dist_to_front&lt;10 &amp; urban=true 
collision_avoidance_active:Collision_Avoidance_Module --&gt; collision_avoidance_deactive: in(front_inactive) &amp; in (rear_inactive) &amp; in (pedestrian_inactive) 
} 
@enduml</t>
  </si>
  <si>
    <t>@startuml
[*] --&gt; AutonomousMode: Autonomous mode start
state AutonomousMode {
[*] --&gt; InitialState: Start of autonomous driving mode
note right: Autonomous driving mode
InitialState --&gt; HighwayMode: high_way=true
InitialState --&gt; UrbanMode: urban_way=true
state HighwayMode {
[*] --&gt; enter_hwy
enter_hwy --&gt; cruise: dist_to_front&lt;25 &amp; extra_lane=true
enter_hwy --&gt; lane_change: dist_to_front&lt;25 &amp; extra_lane=true
cruise --&gt; lane_change: dist_to_front&lt;25 &amp; extra_lane=true
cruise --&gt; ExitHighway: dist_to_exit&lt;2
lane_change --&gt; cruise: Lane change completed
lane_change --&gt; ExitHighway: dist_to_exit&lt;2
}
ExitHighway --&gt; FinishState: auto_finished=true
state UrbanMode {
[*] --&gt; enter_urban
enter_urban --&gt; lane_change_urban: dist_to_front&lt;15 &amp; extra_lane=true
enter_urban --&gt; straight: Road ahead is clear
enter_urban --&gt; intersection: intersection=true
lane_change_urban --&gt; straight: Lane change completed
lane_change_urban --&gt; exit_urban: dist_to_exit&lt;0.7
straight --&gt; intersection: intersection=true
straight --&gt; lane_change_urban: dist_to_front&lt;15 &amp; extra_lane=true
}
exit_urban --&gt; FinishState: auto_finished=true
HighwayMode --&gt; UrbanMode: urban_way=true
UrbanMode --&gt; HighwayMode: high_way=true
}
state CollisionAvoidanceSystem {
collision_avoidance_deactive --&gt; collision_avoidance_active: pedestrian_detected | (dist_to_rear&lt;5 &amp; vel&gt;30) | (dist_to_front&lt;15 in hwy mode or &lt;10 in urban mode)
collision_avoidance_active --&gt; collision_avoidance_deactive: front_inactive &amp; rear_inactive &amp; pedestrian_inactive
}
@enduml</t>
  </si>
  <si>
    <t>35/36</t>
  </si>
  <si>
    <t>89/89</t>
  </si>
  <si>
    <t>syntax error: note right: Autonomous driving mode</t>
  </si>
  <si>
    <t>@startuml
[*] --&gt; AutonomousMode: Autonomous mode start
state AutonomousMode {
[*] --&gt; InitialState: Start of autonomous driving mode
InitialState --&gt; HighwayMode: high_way=true
InitialState --&gt; UrbanMode: urban_way=true
state HighwayMode {
[*] --&gt; enter_hwy
enter_hwy --&gt; cruise: dist_to_front&lt;25 &amp; extra_lane=true
enter_hwy --&gt; lane_change: dist_to_front&lt;25 &amp; extra_lane=true
cruise --&gt; lane_change: dist_to_front&lt;25 &amp; extra_lane=true
cruise --&gt; ExitHighway: dist_to_exit&lt;2
lane_change --&gt; cruise: Lane change completed
lane_change --&gt; ExitHighway: dist_to_exit&lt;2
}
ExitHighway --&gt; FinishState: auto_finished=true
state UrbanMode {
[*] --&gt; enter_urban
enter_urban --&gt; lane_change_urban: dist_to_front&lt;15 &amp; extra_lane=true
enter_urban --&gt; straight: Road ahead is clear
enter_urban --&gt; intersection: intersection=true
lane_change_urban --&gt; straight: Lane change completed
lane_change_urban --&gt; exit_urban: dist_to_exit&lt;0.7
straight --&gt; intersection: intersection=true
straight --&gt; lane_change_urban: dist_to_front&lt;15 &amp; extra_lane=true
}
exit_urban --&gt; FinishState: auto_finished=true
HighwayMode --&gt; UrbanMode: urban_way=true
UrbanMode --&gt; HighwayMode: high_way=true
}
state CollisionAvoidanceSystem {
collision_avoidance_deactive --&gt; collision_avoidance_active: pedestrian_detected | (dist_to_rear&lt;5 &amp; vel&gt;30) | (dist_to_front&lt;15 in hwy mode or &lt;10 in urban mode)
collision_avoidance_active --&gt; collision_avoidance_deactive: front_inactive &amp; rear_inactive &amp; pedestrian_inactive
}
@enduml</t>
  </si>
  <si>
    <t>@startuml
[*] --&gt; AutonomousMode: Autonomous mode start
state AutonomousMode {
[*] --&gt; InitialState: Start of autonomous driving mode
InitialState --&gt; HighwayMode: high_way=true
InitialState --&gt; UrbanMode: urban_way=true
state HighwayMode {
[*] --&gt; enter_hwy
enter_hwy --&gt; cruise: dist_to_front&lt;25 &amp; extra_lane=true
enter_hwy --&gt; lane_change: dist_to_front&lt;25 &amp; extra_lane=true
cruise --&gt; lane_change: dist_to_front&lt;25 &amp; extra_lane=true
cruise --&gt; ExitHighway: dist_to_exit&lt;2
lane_change --&gt; cruise: Lane change completed
lane_change --&gt; ExitHighway: dist_to_exit&lt;2
}
ExitHighway --&gt; FinishState: auto_finished=true
state UrbanMode {
[*] --&gt; enter_urban
enter_urban --&gt; lane_change_urban: dist_to_front&lt;15 &amp; extra_lane=true
enter_urban --&gt; straight: Road ahead is clear
enter_urban --&gt; intersection: intersection=true
lane_change_urban --&gt; straight: Lane change completed
lane_change_urban --&gt; exit_urban: dist_to_exit&lt;0.7
straight --&gt; intersection: intersection=true
straight --&gt; lane_change_urban: dist_to_front&lt;15 &amp; extra_lane=true
}
exit_urban --&gt; FinishState: auto_finished=true
HighwayMode --&gt; UrbanMode: urban_way=true
UrbanMode --&gt; HighwayMode: high_way=true
}
state CollisionAvoidanceSystem {
collision_avoidance_deactive --&gt; collision_avoidance_active: pedestrian_detected | (dist_to_rear&lt;5 &amp; vel&gt;30) | (dist_to_front&lt;15 in hwy mode or &lt;10 in urban mode)
collision_avoidance_active --&gt; collision_avoidance_deactive: front_inactive &amp; rear_inactive &amp; pedestrian_inactive
}
@enduml</t>
  </si>
  <si>
    <t>@startuml
stm DrivingMode
[*] -&gt; HumanDrivingMode
HumanDrivingMode: Human Driving Mode
HumanDrivingMode -&gt; AutonomousMode: front_distance &gt; 10
AutonomousMode: Autonomous Mode
state AutonomousMode {
[*] -&gt; AutoInitialState
AutoInitialState: Initial State
AutoInitialState -&gt; AutoOperationalState: Signal Transmission Succeeds
AutoOperationalState: Operational State
AutoOperationalState -&gt; AutoFinalState: Mission Completed
AutoFinalState: Final State
AutoOperationalState -&gt; HumanDrivingMode: human steering cmd, brake pressed
AutoFinalState -&gt; HumanDrivingMode: human steering cmd, brake pressed
}
HumanDrivingMode -&gt; [*]: Power Off
AutonomousMode -&gt; [*]: Power Off
@enduml</t>
  </si>
  <si>
    <t>18/19</t>
  </si>
  <si>
    <t xml:space="preserve">syntax error: stm DrivingMode
</t>
  </si>
  <si>
    <t>@startuml
[*] -&gt; HumanDrivingMode
HumanDrivingMode: Human Driving Mode
HumanDrivingMode -&gt; AutonomousMode: front_distance &gt; 10
AutonomousMode: Autonomous Mode
state AutonomousMode {
[*] -&gt; AutoInitialState
AutoInitialState: Initial State
AutoInitialState -&gt; AutoOperationalState: Signal Transmission Succeeds
AutoOperationalState: Operational State
AutoOperationalState -&gt; AutoFinalState: Mission Completed
AutoFinalState: Final State
AutoOperationalState -&gt; HumanDrivingMode: human steering cmd, brake pressed
AutoFinalState -&gt; HumanDrivingMode: human steering cmd, brake pressed
}
HumanDrivingMode -&gt; [*]: Power Off
AutonomousMode -&gt; [*]: Power Off
@enduml</t>
  </si>
  <si>
    <t>@startuml
[*] -&gt; HumanDrivingMode
HumanDrivingMode: Human Driving Mode
HumanDrivingMode -&gt; AutonomousMode: front_distance &gt; 10
AutonomousMode: Autonomous Mode
state AutonomousMode {
[*] -&gt; AutoInitialState
AutoInitialState: Initial State
AutoInitialState -&gt; AutoOperationalState: Signal Transmission Succeeds
AutoOperationalState: Operational State
AutoOperationalState -&gt; AutoFinalState: Mission Completed
AutoFinalState: Final State
AutoOperationalState -&gt; HumanDrivingMode: human steering cmd, brake pressed
AutoFinalState -&gt; HumanDrivingMode: human steering cmd, brake pressed
}
HumanDrivingMode -&gt; [*]: Power Off
AutonomousMode -&gt; [*]: Power Off
@enduml</t>
  </si>
  <si>
    <t>@startuml
stm Train Braking System
[*] --&gt; InitialState
InitialState: Initial State
InitialState --&gt; BrakingState : Brake Signal Received
InitialState --&gt; OperationalState : Signal Transmission Fails
BrakingState --&gt; ClampingState : Entering Clamping State
ClampingState: Brake Caliper Clamping State
OperationalState --&gt; InitialState : Signal Feedback Sent
BrakingState --&gt; InitialState : Signal Feedback Sent
@enduml</t>
  </si>
  <si>
    <t>10/11</t>
  </si>
  <si>
    <t>syntax error: stm Train Braking System</t>
  </si>
  <si>
    <t>@startuml
[*] --&gt; InitialState
InitialState: Initial State
InitialState --&gt; BrakingState : Brake Signal Received
InitialState --&gt; OperationalState : Signal Transmission Fails
BrakingState --&gt; ClampingState : Entering Clamping State
ClampingState: Brake Caliper Clamping State
OperationalState --&gt; InitialState : Signal Feedback Sent
BrakingState --&gt; InitialState : Signal Feedback Sent
@enduml</t>
  </si>
  <si>
    <t>@startuml
[*] --&gt; InitialState
InitialState: Initial State
InitialState --&gt; BrakingState : Brake Signal Received
InitialState --&gt; OperationalState : Signal Transmission Fails
BrakingState --&gt; ClampingState : Entering Clamping State
ClampingState: Brake Caliper Clamping State
OperationalState --&gt; InitialState : Signal Feedback Sent
BrakingState --&gt; InitialState : Signal Feedback Sent
ClampingState --&gt; BrakingState : Clamping Released
@enduml</t>
  </si>
  <si>
    <t>@startuml
stm DeviceController
[*] --&gt; PoweredOn
PoweredOn --&gt; Operate: start
Operate --&gt; Idle: user idle
Operate --&gt; AcceleratingCruising: user accelerate or cruise
Operate --&gt; Braking: user brake
Idle --&gt; Operate: user action
AcceleratingCruising --&gt; Operate: user action
Braking --&gt; Operate: user action
PoweredOn --&gt; [*]: keyOff
@enduml</t>
  </si>
  <si>
    <t>11/12</t>
  </si>
  <si>
    <t>syntax error: stm DeviceController</t>
  </si>
  <si>
    <t>@startuml
[*] --&gt; PoweredOn
PoweredOn --&gt; Operate: start
Operate --&gt; Idle: user idle
Operate --&gt; AcceleratingOrCruising: user accelerating or cruising
Operate --&gt; Braking: user braking
Operate --&gt; [*] : keyOff
Idle --&gt; AcceleratingOrCruising: user accelerating or cruising
Idle --&gt; Braking: user braking
AcceleratingOrCruising --&gt; Idle: user idle
AcceleratingOrCruising --&gt; Braking: user braking
Braking --&gt; Idle: user idle
Braking --&gt; AcceleratingOrCruising: user accelerating or cruising
@enduml</t>
  </si>
  <si>
    <t>missing composite state</t>
  </si>
  <si>
    <t>@startuml
[*] --&gt; PoweredOn
PoweredOn --&gt; Operate: start
state Operate {
[*] --&gt; Idle
Idle --&gt; AcceleratingOrCruising: user accelerating or cruising
Idle --&gt; Braking: user braking
AcceleratingOrCruising --&gt; Idle: user idle
AcceleratingOrCruising --&gt; Braking: user braking
Braking --&gt; Idle: user idle
Braking --&gt; AcceleratingOrCruising: user accelerating or cruising
}
Operate --&gt; [*] : keyOff
@enduml</t>
  </si>
  <si>
    <t>@startuml
stm PumpControlSystem
[*] --&gt; PumpControl
PumpControl: Pump Control
PumpControl --&gt; PumpState: Start Pump
PumpState: Pump Activated
PumpControl --&gt; WaterState: Monitor Water Flow
WaterState: Water Flow Monitored
PumpControl --&gt; MethaneState: Monitor Methane Flow
MethaneState: Methane Flow Monitored
@enduml</t>
  </si>
  <si>
    <t>syntax error: stm PumpControlSystem</t>
  </si>
  <si>
    <t>@startuml
[*] --&gt; PumpControl
PumpControl: Pump Control
PumpControl --&gt; PumpState: Start Pump
PumpState: Pump Activated
PumpControl --&gt; WaterState: Monitor Water Flow
WaterState: Water Flow Monitored
PumpControl --&gt; MethaneState: Monitor Methane Flow
MethaneState: Methane Flow Monitored
@enduml</t>
  </si>
  <si>
    <t>1.missing regions
2 missing composite states</t>
  </si>
  <si>
    <t>@startuml
[*] --&gt; PumpControl
state PumpControl {
[*] --&gt; PumpState
--
[*] --&gt; WaterState
--
[*] --&gt; MethaneState
PumpState: Pump Activated
WaterState: Water Flow Monitored
MethaneState: Methane Flow Monitored
}
@enduml</t>
  </si>
  <si>
    <t>@startuml
stm TrainSystem
[*] --&gt; DoorsClosing
DoorsClosing: Doors are closing
DoorsClosing --&gt; InMotion: Closed/SendDeparted
state InMotion {
[*] --&gt; Accelerating
Accelerating: Accelerating
Accelerating --&gt; Cruising: Reached Cruising/Cruise
Accelerating --&gt; Approaching: Approached/Decelerate
entry/Entry/Accelerate
Cruising: Cruising
Cruising --&gt; Approaching: Approached/Decelerate
Approaching: Approaching
Approaching --&gt; InMotion:
exit/Send
}
InMotion --&gt; Stopping: Arrived/Stop, Send Arrived
InMotion --&gt; EmergencyStopping: Obstacle Detected
EmergencyStopping: Emergency Stop
EmergencyStopping --&gt; InMotion:
exit/Send Obstacle Detected
@enduml</t>
  </si>
  <si>
    <t>22/23</t>
  </si>
  <si>
    <t>syntax error: stm TrainSystem</t>
  </si>
  <si>
    <t>@startuml
[*] --&gt; DoorsClosing
DoorsClosing: Doors are closing
DoorsClosing --&gt; InMotion: Closed/SendDeparted
state InMotion {
[*] --&gt; Accelerating
Accelerating: Accelerating
Accelerating --&gt; Cruising: Reached Cruising/Cruise
Accelerating --&gt; Approaching: Approached/Decelerate
entry/Entry/Accelerate
Cruising: Cruising
Cruising --&gt; Approaching: Approached/Decelerate
Approaching: Approaching
Approaching --&gt; InMotion:
exit/Send
}
InMotion --&gt; Stopping: Arrived/Stop, Send Arrived
InMotion --&gt; EmergencyStopping: Obstacle Detected
EmergencyStopping: Emergency Stop
EmergencyStopping --&gt; InMotion:
exit/Send Obstacle Detected
@enduml</t>
  </si>
  <si>
    <t>@startuml
[*] --&gt; DoorsClosing
DoorsClosing: Doors are closing
DoorsClosing --&gt; InMotion: Closed/SendDeparted
state InMotion {
[*] --&gt; Accelerating
Accelerating: Accelerating
Accelerating --&gt; Cruising: Reached Cruising/Cruise
Accelerating --&gt; Approaching: Approached/Decelerate
Cruising: Cruising
Cruising --&gt; Approaching: Approached/Decelerate
Approaching: Approaching
Approaching --&gt; InMotion:exit/Send
}
InMotion --&gt; Stopping: Arrived/Stop, Send Arrived
InMotion --&gt; EmergencyStopping: Obstacle Detected
EmergencyStopping: Emergency Stop
EmergencyStopping --&gt; InMotion:exit/Send Obstacle Detected
@enduml</t>
  </si>
  <si>
    <t>@startuml
stm Microwave
[*] --&gt; DoorShut
DoorShut --&gt; DoorShut: Cancel
DoorShut --&gt; DoorOpen: Door Opened
DoorOpen --&gt; DoorShut: Door Closed
DoorOpen --&gt; DoorOpenWithItem: Item Placed
DoorOpenWithItem --&gt; DoorOpen: Item Removed
DoorOpenWithItem --&gt; DoorShutWithItem: Door Closed
DoorOpenWithItem --&gt; ReadytoCook: Cooking Time Entered
DoorShutWithItem --&gt; DoorOpenWithItem: Door Opened
DoorShutWithItem --&gt; ReadytoCook: Cooking Time Entered
ReadytoCook --&gt; DoorShutWithItem: Cancel
ReadytoCook --&gt; DoorOpenWithItem: Door Opened
ReadytoCook --&gt; Cooking: Start
Cooking --&gt; DoorOpenWithItem: Door Opened
Cooking --&gt; DoorShutWithItem: Timer Expired
Cooking --&gt; ReadytoCook: Cancel
@enduml</t>
  </si>
  <si>
    <t>26/26</t>
  </si>
  <si>
    <t>syntax error: stm Microwave</t>
  </si>
  <si>
    <t>@startuml
[*] --&gt; DoorShut
DoorShut --&gt; DoorShut: Cancel
DoorShut --&gt; DoorOpen: Door Opened
DoorOpen --&gt; DoorShut: Door Closed
DoorOpen --&gt; DoorOpenWithItem: Item Placed
DoorOpenWithItem --&gt; DoorOpen: Item Removed
DoorOpenWithItem --&gt; DoorShutWithItem: Door Closed
DoorOpenWithItem --&gt; ReadytoCook: Cooking Time Entered
DoorShutWithItem --&gt; DoorOpenWithItem: Door Opened
DoorShutWithItem --&gt; ReadytoCook: Cooking Time Entered
ReadytoCook --&gt; DoorShutWithItem: Cancel
ReadytoCook --&gt; DoorOpenWithItem: Door Opened
ReadytoCook --&gt; Cooking: Start
Cooking --&gt; DoorOpenWithItem: Door Opened
Cooking --&gt; DoorShutWithItem: Timer Expired
Cooking --&gt; ReadytoCook: Cancel
@enduml</t>
  </si>
  <si>
    <t>@startuml
[*] --&gt; DoorShut
DoorShut --&gt; DoorShut: Cancel
DoorShut --&gt; DoorOpen: Door Opened
DoorOpen --&gt; DoorShut: Door Closed
DoorOpen --&gt; DoorOpenWithItem: Item Placed
DoorOpenWithItem --&gt; DoorOpen: Item Removed
DoorOpenWithItem --&gt; DoorShutWithItem: Door Closed
DoorOpenWithItem --&gt; ReadytoCook: Cooking Time Entered
DoorShutWithItem --&gt; DoorOpenWithItem: Door Opened
DoorShutWithItem --&gt; ReadytoCook: Cooking Time Entered
ReadytoCook --&gt; DoorShutWithItem: Cancel
ReadytoCook --&gt; DoorOpenWithItem: Door Opened
ReadytoCook --&gt; Cooking: Start
Cooking --&gt; DoorOpenWithItem: Door Opened
Cooking --&gt; DoorShutWithItem: Timer Expired
Cooking --&gt; ReadytoCook: Cancel
@enduml</t>
  </si>
  <si>
    <t>@startuml
stm UAV Swarm State Machine
[*] --&gt; SearchingState
SearchingState: Target Search State
SearchingState --&gt; FormationAdjustmentState : Intercepted
FormationAdjustmentState: Formation Adjustment State
SearchingState --&gt; AttackState : Task Assignment Received
AttackState: Attack State
AttackState --&gt; SearchingState : Attack Completed
SearchingState --&gt; [*] : Mission Completed
@enduml</t>
  </si>
  <si>
    <t>syntax error： stm UAV Swarm State Machine</t>
  </si>
  <si>
    <t>@startuml
[*] --&gt; SearchingState
SearchingState: Target Search State
SearchingState --&gt; FormationAdjustmentState : Intercepted
FormationAdjustmentState: Formation Adjustment State
SearchingState --&gt; AttackState : Task Assignment Received
AttackState: Attack State
AttackState --&gt; SearchingState : Attack Completed
SearchingState --&gt; [*] : Mission Completed
@enduml</t>
  </si>
  <si>
    <t>1. missing regions</t>
  </si>
  <si>
    <t>@startuml
[*] --&gt; SearchingState
state SearchingState {
[*] --&gt; TargetSearchingState
TargetSearchingState: Target Search State
TargetSearchingState --&gt; FormationAdjustmentState : Intercepted
FormationAdjustmentState: Formation Adjustment State
TargetSearchingState --&gt; AttackState : Task Assignment Received
AttackState: Attack State
AttackState --&gt; TargetSearchingState : Attack Completed
TargetSearchingState --&gt; [*] : Mission Completed
}
@enduml</t>
  </si>
  <si>
    <t>@startuml
stm CollisionAvoidance
[*] --&gt; DetectingState
DetectingState: Detecting Collision
DetectingState --&gt; ActiveState : Frontend Collision or Rear-end Collision or Collision with Pedestrian detected
state ActiveState {
[*] --&gt; BrakeControlState
[*] --&gt; SteeringControlState
[*] --&gt; SensorControlState
BrakeControlState --&gt; InitialState : Signal Feedback Sent
SteeringControlState --&gt; InitialState : Signal Feedback Sent
SensorControlState --&gt; InitialState : Signal Feedback Sent
}
InitialState --&gt; DetectingState : No Collision detected
@enduml</t>
  </si>
  <si>
    <t>14/15</t>
  </si>
  <si>
    <t>syntax error: stm CollisionAvoidance</t>
  </si>
  <si>
    <t>@startuml
[*] --&gt; DetectingState
DetectingState: Detecting Collision
DetectingState --&gt; junction1: Frontend Collision or Rear-end Collision or Collision with Pedestrian detected
junction1 --&gt; choice1
choice1 --&gt; BrakeControlState: Collision detected
choice1 --&gt; SteeringControlState: Obstacle detected
choice1 --&gt; SensorControlState: Pedestrian detected
state ActiveState {
BrakeControlState --&gt; junction2 : Signal Feedback Sent
SteeringControlState --&gt; junction2 : Signal Feedback Sent
SensorControlState --&gt; junction2 : Signal Feedback Sent
junction2 --&gt; InitialState
}
InitialState --&gt; DetectingState : No Collision detected
@enduml</t>
  </si>
  <si>
    <t>@startuml
[*] --&gt; DetectingState
DetectingState: Detecting Collision
DetectingState --&gt; junction1: Frontend Collision or Rear-end Collision or Collision with Pedestrian detected
junction1 --&gt; ActiveState
state ActiveState {
--
[*] --&gt; BrakeControlState
BrakeControlState --&gt; junction2
--
[*] --&gt; SteeringControlState
SteeringControlState --&gt; junction3
--
[*] --&gt; SensorControlState
SensorControlState --&gt; junction4
junction4 --&gt; InitialState
}
@enduml</t>
  </si>
  <si>
    <t>@startuml
stm CameraSystem
[*] --&gt; TurnOn
TurnOn: TurnOn, min: 2s, max: 2s
TurnOn --&gt; fork1: after 2s
fork1 --&gt; AutoFocus: min: 1s, max: 2s
fork1 --&gt; DetLight: min: 0s, max: 1s
fork1 --&gt; choice3:
AutoFocus --&gt; choice1: memFull=true
choice1 --&gt; choice3:
DetLight --&gt; choice2: &lt;&lt;GaStep&gt;&gt;{prob=0.4}
choice2 --&gt; Join2: sunny=true
choice2 --&gt; Join1:
choice3 --&gt; ChargedFlash: min: 2s, max: 4s
ChargedFlash --&gt; Junction3: Charged=true
Junction3 --&gt; Join2:
choice3 --&gt; Junction3:
Junction2 --&gt; TakePicture: min: 2s, max: 3s
TakePicture --&gt; WriteMemory:
WriteMemory --&gt; Junction1:
Junction1 --&gt; TurnOff:
TurnOff --&gt; [*]:
Join2 --&gt; Fork2:
Fork2 --&gt; Junction2:
Fork2 --&gt; Flash:
Flash --&gt; Terminate:
@enduml</t>
  </si>
  <si>
    <t>34/35</t>
  </si>
  <si>
    <t>28/28</t>
  </si>
  <si>
    <t>1.syntax error: stm CameraSystem
2. syntax error: TurnOff --&gt; [*]</t>
  </si>
  <si>
    <t>@startuml
[*] --&gt; TurnOn
TurnOn: TurnOn, min: 2s, max: 2s
TurnOn --&gt; fork1: after 2s
fork1 --&gt; AutoFocus: min: 1s, max: 2s
fork1 --&gt; DetLight: min: 0s, max: 1s
fork1 --&gt; choice3:
AutoFocus --&gt; choice1: memFull=true
choice1 --&gt; choice3:
DetLight --&gt; choice2: &lt;&lt;GaStep&gt;&gt;{prob=0.4}
choice2 --&gt; Join2: sunny=true
choice2 --&gt; Join1:
choice3 --&gt; ChargedFlash: min: 2s, max: 4s
ChargedFlash --&gt; Junction3: Charged=true
Junction3 --&gt; Join2:
choice3 --&gt; Junction3:
Junction2 --&gt; TakePicture: min: 2s, max: 3s
TakePicture --&gt; WriteMemory:
WriteMemory --&gt; Junction1:
Junction1 --&gt; TurnOff:
TurnOff --&gt; [*]
Join2 --&gt; Fork2:
Fork2 --&gt; Junction2:
Fork2 --&gt; Flash:
Flash --&gt; Terminate:
@enduml</t>
  </si>
  <si>
    <t>1. missing transitions
2. interaction error</t>
  </si>
  <si>
    <t>@startuml
state DoorShut as "Door Shut" &lt;&lt;initial&gt;&gt;
state DoorOpen as "Door Open"
state DoorOpenWithItem as "Door Open with Item"
state DoorShutWithItem as "Door Shut with Item"
state ReadytoCook as "Ready to Cook"
state Cooking as "Cooking"
DoorShut --&gt; DoorOpen : Door Opened
DoorShut --&gt; DoorShut : Cancel
DoorOpen --&gt; DoorShut : Door Closed
DoorOpen --&gt; DoorOpenWithItem : Item Placed
DoorOpenWithItem --&gt; DoorOpen : Item Removed
DoorOpenWithItem --&gt; DoorShutWithItem : Door Closed
DoorOpenWithItem --&gt; ReadytoCook : Cooking Time Entered
DoorShutWithItem --&gt; DoorOpenWithItem : Door Opened
DoorShutWithItem --&gt; ReadytoCook : Cooking Time Entered
ReadytoCook --&gt; DoorShutWithItem : Cancel
ReadytoCook --&gt; DoorOpenWithItem : Door Opened
ReadytoCook --&gt; Cooking : Start
Cooking --&gt; DoorOpenWithItem : Door Opened
Cooking --&gt; DoorShutWithItem : Timer Expired
Cooking --&gt; ReadytoCook : Cancel
@enduml</t>
  </si>
  <si>
    <t>@startuml
stm AutonomousDriving
[*] --&gt; AutonomousMode
AutonomousMode: Autonomous Mode
AutonomousMode --&gt; InitialState : initial
InitialState: Initial State
InitialState --&gt; HighwayMode : high_way=true
InitialState --&gt; UrbanMode : urban_way=true
state HighwayMode {
HighwayMode --&gt; enter_hwy : enter
enter_hwy --&gt; cruise : dist_to_front&lt;25 &amp; extra_lane=true
enter_hwy --&gt; lane_change : dist_to_front&lt;25 &amp; extra_lane=true
cruise --&gt; lane_change : dist_to_front&lt;25 &amp; extra_lane=true
cruise --&gt; FinishState : dist_to_exit&lt;2
lane_change --&gt; cruise : lane_change_completed
lane_change --&gt; exit_hwy : dist_to_exit&lt;2
}
state UrbanMode {
UrbanMode --&gt; enter_urban : enter
enter_urban --&gt; lane_change_urban : dist_to_front&lt;15 &amp; extra_lane=true
enter_urban --&gt; straight : road_clear
enter_urban --&gt; intersection : intersection=true
lane_change_urban --&gt; straight : lane_change_completed
lane_change_urban --&gt; exit_urban : dist_to_exit&lt;0.7
straight --&gt; intersection : intersection=true
straight --&gt; lane_change_urban : dist_to_front&lt;15 &amp; extra_lane=true
}
state CollisionAvoidance {
[*] --&gt; collision_avoidance_deactive
collision_avoidance_deactive --&gt; collision_avoidance_active : pedestrian_detected | dist_to_rear&lt;5 &amp; vel&gt;30 | dist_to_front&lt;15 &amp; highway_mode | dist_to_front&lt;10 &amp; urban_mode
collision_avoidance_active --&gt; collision_avoidance_deactive : front_inactive &amp; rear_inactive &amp; pedestrian_inactive
}
HighwayMode --&gt; UrbanMode : urban_way=true
UrbanMode --&gt; HighwayMode : high_way=true
AutonomousMode --&gt; FinishState : auto_finished=true
FinishState: Finish State
UrbanMode --&gt; FinishState : auto_finished=true
HighwayMode --&gt; FinishState : auto_finished=true
@enduml</t>
  </si>
  <si>
    <t>38/39</t>
  </si>
  <si>
    <t>94/94</t>
  </si>
  <si>
    <t>syntax error: stm AutonomousDriving</t>
  </si>
  <si>
    <t>@startuml
[*] --&gt; AutonomousMode
AutonomousMode: Autonomous Mode
AutonomousMode --&gt; InitialState : initial
InitialState: Initial State
InitialState --&gt; HighwayMode : high_way=true
InitialState --&gt; UrbanMode : urban_way=true
state HighwayMode {
HighwayMode --&gt; enter_hwy : enter
enter_hwy --&gt; cruise : dist_to_front&lt;25 &amp; extra_lane=true
enter_hwy --&gt; lane_change : dist_to_front&lt;25 &amp; extra_lane=true
cruise --&gt; lane_change : dist_to_front&lt;25 &amp; extra_lane=true
cruise --&gt; FinishState : dist_to_exit&lt;2
lane_change --&gt; cruise : lane_change_completed
lane_change --&gt; exit_hwy : dist_to_exit&lt;2
}
state UrbanMode {
UrbanMode --&gt; enter_urban : enter
enter_urban --&gt; lane_change_urban : dist_to_front&lt;15 &amp; extra_lane=true
enter_urban --&gt; straight : road_clear
enter_urban --&gt; intersection : intersection=true
lane_change_urban --&gt; straight : lane_change_completed
lane_change_urban --&gt; exit_urban : dist_to_exit&lt;0.7
straight --&gt; intersection : intersection=true
straight --&gt; lane_change_urban : dist_to_front&lt;15 &amp; extra_lane=true
}
state CollisionAvoidance {
[*] --&gt; collision_avoidance_deactive
collision_avoidance_deactive --&gt; collision_avoidance_active : pedestrian_detected | dist_to_rear&lt;5 &amp; vel&gt;30 | dist_to_front&lt;15 &amp; highway_mode | dist_to_front&lt;10 &amp; urban_mode
collision_avoidance_active --&gt; collision_avoidance_deactive : front_inactive &amp; rear_inactive &amp; pedestrian_inactive
}
HighwayMode --&gt; UrbanMode : urban_way=true
UrbanMode --&gt; HighwayMode : high_way=true
AutonomousMode --&gt; FinishState : auto_finished=true
FinishState: Finish State
UrbanMode --&gt; FinishState : auto_finished=true
HighwayMode --&gt; FinishState : auto_finished=true
@enduml</t>
  </si>
  <si>
    <t>@startuml
[*] --&gt; HumanDriving : Power On
state HumanDriving {
}
state Autonomous {
state Navigating
state Parking
[*] --&gt; Navigating
Navigating --&gt; Parking : Park Request
Parking --&gt; Navigating : Parking Complete
}
HumanDriving --&gt; Autonomous : front_distance &gt; 10
Autonomous --&gt; HumanDriving : Human Steering Cmd / Brake Pressed / [*]
[*] --&gt; FinalState : Power Off
@enduml</t>
  </si>
  <si>
    <t>@startuml
[*] --&gt; HumanDriving : Power On
state HumanDriving {
}
state Autonomous {
state Navigating
state Parking
[*] --&gt; Navigating
Navigating --&gt; Parking : Park Request
Parking --&gt; Navigating : Parking Complete
}
HumanDriving --&gt; Autonomous : front_distance &gt; 10
Autonomous --&gt; HumanDriving : Human Steering Cmd / Brake Pressed / [*]
HumanDriving --&gt; [*] : Power Off
@enduml</t>
  </si>
  <si>
    <t>1. missing transition and state</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</si>
  <si>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ClampingState --&gt; InitialState : Transition Missing Feedback
@enduml</t>
  </si>
  <si>
    <t>@startuml
stm [stateMachine] Device Operation [Device Operation State Machine]
[*] --&gt; OffState
OffState : Off
OffState --&gt; OperateState : start
OperateState : Operate
OperateState --&gt; IdleState : No Action
OperateState --&gt; AcceleratingState : Accelerate
OperateState --&gt; CruisingState : Cruise
OperateState --&gt; BrakingState : Brake
IdleState : Idle
AcceleratingState : Accelerating
CruisingState : Cruising
BrakingState : Braking
IdleState --&gt; AcceleratingState : Accelerate
IdleState --&gt; BrakingState : Brake
AcceleratingState --&gt; CruisingState : Reach Speed
AcceleratingState --&gt; BrakingState : Brake
CruisingState --&gt; BrakingState : Brake
BrakingState --&gt; IdleState : Stop
OperateState --&gt; OffState : keyOff
@enduml</t>
  </si>
  <si>
    <t>21/22</t>
  </si>
  <si>
    <t>syntax error: stm [stateMachine] Device Operation [Device Operation State Machine]</t>
  </si>
  <si>
    <t>@startuml
[*] --&gt; OffState
OffState : Off
OffState --&gt; OperateState : start
OperateState : Operate
OperateState --&gt; IdleState : No Action
OperateState --&gt; AcceleratingState : Accelerate
OperateState --&gt; CruisingState : Cruise
OperateState --&gt; BrakingState : Brake
IdleState : Idle
AcceleratingState : Accelerating
CruisingState : Cruising
BrakingState : Braking
IdleState --&gt; AcceleratingState : Accelerate
IdleState --&gt; BrakingState : Brake
AcceleratingState --&gt; CruisingState : Reach Speed
AcceleratingState --&gt; BrakingState : Brake
CruisingState --&gt; BrakingState : Brake
BrakingState --&gt; IdleState : Stop
OperateState --&gt; OffState : keyOff
@enduml</t>
  </si>
  <si>
    <t>1. missing composite state</t>
  </si>
  <si>
    <t>@startuml
[*] --&gt; OffState
OffState : Off
OffState --&gt; OperateState : start
OperateState : Operate
state OperateState {
[*] --&gt; IdleRegion
state IdleRegion {
IdleState : Idle
}
state AccelerateRegion {
AcceleratingState : Accelerating
CruisingState : Cruising
}
state BrakeRegion {
BrakingState : Braking
}
IdleRegion --&gt; AccelerateRegion : Accelerate
IdleRegion --&gt; BrakeRegion : Brake
AccelerateRegion --&gt; CruisingState : Reach Speed
AccelerateRegion --&gt; BrakeRegion : Brake
CruisingState --&gt; BrakeRegion : Brake
BrakeRegion --&gt; IdleRegion : Stop
}
OperateState --&gt; OffState : keyOff
@enduml</t>
  </si>
  <si>
    <t>@startuml
stm PumpControlSystem {
[*] --&gt; PumpControl
PumpControl : PumpControl state
PumpControl --&gt; PumpState : Activate Pump
PumpControl --&gt; WaterState : Monitor Water Flow
PumpControl --&gt; MethaneState : Monitor Methane Flow
PumpState : PumpState
PumpState --&gt; PumpControl : Pump Deactivated
WaterState : WaterState
WaterState --&gt; PumpControl : Water Flow Stabilized
MethaneState : MethaneState
MethaneState --&gt; PumpControl : Methane Flow Stabilized
}
@enduml</t>
  </si>
  <si>
    <t>syntax error: stm PumpControlSystem {</t>
  </si>
  <si>
    <t>@startuml
[*] --&gt; PumpControl
PumpControl : PumpControl state
PumpControl --&gt; PumpState : Activate Pump
PumpControl --&gt; WaterState : Monitor Water Flow
PumpControl --&gt; MethaneState : Monitor Methane Flow
PumpState : PumpState
PumpState --&gt; PumpControl : Pump Deactivated
WaterState : WaterState
WaterState --&gt; PumpControl : Water Flow Stabilized
MethaneState : MethaneState
MethaneState --&gt; PumpControl : Methane Flow Stabilized
@enduml</t>
  </si>
  <si>
    <t>@startuml
[*] -down-&gt; PumpControl : begin
PumpControl -down-&gt; PumpState : Activate Pump
PumpControl -down-&gt; WaterState : Monitor Water Flow
PumpControl -down-&gt; MethaneState : Monitor Methane Flow
state PumpControl {
[*] --&gt; PumpState
PumpState --&gt; [*] : Pump Deactivated
}
state PumpControl {
[*] --&gt; WaterState
WaterState --&gt; [*] : Water Flow Stabilized
}
state PumpControl {
[*] --&gt; MethaneState
MethaneState --&gt; [*] : Methane Flow Stabilized
}
@enduml</t>
  </si>
  <si>
    <t>@startuml
stm TrainStateMachine {
[*] --&gt; DoorsClosing
DoorsClosing : entry/Accelerate
DoorsClosing --&gt; InMotion : Closed/SendDeparted
InMotion --&gt; Stopping : Arrived/Stop, Send Arrived
InMotion --&gt; EmergencyStopping : Obstacle Detected
EmergencyStopping : entry/Emergency Stop
EmergencyStopping --&gt; [*] : Obstacle Cleared
InMotion -down-&gt; Accelerating
InMotion -right-&gt; Cruising
InMotion -up-&gt; Approaching
Accelerating : entry/Accelerate
Accelerating --&gt; Cruising : Reached Cruising/Cruise
Accelerating --&gt; Approaching : Approached/Decelerate
Cruising : entry/Cruise
Cruising --&gt; Approaching : Approached/Decelerate
Approaching : entry/Decelerate
Approaching --&gt; Stopping : Ready to Stop
Approaching --&gt; [*] : Destination Missed
}
@enduml</t>
  </si>
  <si>
    <t>1. syntax error: stm TrainStateMachine {</t>
  </si>
  <si>
    <t>@startuml
[*] --&gt; DoorsClosing
DoorsClosing : entry/Accelerate
DoorsClosing --&gt; InMotion : Closed/SendDeparted
InMotion --&gt; Stopping : Arrived/Stop, Send Arrived
InMotion --&gt; EmergencyStopping : Obstacle Detected
EmergencyStopping : entry/Emergency Stop
EmergencyStopping --&gt; [*] : Obstacle Cleared
InMotion -down-&gt; Accelerating
InMotion -right-&gt; Cruising
InMotion -up-&gt; Approaching
Accelerating : entry/Accelerate
Accelerating --&gt; Cruising : Reached Cruising/Cruise
Accelerating --&gt; Approaching : Approached/Decelerate
Cruising : entry/Cruise
Cruising --&gt; Approaching : Approached/Decelerate
Approaching : entry/Decelerate
Approaching --&gt; Stopping : Ready to Stop
Approaching --&gt; [*] : Destination Missed
@enduml</t>
  </si>
  <si>
    <t>@startuml
[*] --&gt; DoorsClosing 
DoorsClosing : entry/Accelerate
DoorsClosing --&gt; InMotion : Closed/SendDeparted
InMotion --&gt; Stopping : Arrived/Stop, Send Arrived
InMotion --&gt; EmergencyStopping : Obstacle Detected
EmergencyStopping : entry/Emergency Stop
EmergencyStopping --&gt; [*] : Obstacle Cleared
InMotion --&gt; Accelerating 
Accelerating : entry/Accelerate
Accelerating --&gt; Cruising : Reached Cruising/Cruise
Accelerating --&gt; Approaching : Approached/Decelerate
InMotion --&gt; Cruising 
Cruising : entry/Cruise
Cruising --&gt; Approaching : Approached/Decelerate
InMotion --&gt; Approaching 
Approaching : entry/Decelerate
Approaching --&gt; Stopping : Ready to Stop
Approaching --&gt; [*] : Destination Missed
@enduml</t>
  </si>
  <si>
    <t>@startuml
stm MicrowaveStateMachine
[*] --&gt; DoorShut
DoorShut : DoorShut
DoorShut --&gt; DoorShut : Cancel
DoorShut --&gt; DoorOpen : Door Opened
DoorOpen : DoorOpen
DoorOpen --&gt; DoorShut : Door Closed
DoorOpen --&gt; DoorOpenWithItem : Item Placed
DoorOpenWithItem : DoorOpenWithItem
DoorOpenWithItem --&gt; DoorOpen : Item Removed
DoorOpenWithItem --&gt; DoorShutWithItem : Door Closed
DoorOpenWithItem --&gt; ReadytoCook : Cooking Time Entered
DoorShutWithItem : DoorShutWithItem
DoorShutWithItem --&gt; DoorOpenWithItem : Door Opened
DoorShutWithItem --&gt; ReadytoCook : Cooking Time Entered
ReadytoCook : ReadytoCook
ReadytoCook --&gt; DoorShutWithItem : Cancel
ReadytoCook --&gt; DoorOpenWithItem : Door Opened
ReadytoCook --&gt; Cooking : Start
Cooking : Cooking
Cooking --&gt; DoorOpenWithItem : Door Opened
Cooking --&gt; DoorShutWithItem : Timer Expired
Cooking --&gt; ReadytoCook : Cancel
@enduml</t>
  </si>
  <si>
    <t>24/25</t>
  </si>
  <si>
    <t>27/28</t>
  </si>
  <si>
    <t>syntax error: stm MicrowaveStateMachine</t>
  </si>
  <si>
    <t>@startuml
[*] --&gt; DoorShut
state DoorShut {
[*] --&gt; DoorShut
DoorShut --&gt; DoorShut : Cancel
DoorShut --&gt; DoorOpen : Door Opened
}
state DoorOpen {
[*] --&gt; DoorOpen
DoorOpen --&gt; DoorShut : Door Closed
DoorOpen --&gt; DoorOpenWithItem : Item Placed
}
state DoorOpenWithItem {
[*] --&gt; DoorOpenWithItem
DoorOpenWithItem --&gt; DoorOpen : Item Removed
DoorOpenWithItem --&gt; DoorShutWithItem : Door Closed
DoorOpenWithItem --&gt; ReadytoCook : Cooking Time Entered
}
state DoorShutWithItem {
[*] --&gt; DoorShutWithItem
DoorShutWithItem --&gt; DoorOpenWithItem : Door Opened
DoorShutWithItem --&gt; ReadytoCook : Cooking Time Entered
}
state ReadytoCook {
[*] --&gt; ReadytoCook
ReadytoCook --&gt; DoorShutWithItem : Cancel
ReadytoCook --&gt; DoorOpenWithItem : Door Opened
ReadytoCook --&gt; Cooking : Start
}
state Cooking {
[*] --&gt; Cooking
Cooking --&gt; DoorOpenWithItem : Door Opened
Cooking --&gt; DoorShutWithItem : Timer Expired
Cooking --&gt; ReadytoCook : Cancel
}
@enduml</t>
  </si>
  <si>
    <t>Define composite state DoorShut {}, but there are no real child states in it</t>
  </si>
  <si>
    <t>NO</t>
  </si>
  <si>
    <t>1. interaction error</t>
  </si>
  <si>
    <t>@startuml
state DoorShut as "Door Shut" &lt;&lt;initial&gt;&gt;
DoorShut --&gt; DoorShut : Cancel
DoorShut --&gt; DoorOpen : Door Opened
DoorOpen --&gt; DoorOpen : Item Removed
DoorOpen --&gt; DoorOpenWithItem : Item Placed
DoorOpenWithItem --&gt; DoorOpen : Item Removed
DoorOpenWithItem --&gt; DoorShutWithItem : Door Closed
DoorOpenWithItem --&gt; ReadytoCook : Cooking Time Entered
DoorShutWithItem --&gt; DoorOpenWithItem : Door Opened
DoorShutWithItem --&gt; ReadytoCook : Cooking Time Entered
ReadytoCook --&gt; DoorShutWithItem : Cancel
ReadytoCook --&gt; DoorOpenWithItem : Door Opened
ReadytoCook --&gt; Cooking : Start
Cooking --&gt; DoorOpenWithItem : Door Opened
Cooking --&gt; DoorShutWithItem : Timer Expired
Cooking --&gt; ReadytoCook : Cancel
@enduml</t>
  </si>
  <si>
    <t>@startuml
[*] --&gt; InitialState
InitialState : Initial State
InitialState --&gt; TargetSearch : Mission Started
TargetSearch : UAV Swarm Performing Target Search
TargetSearch --&gt; FormationAdjustment : Interception Detected
FormationAdjustment : Adjusting Formation
TargetSearch --&gt; Attack : Task Assignment Received
Attack : Engaging Target
Attack --&gt; TargetSearch : Attack Complete / UAV Count Decreased
FormationAdjustment --&gt; TargetSearch : Formation Adjusted
TargetSearch --&gt; MissionComplete : Mission Accomplished
MissionComplete : UAV Swarm Task Complete
@enduml</t>
  </si>
  <si>
    <t>13/13</t>
  </si>
  <si>
    <t>1. mising regions</t>
  </si>
  <si>
    <t>@startuml
[*] --&gt; InitialState
InitialState : Initial State
--
state Region1 {
[*] --&gt; TargetSearch
TargetSearch : UAV Swarm Performing Target Search
TargetSearch --&gt; FormationAdjustment : Interception Detected
FormationAdjustment : Adjusting Formation
FormationAdjustment --&gt; TargetSearch : Formation Adjusted
}
--
state Region2 {
[*] --&gt; AttackReady
AttackReady : Ready for Task Assignment
AttackReady --&gt; Attack : Task Assignment Received
Attack : Engaging Target
Attack --&gt; AttackReady : Attack Complete / UAV Count Decreased
}
@enduml</t>
  </si>
  <si>
    <t>@startuml
stm CollisionAvoidanceSystem
[*] --&gt; InitialState
InitialState: Initial State
InitialState --&gt; FrontendCollision : Frontend Collision Detected
InitialState --&gt; RearEndCollision : Rear-End Collision Detected
InitialState --&gt; PedestrianCollision : Pedestrian Collision Detected
[FrontendCollision] -down-&gt; [BrakingControl] : Brake Signal Received
[RearEndCollision] -down-&gt; [SteeringControl] : Steering Signal Received
[PedestrianCollision] -down-&gt; [EmergencyStop] : Emergency Stop Signal Received
[BrakingControl] --&gt; [*] : Collision Avoided
[SteeringControl] --&gt; [*] : Collision Avoided
[EmergencyStop] --&gt; [*] : Collision Avoided
@enduml</t>
  </si>
  <si>
    <t>12/14</t>
  </si>
  <si>
    <t>1.syntax error: stm CollisionAvoidanceSystem
2. syntax error: [FrontendCollision] -down-&gt; [BrakingControl] : Brake Signal Received</t>
  </si>
  <si>
    <t>@startuml
[*] --&gt; InitialState
InitialState: Initial State
InstanceState: Inactive
InstanceState --&gt; ActiveState : Collision Detected
ActiveState: Active
ActiveState --&gt; FrontendCollision : Frontend Collision Detected
FrontendCollision --&gt; BrakingControl : Brake Signal Received
BrakingControl: Braking Control
ActiveState --&gt; RearEndCollision : Rear-End Collision Detected
RearEndCollision --&gt; SteeringControl : Steering Signal Received
SteeringControl: Steering Control
ActiveState --&gt; PedestrianCollision : Pedestrian Collision Detected
PedestrianCollision --&gt; EmergencyStop : Emergency Stop Signal Received
EmergencyStop: Emergency Stop
BrakingControl --&gt; InactiveState : Collision Avoided
SteeringControl --&gt; InactiveState : Collision Avoided
EmergencyStop --&gt; InactiveState : Collision Avoided
@enduml</t>
  </si>
  <si>
    <t>@startuml
[*] -down-&gt; InitialState
InitialState: Initial State
state ActiveState {
[*] -down-&gt; Inactive
Inactive: Inactive
Inactive -down-&gt; FrontendCollision : Frontend Collision Detected
state FrontendCollisionRegion {
[*] -down-&gt; BrakingControl
BrakingControl: Braking Control
BrakingControl -down-&gt; Inactive : Collision Avoided
}
Inactive -down-&gt; RearEndCollision : Rear-End Collision Detected
state RearEndCollisionRegion {
[*] -down-&gt; SteeringControl
SteeringControl: Steering Control
SteeringControl -down-&gt; Inactive : Collision Avoided
}
Inactive -down-&gt; PedestrianCollision : Pedestrian Collision Detected
state PedestrianCollisionRegion {
[*] -down-&gt; EmergencyStop
EmergencyStop: Emergency Stop
EmergencyStop -down-&gt; Inactive : Collision Avoided
}
}
InitialState -up-&gt; ActiveState : Collision Detected
@enduml</t>
  </si>
  <si>
    <t>@startuml
[*] --&gt; TurnOn
state TurnOn {
state TurnOn {
[*] --&gt; TurnOn
TurnOn --&gt; fork1 : after 2s / minimum 2s
}
}
state fork1 {
[*] --&gt; AutoFocus
[*] --&gt; DetLight
}
state AutoFocus {
AutoFocus --&gt; choice1 : after 2s / minimum 1s
}
state DetLight {
DetLight --&gt; choice2 : after 1s / &lt;&lt;GaStep&gt;&gt;{prob=0.4}
}
fork1 --&gt; choice3
choice3 --&gt; ChargedFlash
state ChargedFlash {
ChargedFlash --&gt; Junction3 : after 4s / minimum 2s
}
state Junction3 {
Junction3 --&gt; Join2 : Charged=true
}
choice3 --&gt; Junction3
choice2 --&gt; Join2
state Join2 {
Join2 --&gt; Fork2
}
Fork2 --&gt; Junction2
Fork2 --&gt; Flash
state Junction2 {
Junction2 --&gt; TakePicture
}
Junction2 --&gt; TakePicture
state TakePicture {
TakePicture --&gt; WriteMemory
}
state WriteMemory {
WriteMemory --&gt; Junction1 : after 3s / minimum 2s
}
state Junction1 {
Junction1 --&gt; TurnOff
}
TurnOff --&gt; [*]
Flash --&gt; Terminate
state Terminate {
[*] --&gt; Terminate
}
@enduml</t>
  </si>
  <si>
    <t>52/52</t>
  </si>
  <si>
    <t>35/37</t>
  </si>
  <si>
    <t>1. Composite State error： state TurnOn is nested twice</t>
  </si>
  <si>
    <t>@startuml
[*] --&gt; TurnOn
state TurnOn {
TurnOn --&gt; fork1 : after 2s / minimum 2s
}
state fork1 {
[*] --&gt; AutoFocus
[*] --&gt; DetLight
}
state AutoFocus {
AutoFocus --&gt; choice1 : after 2s / minimum 1s
}
state DetLight {
DetLight --&gt; choice2 : after 1s / &lt;&lt;GaStep&gt;&gt;{prob=0.4}
}
fork1 --&gt; choice3
choice3 --&gt; ChargedFlash
state ChargedFlash {
ChargedFlash --&gt; Junction3 : after 4s / minimum 2s
}
state Junction3 {
Junction3 --&gt; Join2 : Charged=true
}
choice3 --&gt; Junction3
choice2 --&gt; Join2
state Join2 {
Join2 --&gt; Fork2
}
Fork2 --&gt; Junction2
Fork2 --&gt; Flash
state Junction2 {
Junction2 --&gt; TakePicture
}
Junction2 --&gt; TakePicture
state TakePicture {
TakePicture --&gt; WriteMemory
}
state WriteMemory {
WriteMemory --&gt; Junction1 : after 3s / minimum 2s
}
state Junction1 {
Junction1 --&gt; TurnOff
}
TurnOff --&gt; [*]
Flash --&gt; Terminate
state Terminate {
[*] --&gt; Terminate
}
@enduml</t>
  </si>
  <si>
    <t xml:space="preserve">1. Missing Junction Pseudostate and Fork Pseudostate
</t>
  </si>
  <si>
    <t>@startuml
[*] --&gt; TurnOn
TurnOn --&gt; fork_state : after 2s / minimum 2s
state fork_state &lt;&lt;fork&gt;&gt;
fork_state --&gt; AutoFocus
fork_state --&gt; DetLight
AutoFocus --&gt; choice1 : after 2s / minimum 1s
DetLight --&gt; choice2 : after 1s / &lt;&lt;GaStep&gt;&gt;{prob=0.4}
choice1 --&gt; choice3 : memFull=true
choice3 --&gt; ChargedFlash
ChargedFlash --&gt; Junction3 : after 4s / minimum 2s
state Junction3 &lt;&lt;join&gt;&gt;
Junction3 --&gt; Join2 : Charged=true
choice2 --&gt; Join2 : sunny=true
state Join2 &lt;&lt;join&gt;&gt;
Join2 --&gt; Fork2
Fork2 --&gt; Junction2
Fork2 --&gt; Flash
Junction2 --&gt; TakePicture
TakePicture --&gt; WriteMemory
WriteMemory --&gt; Junction1 : after 3s / minimum 2s
state Junction1 &lt;&lt;join&gt;&gt;
Junction1 --&gt; TurnOff
TurnOff --&gt; [*]
Flash --&gt; Terminate
state Terminate {
[*] --&gt; Terminate
}
@enduml</t>
  </si>
  <si>
    <t>@startuml
[*] --&gt; AutonomousMode
state AutonomousMode {
[*] --&gt; InitialState
InitialState --&gt; HighwayMode : high_way=true
InitialState --&gt; UrbanMode : urban_way=true
state HighwayMode {
[*] --&gt; enter_hwy
enter_hwy --&gt; cruise
cruise --&gt; lane_change : dist_to_front&lt;25 &amp;&amp; extra_lane=true
lane_change --&gt; cruise : lane change completed
lane_change --&gt; [*] : dist_to_exit&lt;2
cruise --&gt; [*] : dist_to_exit&lt;2
cruise --&gt; lane_change : dist_to_front&lt;25 &amp;&amp; extra_lane=true
}
HighwayMode --&gt; FinishState : auto_finished=true
state UrbanMode {
[*] --&gt; enter_urban
enter_urban --&gt; lane_change_urban : dist_to_front&lt;15 &amp;&amp; extra_lane=true
enter_urban --&gt; straight : road ahead is clear
enter_urban --&gt; intersection : intersection=true
lane_change_urban --&gt; straight : lane change complete
lane_change_urban --&gt; exit_urban : dist_to_exit&lt;0.7
straight --&gt; intersection : intersection=true
straight --&gt; lane_change_urban : dist_to_front&lt;15 &amp;&amp; extra_lane=true
}
UrbanMode --&gt; FinishState : auto_finished=true
}
AutonomousMode --&gt; HighwayMode : high_way=true
AutonomousMode --&gt; UrbanMode : urban_way=true
[*] --&gt; collision_avoidance_deactive
collision_avoidance_deactive --&gt; collision_avoidance_active : pedestrian_detected || (dist_to_rear&lt;5 &amp;&amp; vel&gt;30) || (dist_to_front&lt;15 in HighwayMode || dist_to_front&lt;10 in UrbanMode)
collision_avoidance_active --&gt; collision_avoidance_deactive : front_inactive &amp;&amp; rear_inactive &amp;&amp; pedestrian_inactive
@enduml</t>
  </si>
  <si>
    <t>34/34</t>
  </si>
  <si>
    <t>84/84</t>
  </si>
  <si>
    <t>@startuml
stm DrivingSystem [Driving System State Machine]
[*] --&gt; HumanDriving : Power On
HumanDriving : Human Driving Mode
HumanDriving --&gt; Autonomous : front_distance &gt; 10
Autonomous : Autonomous Mode
state Autonomous {
[*] --&gt; AutoInitial : Enter Autonomous Mode
AutoInitial --&gt; AutoFinal : Auto Process Complete
AutoFinal : Auto Final State
}
Autonomous --&gt; HumanDriving : human_steering_cmd || brake_pressed || in (AutoFinal)
HumanDriving --&gt; [*] : Power Off
@enduml</t>
  </si>
  <si>
    <t>13/14</t>
  </si>
  <si>
    <t>syntax error：stm DrivingSystem [Driving System State Machine]</t>
  </si>
  <si>
    <t>@startuml
[*] --&gt; HumanDriving : Power On
HumanDriving : Human Driving Mode
HumanDriving --&gt; Autonomous : front_distance &gt; 10
Autonomous : Autonomous Mode
state Autonomous {
[*] --&gt; AutoInitial : Enter Autonomous Mode
AutoInitial --&gt; AutoFinal : Auto Process Complete
AutoFinal : Auto Final State
}
Autonomous --&gt; HumanDriving : human_steering_cmd || brake_pressed || in (AutoFinal)
HumanDriving --&gt; [*] : Power Off
@enduml</t>
  </si>
  <si>
    <t>1. Duplicated composite state.</t>
  </si>
  <si>
    <t>@startuml
[*] --&gt; HumanDriving : Power On
HumanDriving : Human Driving Mode
HumanDriving --&gt; Autonomous : front_distance &gt; 10
state Autonomous {
[*] --&gt; AutoInitial : Enter Autonomous Mode
AutoInitial --&gt; AutoFinal : Auto Process Complete
AutoFinal : Auto Final State
}
Autonomous --&gt; HumanDriving : human_steering_cmd || brake_pressed || in (AutoFinal)
HumanDriving --&gt; [*] : Power Off
@enduml</t>
  </si>
  <si>
    <t>@startuml
stm BasicBrakingDevice [State Machine Diagram]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</si>
  <si>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syntax error: stm BasicBrakingDevice [State Machine Diagram]</t>
  </si>
  <si>
    <t>1. missing transition and states</t>
  </si>
  <si>
    <t>@startuml
[*] --&gt; InitialState
InitialState: Initial State
InitialState --&gt; BrakingState : Brake Signal Received
InitialState --&gt; OperationalState : Signal Transmission Fails
BrakingState --&gt; ClampingState : Entering Clamping State
ClampingState : Brake Caliper Clamping State
ClampingState --&gt; BrakingState : Brake Signal Maintained
ClampingState --&gt; InitialState : Brake Signal Released
OperationalState --&gt; InitialState : Signal Feedback Sent
BrakingState --&gt; InitialState : Signal Feedback Sent
@enduml</t>
  </si>
  <si>
    <t>@startuml
stm DeviceStateMachine
[*] --&gt; Off : keyOff
Off --&gt; Operate : start
Operate --&gt; Off : keyOff
state Operate {
[*] --&gt; Idle
Idle --&gt; AcceleratingOrCruising : accelerate
AcceleratingOrCruising --&gt; Idle : stop
AcceleratingOrCruising --&gt; Braking : brake
Braking --&gt; Idle : stop
Braking --&gt; AcceleratingOrCruising : accelerate
}
@enduml</t>
  </si>
  <si>
    <t>syntax error: stm DeviceStateMachine</t>
  </si>
  <si>
    <t>@startuml
[*] --&gt; Off : keyOff
Off --&gt; Operate : start
Operate --&gt; Off : keyOff
state Operate {
[*] --&gt; Idle
Idle --&gt; AcceleratingOrCruising : accelerate
AcceleratingOrCruising --&gt; Idle : stop
AcceleratingOrCruising --&gt; Braking : brake
Braking --&gt; Idle : stop
Braking --&gt; AcceleratingOrCruising : accelerate
}
@enduml</t>
  </si>
  <si>
    <t>@startuml
[*] --&gt; Off : keyOff
Off --&gt; Operate : start
Operate --&gt; Off : keyOff
state Operate {
[*] --&gt; Idle
Idle --&gt; AcceleratingOrCruising : accelerate
AcceleratingOrCruising --&gt; Idle : stop
AcceleratingOrCruising --&gt; Braking : brake
Braking --&gt; Idle : stop
Braking --&gt; AcceleratingOrCruising : accelerate
}
@enduml</t>
  </si>
  <si>
    <t>@startuml
stm PumpControlSystem [Pump Control State Machine]
[*] --&gt; PumpControl
state PumpControl {
[*] --&gt; PumpState
PumpState --&gt; WaterState : [Water Flow Detected]
PumpState --&gt; MethaneState : [Methane Flow Detected]
WaterState --&gt; PumpState : [Water Flow Completed]
MethaneState --&gt; PumpState : [Methane Flow Completed]
}
@enduml</t>
  </si>
  <si>
    <t>syntax error: stm PumpControlSystem [Pump Control State Machine]</t>
  </si>
  <si>
    <t>@startuml
[*] --&gt; PumpControl
state PumpControl {
[*] --&gt; PumpState
PumpState --&gt; WaterState : [Water Flow Detected]
PumpState --&gt; MethaneState : [Methane Flow Detected]
WaterState --&gt; PumpState : [Water Flow Completed]
MethaneState --&gt; PumpState : [Methane Flow Completed]
}
@enduml</t>
  </si>
  <si>
    <t>@startuml
[*] --&gt; PumpControl
state PumpControl {
state "Region1" as Region1 {
[*] --&gt; PumpState
PumpState --&gt; WaterState : [Water Flow Detected]
PumpState --&gt; MethaneState : [Methane Flow Detected]
WaterState --&gt; PumpState : [Water Flow Completed]
MethaneState --&gt; PumpState : [Methane Flow Completed]
}
--
state "Region2" as Region2 {
[*] --&gt; Idle
Idle --&gt; Active : [Activation Signal]
Active --&gt; Idle : [Deactivation Signal]
}
}
@enduml</t>
  </si>
  <si>
    <t>@startuml
stm TrainSystem
[*] --&gt; DoorsClosing
state DoorsClosing
DoorsClosing --&gt; InMotion : Closed/SendDeparted
state InMotion {
state Accelerating : entry/Accelerate
state Cruising
state Approaching : do/Send
Accelerating --&gt; Cruising : Reached Cruising/Cruise
Accelerating --&gt; Approaching : Approached/Decelerate
Cruising --&gt; Approaching : Approached/Decelerate
}
InMotion --&gt; Stopping : Arrived/Stop, Send Arrived
InMotion --&gt; EmergencyStopping : Obstacle Detected
state EmergencyStopping : do/Emergency Stop, send "Obstacle Detected"
Stopping --&gt; [*]
EmergencyStopping --&gt; [*]
@enduml</t>
  </si>
  <si>
    <t>24/24</t>
  </si>
  <si>
    <t>@startuml
[*] --&gt; DoorsClosing
state DoorsClosing
DoorsClosing --&gt; InMotion : Closed/SendDeparted
state InMotion {
state Accelerating : entry/Accelerate
state Cruising
state Approaching : do/Send
Accelerating --&gt; Cruising : Reached Cruising/Cruise
Accelerating --&gt; Approaching : Approached/Decelerate
Cruising --&gt; Approaching : Approached/Decelerate
}
InMotion --&gt; Stopping : Arrived/Stop, Send Arrived
InMotion --&gt; EmergencyStopping : Obstacle Detected
state EmergencyStopping : do/Emergency Stop, send "Obstacle Detected"
Stopping --&gt; [*]
EmergencyStopping --&gt; [*]
@enduml</t>
  </si>
  <si>
    <t>@startuml
stm MicrowaveStateMachine [Microwave State Machine]
[*] --&gt; DoorShut
state DoorShut {
[*] --&gt; DoorShutIdle
DoorShutIdle --&gt; DoorShutIdle : Cancel
DoorShutIdle --&gt; DoorOpen : Door Opened
}
state DoorOpen {
[*] --&gt; DoorOpenIdle
DoorOpenIdle --&gt; DoorOpenWithItem : Item Placed
DoorOpenWithItem --&gt; DoorOpenIdle : Item Removed
DoorOpenWithItem --&gt; DoorShutWithItem : Door Closed [zero time set]
DoorOpenWithItem --&gt; ReadytoCook : Cooking Time Entered
}
state DoorShutWithItem {
[*] --&gt; DoorShutWithItemIdle
DoorShutWithItemIdle --&gt; DoorOpenWithItem : Door Opened
DoorShutWithItemIdle --&gt; ReadytoCook : Cooking Time Entered
}
state ReadytoCook {
[*] --&gt; ReadytoCookIdle
ReadytoCookIdle --&gt; DoorShutWithItem : Cancel
ReadytoCookIdle --&gt; DoorOpenWithItem : Door Opened
ReadytoCookIdle --&gt; Cooking : Start
}
state Cooking {
[*] --&gt; CookingIdle
CookingIdle --&gt; DoorOpenWithItem : Door Opened
CookingIdle --&gt; DoorShutWithItem : Timer Expired
CookingIdle --&gt; ReadytoCook : Cancel
}
@enduml</t>
  </si>
  <si>
    <t>32/33</t>
  </si>
  <si>
    <t>27/27</t>
  </si>
  <si>
    <t>syntax error: stm MicrowaveStateMachine [Microwave State Machine]</t>
  </si>
  <si>
    <t>@startuml
[*] --&gt; DoorShut
state DoorShut {
[*] --&gt; DoorShutIdle
DoorShutIdle --&gt; DoorShutIdle : Cancel
DoorShutIdle --&gt; DoorOpen : Door Opened
}
state DoorOpen {
[*] --&gt; DoorOpenIdle
DoorOpenIdle --&gt; DoorOpenWithItem : Item Placed
DoorOpenWithItem --&gt; DoorOpenIdle : Item Removed
DoorOpenWithItem --&gt; DoorShutWithItem : Door Closed [zero time set]
DoorOpenWithItem --&gt; ReadytoCook : Cooking Time Entered
}
state DoorShutWithItem {
[*] --&gt; DoorShutWithItemIdle
DoorShutWithItemIdle --&gt; DoorOpenWithItem : Door Opened
DoorShutWithItemIdle --&gt; ReadytoCook : Cooking Time Entered
}
state ReadytoCook {
[*] --&gt; ReadytoCookIdle
ReadytoCookIdle --&gt; DoorShutWithItem : Cancel
ReadytoCookIdle --&gt; DoorOpenWithItem : Door Opened
ReadytoCookIdle --&gt; Cooking : Start
}
state Cooking {
[*] --&gt; CookingIdle
CookingIdle --&gt; DoorOpenWithItem : Door Opened
CookingIdle --&gt; DoorShutWithItem : Timer Expired
CookingIdle --&gt; ReadytoCook : Cancel
}
@enduml</t>
  </si>
  <si>
    <t>1. duplicated use of composite state
2. interaction error</t>
  </si>
  <si>
    <t>@startuml MicrowaveStateMachine
state "DoorShut" as DoorShut
state "DoorOpen" as DoorOpen
state "DoorOpenWithItem" as DoorOpenWithItem
state "DoorShutWithItem" as DoorShutWithItem
state "ReadytoCook" as ReadytoCook
state "Cooking" as Cooking
[*] --&gt; DoorShut
DoorShut --&gt; DoorOpen : Door Opened
DoorShut --&gt; DoorShut : Cancel
DoorOpen --&gt; DoorShut : Door Closed
DoorOpen --&gt; DoorOpenWithItem : Item Placed
DoorOpenWithItem --&gt; DoorOpen : Item Removed
DoorOpenWithItem --&gt; DoorShutWithItem : Door Closed [zero time set]
DoorOpenWithItem --&gt; ReadytoCook : Cooking Time Entered
DoorShutWithItem --&gt; DoorOpenWithItem : Door Opened
DoorShutWithItem --&gt; ReadytoCook : Cooking Time Entered
ReadytoCook --&gt; DoorShutWithItem : Cancel
ReadytoCook --&gt; DoorOpenWithItem : Door Opened
ReadytoCook --&gt; Cooking : Start
Cooking --&gt; DoorOpenWithItem : Door Opened
Cooking --&gt; DoorShutWithItem : Timer Expired
Cooking --&gt; ReadytoCook : Cancel
@enduml</t>
  </si>
  <si>
    <t>@startuml
stm UAVSwarmStateMachine [UAV Swarm State Machine]
[*] --&gt; Idle
Idle : Initial State
Idle --&gt; Searching : Start Mission
Searching : Target Search State
Searching --&gt; FormationAdjustment : Intercepted
Searching --&gt; Attacking : Task Assignment Received
FormationAdjustment : Formation Adjustment State
FormationAdjustment --&gt; Searching : Formation Adjusted
Attacking : Attack State
Attacking --&gt; Searching : Attack Completed / UAV Count Decreased
@enduml</t>
  </si>
  <si>
    <t>syntax error: stm UAVSwarmStateMachine [UAV Swarm State Machine]</t>
  </si>
  <si>
    <t>@startuml
[*] --&gt; Idle
Idle : Initial State
Idle --&gt; Searching : Start Mission
Searching : Target Search State
Searching --&gt; FormationAdjustment : Intercepted
Searching --&gt; Attacking : Task Assignment Received
FormationAdjustment : Formation Adjustment State
FormationAdjustment --&gt; Searching : Formation Adjusted
Attacking : Attack State
Attacking --&gt; Searching : Attack Completed / UAV Count Decreased
@enduml</t>
  </si>
  <si>
    <t>@startuml
state UAVSwarmStateMachine {
state SearchRegion {
[*] --&gt; Idle
Idle : Initial State
Idle --&gt; Searching : Start Mission
Searching : Target Search State
Searching --&gt; FormationAdjustment : Intercepted
Searching --&gt; Attacking : Task Assignment Received
FormationAdjustment : Formation Adjustment State
FormationAdjustment --&gt; Searching : Formation Adjusted
Attacking : Attack State
Attacking --&gt; Searching : Attack Completed / UAV Count Decreased
}
state MissionRegion {
[*] --&gt; MissionActive
MissionActive : Mission Active State
MissionActive --&gt; MissionComplete : Mission Completed
MissionComplete : Mission Complete State
}
}
SearchRegion --&gt; MissionRegion : Mission Completed
MissionRegion --&gt; SearchRegion : Start Mission
@enduml</t>
  </si>
  <si>
    <t>@startuml
stm CollisionAvoidanceSystem [Collision Avoidance State Machine]
state "Frontend Collision Avoidance" as Frontend {
[*] --&gt; Idle
Idle --&gt; Braking : Collision Detected
Braking --&gt; Clamping : Brake Applied
Clamping --&gt; Idle : Collision Avoided
}
state "Rear-End Collision Avoidance" as RearEnd {
[*] --&gt; Idle
Idle --&gt; Braking : Collision Detected
Braking --&gt; Clamping : Brake Applied
Clamping --&gt; Idle : Collision Avoided
}
state "Pedestrian Collision Avoidance" as Pedestrian {
[*] --&gt; Idle
Idle --&gt; Braking : Collision Detected
Braking --&gt; Clamping : Brake Applied
Clamping --&gt; Idle : Collision Avoided
}
Frontend --&gt; [*] : Collision Avoided
RearEnd --&gt; [*] : Collision Avoided
Pedestrian --&gt; [*] : Collision Avoided
@enduml</t>
  </si>
  <si>
    <t>23/24</t>
  </si>
  <si>
    <t>syntax error: stm CollisionAvoidanceSystem [Collision Avoidance State Machine]</t>
  </si>
  <si>
    <t>@startuml
[*] --&gt; Idle
state "Frontend Collision Avoidance" as Frontend {
Idle --&gt; Braking : Collision Detected
Braking --&gt; Clamping : Brake Applied
Clamping --&gt; Idle : Collision Avoided
}
state "Rear-End Collision Avoidance" as RearEnd {
Idle --&gt; Braking : Collision Detected
Braking --&gt; Clamping : Brake Applied
Clamping --&gt; Idle : Collision Avoided
}
state "Pedestrian Collision Avoidance" as Pedestrian {
Idle --&gt; Braking : Collision Detected
Braking --&gt; Clamping : Brake Applied
Clamping --&gt; Idle : Collision Avoided
}
Frontend --&gt; [*] : Collision Avoided
RearEnd --&gt; [*] : Collision Avoided
Pedestrian --&gt; [*] : Collision Avoided
@enduml</t>
  </si>
  <si>
    <t>@startuml
state CollisionAvoidanceSystem {
state "Frontend Collision Avoidance" as Frontend {
[*] --&gt; Idle
Idle --&gt; Braking : Collision Detected
Braking --&gt; Clamping : Brake Applied
Clamping --&gt; Idle : Collision Avoided
}
state "Rear-End Collision Avoidance" as RearEnd {
[*] --&gt; Idle
Idle --&gt; Braking : Collision Detected
Braking --&gt; Clamping : Brake Applied
Clamping --&gt; Idle : Collision Avoided
}
state "Pedestrian Collision Avoidance" as Pedestrian {
[*] --&gt; Idle
Idle --&gt; Braking : Collision Detected
Braking --&gt; Clamping : Brake Applied
Clamping --&gt; Idle : Collision Avoided
}
}
[*] --&gt; CollisionAvoidanceSystem
CollisionAvoidanceSystem --&gt; [*] : Collision Avoided
@enduml</t>
  </si>
  <si>
    <t>@startuml
stm [stateMachine] SystemStateMachine [SystemStateMachineDiagram]
[*] --&gt; TurnOn
TurnOn : max=2s, min=2s
TurnOn --&gt; fork1
fork1 --&gt; AutoFocus
fork1 --&gt; DetLight
AutoFocus : max=2s, min=1s
AutoFocus --&gt; choice1 : [memFull=true]
DetLight : max=1s, min=0s
DetLight --&gt; choice2 : &lt;&lt;GaStep&gt;&gt;{prob=0.4}
fork1 --&gt; choice3
choice3 --&gt; ChargedFlash
ChargedFlash : max=4s, min=2s
ChargedFlash --&gt; Junction3 : [Charged=true]
choice3 --&gt; Junction3
Junction3 --&gt; Join2
choice2 --&gt; Join2 : [sunny=true]
Join2 --&gt; Join1
Join1 --&gt; Junction2
Junction2 --&gt; TakePicture
TakePicture --&gt; WriteMemory
WriteMemory : max=3s, min=2s
WriteMemory --&gt; Junction1
Junction1 --&gt; TurnOff
TurnOff --&gt; [*]
Join2 --&gt; Fork2
Fork2 --&gt; Junction2
Fork2 --&gt; Flash
Flash --&gt; Terminate
Terminate --&gt; [*]
@enduml</t>
  </si>
  <si>
    <t>31/32</t>
  </si>
  <si>
    <t>35/35</t>
  </si>
  <si>
    <t xml:space="preserve">syntax error: stm [stateMachine] SystemStateMachine [SystemStateMachineDiagram]
</t>
  </si>
  <si>
    <t>@startuml
[*] --&gt; TurnOn
TurnOn : max=2s, min=2s
TurnOn --&gt; fork1
state fork1 &lt;&lt;fork&gt;&gt; {
fork1 --&gt; AutoFocus
fork1 --&gt; DetLight
}
AutoFocus : max=2s, min=1s
AutoFocus --&gt; choice1 : [memFull=true]
DetLight : max=1s, min=0s
DetLight --&gt; choice2 : &lt;&lt;GaStep&gt;&gt;{prob=0.4}
fork1 --&gt; choice3
choice3 --&gt; ChargedFlash
ChargedFlash : max=4s, min=2s
ChargedFlash --&gt; Junction3 : [Charged=true]
choice3 --&gt; Junction3
Junction3 --&gt; Join2
choice2 --&gt; Join2 : [sunny=true]
Join2 --&gt; Join1
Join1 --&gt; Junction2
Junction2 --&gt; TakePicture
TakePicture --&gt; WriteMemory
WriteMemory : max=3s, min=2s
WriteMemory --&gt; Junction1
Junction1 --&gt; TurnOff
TurnOff --&gt; [*]
Join2 --&gt; Fork2
Fork2 --&gt; Junction2
Fork2 --&gt; Flash
Flash --&gt; Terminate
Terminate --&gt; [*]
@enduml</t>
  </si>
  <si>
    <t>1. Missing Junction Pseudostate, Fork Pseudostate, Join 
use state join1 &lt;&lt;join&gt;&gt; to represent join pseudostate</t>
  </si>
  <si>
    <t>@startuml
[*] --&gt; TurnOn
TurnOn : max=2s, min=2s
TurnOn --&gt; fork1
state fork1 &lt;&lt;fork&gt;&gt; {
fork1 --&gt; AutoFocus
fork1 --&gt; DetLight
}
AutoFocus : max=2s, min=1s
AutoFocus --&gt; choice1 : [memFull=true]
DetLight : max=1s, min=0s
DetLight --&gt; choice2 : &lt;&lt;GaStep&gt;&gt;{prob=0.4}
fork1 --&gt; choice3
choice3 --&gt; ChargedFlash
ChargedFlash : max=4s, min=2s
ChargedFlash --&gt; Junction3 : [Charged=true]
choice3 --&gt; Junction3
Junction3 --&gt; Join2
choice2 --&gt; Join2 : [sunny=true]
state Join2 &lt;&lt;join&gt;&gt; {
Join2 --&gt; Join1
}
Join1 --&gt; Junction2
Junction2 --&gt; TakePicture
TakePicture --&gt; WriteMemory
WriteMemory : max=3s, min=2s
WriteMemory --&gt; Junction1
Junction1 --&gt; TurnOff
TurnOff --&gt; [*]
Join2 --&gt; Fork2
state Fork2 &lt;&lt;fork&gt;&gt; {
Fork2 --&gt; Junction2
Fork2 --&gt; Flash
}
Flash --&gt; Terminate
Terminate --&gt; [*]
@enduml</t>
  </si>
  <si>
    <t>@startuml
[*] --&gt; AutonomousMode
state AutonomousMode {
[*] --&gt; InitialState
InitialState --&gt; HighwayMode : high_way=true
InitialState --&gt; UrbanMode : urban_way=true
state HighwayMode {
[*] --&gt; enter_hwy
enter_hwy --&gt; cruise : dist_to_front&gt;=25
enter_hwy --&gt; lane_change : dist_to_front&lt;25 &amp;&amp; extra_lane=true
lane_change --&gt; cruise : lane_change_complete
lane_change --&gt; FinishState : dist_to_exit&lt;2
cruise --&gt; lane_change : dist_to_front&lt;25 &amp;&amp; extra_lane=true
cruise --&gt; FinishState : dist_to_exit&lt;2
cruise --&gt; FinishState : auto_finished=true
}
state UrbanMode {
[*] --&gt; enter_urban
enter_urban --&gt; lane_change_urban : dist_to_front&lt;15 &amp;&amp; extra_lane=true
enter_urban --&gt; straight : road_clear
enter_urban --&gt; intersection : intersection=true
lane_change_urban --&gt; straight : lane_change_complete
lane_change_urban --&gt; exit_urban : dist_to_exit&lt;0.7
straight --&gt; intersection : intersection=true
straight --&gt; lane_change_urban : dist_to_front&lt;15 &amp;&amp; extra_lane=true
straight --&gt; FinishState : auto_finished=true
intersection --&gt; straight : road_clear
intersection --&gt; FinishState : auto_finished=true
}
HighwayMode --&gt; UrbanMode : urban_way=true
UrbanMode --&gt; HighwayMode : high_way=true
}
state CollisionAvoidance {
[*] --&gt; collision_avoidance_deactive
collision_avoidance_deactive --&gt; collision_avoidance_active : pedestrian_detected || (dist_to_rear&lt;5 &amp;&amp; vel&gt;30) || (dist_to_front&lt;15 &amp;&amp; in(HighwayMode)) || (dist_to_front&lt;10 &amp;&amp; in(UrbanMode))
collision_avoidance_active --&gt; collision_avoidance_deactive : front_inactive &amp;&amp; rear_inactive &amp;&amp; pedestrian_inactive
}
AutonomousMode --&gt; FinishState : auto_finished=true
@enduml</t>
  </si>
  <si>
    <t>39/39</t>
  </si>
  <si>
    <t>@startuml
[*] --&gt; HumanDrivingMode : Power On
state HumanDrivingMode {
}
state AutonomousMode {
[*] --&gt; SubState1
SubState1 --&gt; SubState2
SubState2 --&gt; SubState3
SubState3 --&gt; [*]
}
HumanDrivingMode --&gt; AutonomousMode : [front_distance &gt; 10]
AutonomousMode --&gt; HumanDrivingMode : human steering cmd\nor brake pressed\nor in (auto final)
HumanDrivingMode --&gt; [*] : Power Off
AutonomousMode --&gt; [*] : Power Off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</si>
  <si>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@enduml</t>
  </si>
  <si>
    <t>@startuml
[*] --&gt; InitialState
InitialState: Initial State
InitialState --&gt; BrakingState : Brake Signal Received
InitialState --&gt; OperationalState : Signal Transmission Fails
BrakingState --&gt; ClampingState : Entering Clamping State
ClampingState : Brake Caliper Clamping State
OperationalState --&gt; InitialState : Signal Feedback Sent
BrakingState --&gt; InitialState : Signal Feedback Sent
ClampingState --&gt; InitialState : Braking Complete
@enduml</t>
  </si>
  <si>
    <t>@startuml
[*] --&gt; Off
Off --&gt; Operate : start
state Operate {
[*] --&gt; Idle
Idle --&gt; Accelerating_or_Cruising : accelerate
Accelerating_or_Cruising --&gt; Braking : brake
Braking --&gt; Idle : stop
Accelerating_or_Cruising --&gt; Idle : stop
}
Operate --&gt; Off : keyOff
@enduml</t>
  </si>
  <si>
    <t>@startuml
[*] --&gt; Off
Off --&gt; Operate : start
state Operate {
[*] --&gt; Idle
Idle --&gt; Accelerating_or_Cruising : accelerate
Accelerating_or_Cruising --&gt; Braking : brake
Braking --&gt; Idle : stop
Accelerating_or_Cruising --&gt; Idle : stop
}
Operate --&gt; Off : keyOff
Off --&gt; [*] : shutdown
@enduml</t>
  </si>
  <si>
    <t>@startuml
[*] --&gt; PumpControl
state PumpControl {
[*] --&gt; PumpState
PumpState : Pump activated or controlled
WaterState : Water flow control/monitoring
MethaneState : Methane flow control/monitoring
PumpState --&gt; WaterState
PumpState --&gt; MethaneState
WaterState --&gt; PumpState
MethaneState --&gt; PumpState
}
@enduml</t>
  </si>
  <si>
    <t>@startuml
[*] --&gt; PumpControl
state PumpControl {
state PumpRegion {
[*] --&gt; PumpState
PumpState : Pump activated or controlled
}
state WaterRegion {
[*] --&gt; WaterState
WaterState : Water flow control/monitoring
}
state MethaneRegion {
[*] --&gt; MethaneState
MethaneState : Methane flow control/monitoring
}
}
@enduml</t>
  </si>
  <si>
    <t>@startuml
[*] --&gt; DoorsClosing
state InMotion {
[*] --&gt; Accelerating
Accelerating : entry/Accelerate
Accelerating --&gt; Cruising : Reached Cruising/Cruise
Accelerating --&gt; Approaching : Approached/Decelerate
Cruising --&gt; Approaching : Approached/Decelerate
Approaching : do/Send
}
DoorsClosing --&gt; InMotion : Closed/SendDeparted
InMotion --&gt; Stopping : Arrived/Stop, Send Arrived
InMotion --&gt; EmergencyStopping : [obstacle detected]
EmergencyStopping : do/Emergency Stop
EmergencyStopping : do/Send Obstacle Detected
@enduml</t>
  </si>
  <si>
    <t>@startuml
[*] --&gt; DoorShut
DoorShut --&gt; DoorShut : Cancel
DoorShut --&gt; DoorOpen : Door Opened
DoorOpen --&gt; DoorShut : Door Closed
DoorOpen --&gt; DoorOpenWithItem : Place Item
DoorOpenWithItem --&gt; DoorOpen : Remove Item
DoorOpenWithItem --&gt; DoorShutWithItem : Door Closed [time = 0]
DoorOpenWithItem --&gt; ReadytoCook : Enter Cooking Time
DoorShutWithItem --&gt; DoorOpenWithItem : Door Opened
DoorShutWithItem --&gt; ReadytoCook : Enter Cooking Time
ReadytoCook --&gt; DoorShutWithItem : Cancel
ReadytoCook --&gt; DoorOpenWithItem : Door Opened
ReadytoCook --&gt; Cooking : Start
Cooking --&gt; DoorOpenWithItem : Door Opened
Cooking --&gt; DoorShutWithItem : Timer Expired
Cooking --&gt; ReadytoCook : Cancel
@enduml</t>
  </si>
  <si>
    <t>25/25</t>
  </si>
  <si>
    <t>@startuml
[*] --&gt; SearchState
state SearchState {
[*] --&gt; Area1
Area1 --&gt; Area2
Area2 --&gt; Area3
Area3 --&gt; Area1
}
SearchState --&gt; FormationAdjustment : Intercepted
FormationAdjustment --&gt; SearchState : Adjustment Complete
SearchState --&gt; AttackState : Task Assignment Received
AttackState --&gt; SearchState : Attack Complete [Decrease UAV Count]
SearchState --&gt; [*] : Mission Complete
@enduml</t>
  </si>
  <si>
    <t>@startuml
[*] --&gt; SearchState
state SearchState {
[*] --&gt; Area1
Area1 --&gt; Area2
Area2 --&gt; Area3
Area3 --&gt; Area1
--
[*] --&gt; NoIntercept
NoIntercept --&gt; Intercepted : Intercepted
Intercepted --&gt; NoIntercept : Intercept Resolved
}
SearchState --&gt; FormationAdjustment : Intercepted
FormationAdjustment --&gt; SearchState : Adjustment Complete
SearchState --&gt; AttackState : Task Assignment Received
AttackState --&gt; SearchState : Attack Complete [Decrease UAV Count]
SearchState --&gt; [*] : Mission Complete
@enduml</t>
  </si>
  <si>
    <t>@startuml
state "Collision Avoidance" as CA {
state "Frontend Collision" as FC {
[*] --&gt; FCIdle
FCIdle --&gt; FCActive : Frontend collision detected
FCActive --&gt; FCIdle : Collision avoided
}
state "Rear-end Collision" as RC {
[*] --&gt; RCIdle
RCIdle --&gt; RCActive : Rear-end collision detected
RCActive --&gt; RCIdle : Collision avoided
}
state "Pedestrian Collision" as PC {
[*] --&gt; PCIdle
PCIdle --&gt; PCActive : Pedestrian collision detected
PCActive --&gt; PCIdle : Collision avoided
}
}
[*] --&gt; CA : Possible collision detected
@enduml</t>
  </si>
  <si>
    <t>1. missing region</t>
  </si>
  <si>
    <t>@startuml
state "Collision Avoidance" as CA {
state Frontend {
[*] --&gt; FCIdle
FCIdle --&gt; FCActive : Frontend collision detected
FCActive --&gt; FCIdle : Collision avoided
}
state RearEnd {
[*] --&gt; RCIdle
RCIdle --&gt; RCActive : Rear-end collision detected
RCActive --&gt; RCIdle : Collision avoided
}
state Pedestrian {
[*] --&gt; PCIdle
PCIdle --&gt; PCActive : Pedestrian collision detected
PCActive --&gt; PCIdle : Collision avoided
}
}
[*] --&gt; CA : Possible collision detected
@enduml</t>
  </si>
  <si>
    <t>@startuml
state TurnOn {
state "TurnOn" as TurnOn_state
}
TurnOn_state : {max=2s, min=2s}
[*] --&gt; TurnOn_state
TurnOn_state --&gt; fork1
fork fork1
fork1 --&gt; AutoFocus
fork1 --&gt; DetLight
fork1 --&gt; choice3
state AutoFocus {
state "AutoFocus" as AutoFocus_state
}
AutoFocus_state : {max=2s, min=1s}
AutoFocus_state --&gt; choice1 : [memFull=true]
state DetLight {
state "DetLight" as DetLight_state
}
DetLight_state : {max=1s, min=0s}
DetLight_state --&gt; choice2 : &lt;&lt;GaStep&gt;&gt;{prob=0.4}
state ChargedFlash {
state "ChargedFlash" as ChargedFlash_state
}
ChargedFlash_state : {max=4s, min=2s}
choice3 --&gt; ChargedFlash_state
ChargedFlash_state --&gt; Junction3 : [Charged=true]
choice3 --&gt; Junction3
Junction3 --&gt; Join2
choice2 --&gt; Join2
choice2 --&gt; Join1 : [sunny=true]
Join1 --&gt; Junction2
Junction2 --&gt; TakePicture
TakePicture --&gt; WriteMemory
state WriteMemory {
state "WriteMemory" as WriteMemory_state
}
WriteMemory_state : {max=3s, min=2s}
WriteMemory_state --&gt; Junction1
Junction1 --&gt; TurnOff
TurnOff --&gt; [*]
state Join2 {
fork2 --&gt; Junction2
fork2 --&gt; Flash
}
Flash --&gt; Terminate
@enduml</t>
  </si>
  <si>
    <t>46/47</t>
  </si>
  <si>
    <t>32/32</t>
  </si>
  <si>
    <t>syntax error: fork fork1</t>
  </si>
  <si>
    <t>@startuml
state TurnOn {
state "TurnOn" as TurnOn_state
}
TurnOn_state : {max=2s, min=2s}
[*] --&gt; TurnOn_state
TurnOn_state --&gt; fork1
state fork1 &lt;&lt;fork&gt;&gt;
fork1 --&gt; AutoFocus
fork1 --&gt; DetLight
fork1 --&gt; choice3
state AutoFocus {
state "AutoFocus" as AutoFocus_state
}
AutoFocus_state : {max=2s, min=1s}
AutoFocus_state --&gt; choice1 : [memFull=true]
state DetLight {
state "DetLight" as DetLight_state
}
DetLight_state : {max=1s, min=0s}
DetLight_state --&gt; choice2 : &lt;&lt;GaStep&gt;&gt;{prob=0.4}
state ChargedFlash {
state "ChargedFlash" as ChargedFlash_state
}
ChargedFlash_state : {max=4s, min=2s}
choice3 --&gt; ChargedFlash_state
ChargedFlash_state --&gt; Junction3 : [Charged=true]
choice3 --&gt; Junction3
state Join2 &lt;&lt;join&gt;&gt;
Junction3 --&gt; Join2
choice2 --&gt; Join2
choice2 --&gt; Join1 : [sunny=true]
state Join1 &lt;&lt;join&gt;&gt;
Join1 --&gt; Junction2
Junction2 --&gt; TakePicture
TakePicture --&gt; WriteMemory
state WriteMemory {
state "WriteMemory" as WriteMemory_state
}
WriteMemory_state : {max=3s, min=2s}
WriteMemory_state --&gt; Junction1
Junction1 --&gt; TurnOff
TurnOff --&gt; [*]
state Join2 {
state fork2 &lt;&lt;fork&gt;&gt;
fork2 --&gt; Junction2
fork2 --&gt; Flash
}
Flash --&gt; Terminate
@enduml</t>
  </si>
  <si>
    <t>@startuml
state TurnOn {
state ""TurnOn"" as TurnOn_state
}
TurnOn_state : {max=2s, min=2s}
[*] --&gt; TurnOn_state
TurnOn_state --&gt; fork1
state fork1 &lt;&lt;fork&gt;&gt;
fork1 --&gt; AutoFocus
fork1 --&gt; DetLight
fork1 --&gt; choice3
state AutoFocus {
state ""AutoFocus"" as AutoFocus_state
}
AutoFocus_state : {max=2s, min=1s}
AutoFocus_state --&gt; choice1 : [memFull=true]
state DetLight {
state ""DetLight"" as DetLight_state
}
DetLight_state : {max=1s, min=0s}
DetLight_state --&gt; choice2 : &lt;&lt;GaStep&gt;&gt;{prob=0.4}
state ChargedFlash {
state ""ChargedFlash"" as ChargedFlash_state
}
ChargedFlash_state : {max=4s, min=2s}
choice3 --&gt; ChargedFlash_state
ChargedFlash_state --&gt; Junction3 : [Charged=true]
choice3 --&gt; Junction3
state Join2 &lt;&lt;join&gt;&gt;
Junction3 --&gt; Join2
choice2 --&gt; Join2
choice2 --&gt; Join1 : [sunny=true]
state Join1 &lt;&lt;join&gt;&gt;
Join1 --&gt; Junction2
Junction2 --&gt; TakePicture
TakePicture --&gt; WriteMemory
state WriteMemory {
state ""WriteMemory"" as WriteMemory_state
}
WriteMemory_state : {max=3s, min=2s}
WriteMemory_state --&gt; Junction1
Junction1 --&gt; TurnOff
TurnOff --&gt; [*]
state Join2 {
state fork2 &lt;&lt;fork&gt;&gt;
fork2 --&gt; Junction2
fork2 --&gt; Flash
}
Flash --&gt; Terminate
@enduml"</t>
  </si>
  <si>
    <t>@startuml
[*] --&gt; AutonomousMode
state AutonomousMode {
[*] --&gt; InitialState
InitialState --&gt; HighwayMode : [high_way=true]
InitialState --&gt; UrbanMode : [urban_way=true]
state HighwayMode {
[*] --&gt; enter_hwy
enter_hwy --&gt; cruise
cruise --&gt; lane_change : [dist_to_front&lt;25 &amp;&amp; extra_lane=true]
lane_change --&gt; cruise : [lane_change_complete]
lane_change --&gt; exit_hwy : [dist_to_exit&lt;2]
cruise --&gt; exit_hwy : [dist_to_exit&lt;2]
}
state UrbanMode {
[*] --&gt; enter_urban
enter_urban --&gt; lane_change_urban : [dist_to_front&lt;15 &amp;&amp; extra_lane=true]
enter_urban --&gt; straight : [road_clear]
enter_urban --&gt; intersection : [intersection=true]
lane_change_urban --&gt; straight : [lane_change_complete]
lane_change_urban --&gt; exit_urban : [dist_to_exit&lt;0.7]
straight --&gt; intersection : [intersection=true]
straight --&gt; lane_change_urban : [dist_to_front&lt;15 &amp;&amp; extra_lane=true]
}
HighwayMode --&gt; UrbanMode : [urban_way=true]
UrbanMode --&gt; HighwayMode : [high_way=true]
HighwayMode --&gt; FinishState : [auto_finished=true]
UrbanMode --&gt; FinishState : [auto_finished=true]
}
state CollisionAvoidanceSystem {
[*] --&gt; collision_avoidance_deactive
collision_avoidance_deactive --&gt; collision_avoidance_active : [pedestrian_detected] || [dist_to_rear&lt;5 &amp;&amp; vel&gt;30] || [dist_to_front&lt;15 &amp;&amp; in_highway] || [dist_to_front&lt;10 &amp;&amp; in_urban]
collision_avoidance_active --&gt; collision_avoidance_deactive : [front_inactive &amp;&amp; rear_inactive &amp;&amp; pedestrian_inactive]
}
@enduml</t>
  </si>
  <si>
    <t>86/86</t>
  </si>
  <si>
    <t>Plantuml Accuracy</t>
  </si>
  <si>
    <t>SysML Semmantic Hallucinations</t>
  </si>
  <si>
    <t>Grammar Accuracy</t>
  </si>
  <si>
    <t>Spacecraft Launch Process Activity Diagram</t>
  </si>
  <si>
    <t>This is a space vehicle launch mission 
1-Part 1 is performing Countdown.It belongs to the Swimlane|Mission Control|. 
2-Part 2 includes Pre-RNDZ Functions, RRNDZ w/ Target, and Post-RNDZ Functions.They belong to the Swimlane|Space Vehicle| 
3-Part 3 is Debrief Crew.It belongs to the Swimlane|Mission Control|.</t>
  </si>
  <si>
    <t>@startuml 
|Mission Control| 
start 
:Perform Countdown; 
|Space Vehicle| 
:Pre-RNDZ Functions; 
:RRNDZ w/ Target; 
:Post-RNDZ Functions; 
|Mission Control| 
:Debrief Crew; 
stop 
@enduml</t>
  </si>
  <si>
    <t>##Role: You are an expert in SysML modeling. 
##Instruction: Please help me to build an activity model as per the Requirement.the output data format must comply with PlantUML.Only need to output model code, no extra content. 
##Requirement: 
This is a space vehicle launch mission 
1-Part 1 is performing Countdown.It belongs to the Swimlane|Mission Control|. 
2- Part 2 includes Pre-RNDZ Functions, RRNDZ w/ Target, and Post-RNDZ Functions.They belong to the Swimlane|Space Vehicle| 
3-Part 3 is Debrief Crew.It belongs to the Swimlane|Mission Control|.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</si>
  <si>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|Mission Control|
start
:Perform Countdown;
|Space Vehicle|
:Pre-RNDZ Functions;
:RRNDZ w/ Target;
:Post-RNDZ Functions;
|Mission Control|
:Debrief Crew;
stop
@enduml</t>
  </si>
  <si>
    <t>Activity diagram of missile system signal transmission</t>
  </si>
  <si>
    <t>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If the result is "yes", the system proceeds to print a message indicating that "Current environment meets the launch conditions". 
If the result is "no" , the system prints a message stating that "Current environment does not meet the launch conditions".</t>
  </si>
  <si>
    <t>@startuml 
start 
:&lt;&gt;SimDataSignal; 
:&lt;&gt;IsEnabled; 
if (result) then (yes) 
 :print("Current environment meets the launch conditions"); 
else (no) 
 :print("Current environment does not meet the launch conditions"); 
endif 
stop 
@enduml</t>
  </si>
  <si>
    <t>##Role: You are an expert in SysML modeling. 
##Instruction: Please help me to build an activity model as per the Requirement.the output data format must comply with PlantUML.Only need to output model code, no extra content. 
##Requirement: 
1-&lt;&gt;SimDataSignal: The system first reads a simulation data signal. 
2-&lt;&gt; IsEnabled: Following the retrieval of the simulation data signal, the system checks if a certain structural feature is enabled. 
3-Decision (result): The output of the IsEnabled check leads to a decision point where the result is evaluated. 
If the result is "yes", the system proceeds to print a message indicating that "Current environment meets the launch conditions". 
If the result is "no" , the system prints a message stating that "Current environment does not meet the launch conditions".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</si>
  <si>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:SimDataSignal;
:IsEnabled;
if (result) then (yes)
  :Current environment meets the launch conditions;
else (no)
  :Current environment does not meet the launch conditions;
endif
stop
@enduml</t>
  </si>
  <si>
    <t>Simplified MBSE Method活动图</t>
  </si>
  <si>
    <t>1-This activity diagram shows a simplified system specification and design approach, which consists of three parallel processes. 
2-fork one:Maintain Requirements Traceability. 
3-fork two:Organize the Model、Analyze Stakeholder Needs、Specify System Requirements、Synthesize Alternative System Solutions. 
4-fork three:Perform Trade-off Analysis.</t>
  </si>
  <si>
    <t>@startuml 
|System Specification and Design [Simplified MBSE Method]| 
start 
fork 
 :Maintain Requirements Traceability; 
fork again 
 :Organize the Model; 
 :Analyze Stakeholder Needs; 
 :Specify System Requirements; 
 :Synthesize Alternative System Solutions; 
fork again 
 :Perform Trade-off Analysis; 
end fork 
stop 
@enduml</t>
  </si>
  <si>
    <t>##Role: You are an expert in SysML modeling. 
##Instruction: Please help me to build an activity model as per the Requirement.the output data format must comply with PlantUML.Only need to output model code, no extra content. 
##Requirement: 
1-This activity diagram shows a simplified system specification and design approach, which consists of three parallel processes. 
2-fork one:Maintain Requirements Traceability. 
3-fork two:Organize the Model、Analyze Stakeholder Needs、Specify System Requirements、Synthesize Alternative System Solutions. 
4-fork three:Perform Trade-off Analysis.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</si>
  <si>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fork
:Maintain Requirements Traceability;
fork again
:Organize the Model;
:Analyze Stakeholder Needs;
:Specify System Requirements;
:Synthesize Alternative System Solutions;
fork again
:Perform Trade-off Analysis;
end fork
stop
@enduml</t>
  </si>
  <si>
    <t>Activity diagram for task allocation in unmanned aerial vehicle group collaborative combat</t>
  </si>
  <si>
    <t>1- Read target (readExtensions): Read target information from the environment.
2- Read Structural Features: Read the structural feature information of the target.
Protocol (prot): Determine the protocol based on the read structural feature information.
4- Branch judgment: Determine the protocol and make branch judgments based on the number of protocols.
If the number of protocols is 1 ([prot=1]), allocate a single task.
If the number of protocols is greater than 1 (prot&gt;1), multiple tasks will be assigned.
7-Single task allocation: Send allocation information to the armor piercing bomb.
8-Multiple task assignments: Send assignment information to the drone.</t>
  </si>
  <si>
    <t>@startuml
start
:Read Extent;
:Read Structural Feature;
if (prot &gt; 1?) then (Yes)
:Task Assignment(prot &gt; 1);
:Transmit mission allocation data\nto ground station via p1;
else (No)
:Task Assignment(prot &lt; 1);
:Transmit mission allocation data\nto UAV swarm via p2;
endif
stop
@enduml</t>
  </si>
  <si>
    <t>##Role: You are an expert in SysML modeling.
##Instruction: Please help me to build an activity model as per the Requirement.the output data format must comply with PlantUML.Only need to output model code, no extra content.
##Requirement:
1- Read target (readExtensions): Read target information from the environment.
2- Read Structural Features: Read the structural feature information of the target.
Protocol (prot): Determine the protocol based on the read structural feature information.
4- Branch judgment: Determine the protocol and make branch judgments based on the number of protocols.
If the number of protocols is 1 ([prot=1]), allocate a single task.
If the number of protocols is greater than 1 (prot&gt;1), multiple tasks will be assigned.
7-Single task allocation: Send allocation information to the armor piercing bomb.
8-Multiple task assignments: Send assignment information to the drone.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</si>
  <si>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:Read target (readExtensions);
:Read Structural Features;
:Determine the protocol (prot);
if (prot == 1?) then (Yes)
:Single task allocation;
:Send allocation information to armor piercing bomb;
else (No)
if (prot &gt; 1) then (Yes)
:Multiple task assignments;
:Send assignment information to drone;
endif
endif
stop
@enduml</t>
  </si>
  <si>
    <t xml:space="preserve"> </t>
  </si>
  <si>
    <t>Train brake control activity diagram</t>
  </si>
  <si>
    <t>1- Brake command issue: The process begins when the driver or passenger gives a brake command. 
2- Signal generation: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t>
  </si>
  <si>
    <t>@startuml 
start 
:Initiation of Braking Command; 
if (Type of Braking Command?) then (Routine) 
 :Generate Routine Braking Signal; 
else (Emergency) 
 :Generate Emergency Braking Signal; 
endif 
:Send Braking Signal to Central Control System; 
:Central Control System processes the signal; 
:Calculate Braking Force and Electro-Pneumatic Distribution; 
:Consider Air Pressure Signal; 
:Activate Appropriate Valves; 
:Inflate Compressed Air into Braking System; 
:Engage Brake Calipers; 
stop 
@enduml</t>
  </si>
  <si>
    <t>##Role: You are an expert in SysML modeling.
##Instruction: Please help me to build an activity model as per the Requirement.the output data format must comply with PlantUML.Only need to output model code, no extra content.
##Requirement:
1- Brake command issue: The process begins when the driver or passenger gives a brake command.
2- Signal generation: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</si>
  <si>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:Brake command issue;
if (Brake command type?) then (Normal)
  :Generate normal braking signal;
else (Emergency)
  :Generate emergency braking signal;
endif
:Send signal to central control system;
:Calculate braking force and electric-pneumatic distribution;
:Open appropriate valve;
:Compressed air charging;
:Brake caliper closed;
stop
@enduml</t>
  </si>
  <si>
    <t>Occupation inspection activity diagram</t>
  </si>
  <si>
    <t>1-ZPW-2000 Track Circuit: 
The process starts when a train enters the section, causing the device status to change to "Occupied". 
2-Safety Host: 
The system checks the status of the rear section. 
If the rear section is "Occupied", the logic state is determined to be "Normal Occupied", and the track circuit encoding is controlled. 
If the rear section is not "Occupied", the logic state is set to "Fault Occupied". 
3-Target Controller: 
A control signal is sent to activate the indicator light.</t>
  </si>
  <si>
    <t>@startuml 
|ZPW-2000 Track Circuit| 
start 
:Train enters the section; 
:Device status changes to "Occupied"; 
|Safety Host| 
:Check the status of the rear section; 
if (Occupied?) then (Yes) 
 :Logic state is "Normal Occupied"; 
 :Control track circuit encoding; 
else (No) 
 :Logic state is "Fault Occupied"; 
endif 
|Target Controller| 
:Send control signal to turn on the indicator light; 
|Target Controller| 
stop 
@enduml</t>
  </si>
  <si>
    <t>##Role: You are an expert in SysML modeling. 
##Instruction: Please help me to build an activity model as per the Requirement.the output data format must comply with PlantUML.Only need to output model information, no extra content. 
##Requirement: 
This activity model has three Swimlines. 
1-ZPW-2000 Track Circuit: 
The process starts when a train enters the section, causing the device status to change to "Occupied". 
2-Safety Host: 
The system checks the status of the rear section. 
If the rear section is "Occupied", the logic state is determined to be "Normal Occupied", and the track circuit encoding is controlled. 
If the rear section is not "Occupied", the logic state is set to "Fault Occupied". 
3-Target Controller: 
A control signal is sent to activate the indicator light.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</si>
  <si>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|ZPW-2000 Track Circuit|
start
:Train enters section;
:Change device status to "Occupied";
|Safety Host|
:Check status of rear section;
if (Is rear section "Occupied"?) then (Yes)
  :Logic state = "Normal Occupied";
  :Control track circuit encoding;
else (No)
  :Logic state = "Fault Occupied";
endif
|Target Controller|
:Send control signal;
:Activate indicator light;
stop
@enduml</t>
  </si>
  <si>
    <t>Online Decision Activity Diagram for Collaborative Operations of Unmanned Aerial Vehicles</t>
  </si>
  <si>
    <t>1-Read target values. 
2-The target values are read through the following fork activities: 
Read ValuTar (Value Target). 
Read VelTar (Velocity Target). 
Read thre (Threshold). 
3-Calculate Importance: 
Compute the importance using the formula: 
[ \text{importance} = a \times \text{VelTar} + b \times \text{ValuTar} + c \times \text{thre}. ] 
4-Decision Check: 
Compare the calculated importance with a predefined value (d). 
5-Send Command: 
If the importance exceeds (d), send a command via "p12."</t>
  </si>
  <si>
    <t>@startuml 
start 
:Read target; 
fork 
 :Read ValuTar; 
fork again 
 :Read VelTar; 
fork again 
 :Read thre; 
end merge 
:Calculate importance = a*VelTar + b*ValuTar + c*thre; 
if (importance &gt; d) then (yes) 
 :Send command via p12; 
else (no) 
endif 
stop 
@enduml</t>
  </si>
  <si>
    <t>##Role: You are an expert in SysML modeling. 
##Instruction: Please help me to build an activity model as per the Requirement.the output data format must comply with PlantUML.Only need to output model code, no extra content. 
##Requirement: 
1-Read target values. 
2-The target values are read through the following fork activities: 
Read ValuTar (Value Target). 
Read VelTar (Velocity Target). 
Read thre (Threshold). 
3-Calculate Importance: 
Compute the importance using the formula: 
[ \text{importance} = a \times \text{VelTar} + b \times \text{ValuTar} + c \times \text{thre}. ] 
4-Decision Check: 
Compare the calculated importance with a predefined value (d). 
5-Send Command: 
If the importance exceeds (d), send a command via "p12."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</si>
  <si>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fork
:Read ValuTar;
fork again
:Read VelTar;
fork again
:Read thre;
end fork
:Compute importance = a * VelTar + b * ValuTar + c * thre;
if (Is importance &gt; d?) then (Yes)
:Send command via p12;
else (No)
:Do nothing;
endif
stop
@enduml</t>
  </si>
  <si>
    <t>Missing 'Read target' node</t>
  </si>
  <si>
    <t>Add the "Read target" node</t>
  </si>
  <si>
    <t>@startuml
start
:Read target;
fork
:Read ValuTar;
fork again
:Read VelTar;
fork again
:Read thre;
end fork
:Compute importance = a * VelTar + b * ValuTar + c * thre;
if (Is importance &gt; d?) then (Yes)
:Send command via p12;
endif
stop
@enduml</t>
  </si>
  <si>
    <t>Extra 'do nothing' node</t>
  </si>
  <si>
    <t>omit the "do nothing" node</t>
  </si>
  <si>
    <t>Warehouse management inbound and outbound activity diagram</t>
  </si>
  <si>
    <t>1-Task Assignment: The process starts with the assignment of a task. 
2-Parse Task Data: The task data is parsed to understand the requirements. 
3-Inbound or Outbound Decision: A decision is made whether the task is for an inbound (receiving) or outbound (shipping) process. 
1)Outbound Path: 
Raw Material Outbound: If the task is outbound, it involves raw materials. 
Store Raw Material: The raw materials are stored. 
Raw Material in Warehouse: The stored raw materials are then placed in the warehouse. 
2)Inbound Path: 
Finished Product Inbound: If the task is inbound, it involves finished products. 
Retrieve Finished Product: The finished products are retrieved. 
Finished Product Delivered: The retrieved products are delivered. 
4-Convergence Point: Both the outbound and inbound paths converge at the "Place Finished" step, 
5-Task Success Check: After placing the finished product, a check is performed to determine if the task was successful. 
If Yes: The system shows a success message. 
If No: The system shows the reason for the failure. 
6-Save Record to Database: Regardless of the outcome, a record of the task is saved to the database.</t>
  </si>
  <si>
    <t>@startuml 
start 
:Task Assignment; 
:Parse task data; 
if (Inbound or Outbound?) then (Outbound) 
 :Raw Material Outbound; 
 :Store raw material; 
 :Raw Material in Warehouse; 
else (Inbound) 
 :Finished Product Inbound; 
 :Retrieve Finished Product; 
 :Finished Product Delivered; 
endif 
:Place Finished; 
if (Task Success?) then (Yes) 
 :Show success; 
else (no) 
 :Show failure reason; 
endif 
:Save Record to Database; 
stop 
@enduml</t>
  </si>
  <si>
    <t>##Role: You are an expert in SysML modeling. 
##Instruction: Please help me to build an activity model as per the Requirement.the output data format must comply with PlantUML.Only need to output model code, no extra content. 
##Requirement: 
1-Task Assignment: The process starts with the assignment of a task. 
2-Parse Task Data: The task data is parsed to understand the requirements. 
3-Inbound or Outbound Decision: A decision is made whether the task is for an inbound (receiving) or outbound (shipping) process. 
1)Outbound Path: 
Raw Material Outbound: If the task is outbound, it involves raw materials. 
Store Raw Material: The raw materials are stored. 
Raw Material in Warehouse: The stored raw materials are then placed in the warehouse. 
2)Inbound Path: 
Finished Product Inbound: If the task is inbound, it involves finished products. 
Retrieve Finished Product: The finished products are retrieved. 
Finished Product Delivered: The retrieved products are delivered. 
4-Convergence Point: Both the outbound and inbound paths converge at the "Place Finished" step, 
5-Task Success Check: After placing the finished product, a check is performed to determine if the task was successful. 
If Yes: The system shows a success message. 
If No: The system shows the reason for the failure. 
6-Save Record to Database: Regardless of the outcome, a record of the task is saved to the database.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</si>
  <si>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:Task Assignment;
:Parse Task Data;
if (Is task for Inbound or Outbound?) then (Outbound)
  :Raw Material Outbound;
  :Store Raw Material;
  :Raw Material in Warehouse;
else (Inbound)
  :Finished Product Inbound;
  :Retrieve Finished Product;
  :Finished Product Delivered;
endif
:Place Finished;
if (Was the task successful?) then (Yes)
  :Show success message;
else (No)
  :Show reason for failure;
endif
:Save Record to Database;
stop
@enduml</t>
  </si>
  <si>
    <t>22/22</t>
  </si>
  <si>
    <t>37/37</t>
  </si>
  <si>
    <t>Activity diagram of feeding heating module</t>
  </si>
  <si>
    <t>1-Manual Loading: The process begins with the manual loading of aluminum ingots into the system. 
2-Heat Aluminum Ingot: The ingots are then heated within the furnace. 
3-Maintain Temperature: The furnace maintains the temperature required for the ingots. 
4-Receive Ingot: Once heated, the ingots are received onto the platform. 
5-Transport Ingot: The ingots are then transported to the next stage. 
6-V-Roller Conveyor: The ingots are conveyed using a V-roller conveyor system.e 
7-Start Frequency Conversion Motor Control: The device starts with the control of a frequency conversion motor. 
8-Measure Temperature: The temperature of the ingot is measured. 
9-checks if the ingot's temperature is within the qualified range. 
If Yes: The process continues to measure the length of the ingot. 
If No: The ingot is returned to the previous stage, process stop. 
10-Precise Positioning: The ingot is precisely positioned for the next steps. 
11-Clamp Ingot and Feed into Inlet: The ingot is clamped and fed into the inlet of the extrusion machine. 
12-Lubricate End, Reduce Friction: The end of the ingot is lubricated to reduce friction. 
13-Feed into Extrusion Center: Finally, the ingot is fed into the extrusion center for further processing. 
Steps 1, 2, and 3 belong to the swimlane Heating Furnace. 
Steps 4, 5, and 6 belong to the swimlane Ingot Receiving Platform. 
Steps 7, 8, and 9 belong to the swimlane Pushing ingot Measurement Device. 
Steps 10 and 11 belong to the swimlane Clamp-Type Ingot Feeding Manipulator. 
Steps 12 and 13 belong to the swimlane Ingot End Lubrication Device.</t>
  </si>
  <si>
    <t>@startuml 
|Heating Furnace| 
start 
:Manual Loading; 
:Heat Aluminum Ingot; 
:Maintain Temperature; 
|Ingot Receiving Platform| 
:Receive Ingot; 
:Transport Ingot; 
:V-Roller Conveyor; 
|Pushing Ingot Measurement Device| 
:Start Frequency Conversion Motor Control; 
:Measure Temperature; 
if (Is Qualified?) then (Yes) 
 :Measure Length; 
else (No) 
 :Return Ingot; 
 stop 
endif 
|Clamp-Type Ingot Feeding Manipulator| 
:Precise Positioning; 
:Clamp Ingot and Feed into Inlet; 
|Ingot End Lubrication Device| 
:Lubricate End, Reduce Friction; 
:Feed into Extrusion Center; 
stop 
@enduml</t>
  </si>
  <si>
    <t>##Role: You are an expert in SysML modeling. 
##Instruction: Please help me to build an activity model as per the Requirement.the output data format must comply with PlantUML.Only need to output model code, no extra content. 
##Requirement: 
1-Manual Loading: The process begins with the manual loading of aluminum ingots into the system. 
2-Heat Aluminum Ingot: The ingots are then heated within the furnace. 
3-Maintain Temperature: The furnace maintains the temperature required for the ingots. 
4-Receive Ingot: Once heated, the ingots are received onto the platform. 
5-Transport Ingot: The ingots are then transported to the next stage. 
6-V-Roller Conveyor: The ingots are conveyed using a V-roller conveyor system.e 
7-Start Frequency Conversion Motor Control: The device starts with the control of a frequency conversion motor. 
8-Measure Temperature: The temperature of the ingot is measured. 
9-checks if the ingot's temperature is within the qualified range. 
If Yes: The process continues to measure the length of the ingot. 
If No: The ingot is returned to the previous stage, process stop. 
10-Precise Positioning: The ingot is precisely positioned for the next steps. 
11-Clamp Ingot and Feed into Inlet: The ingot is clamped and fed into the inlet of the extrusion machine. 
12-Lubricate End, Reduce Friction: The end of the ingot is lubricated to reduce friction. 
13-Feed into Extrusion Center: Finally, the ingot is fed into the extrusion center for further processing. 
Steps 1, 2, and 3 belong to the swimlane Heating Furnace. 
Steps 4, 5, and 6 belong to the swimlane Ingot Receiving Platform. 
Steps 7, 8, and 9 belong to the swimlane Pushing ingot Measurement Device. 
Steps 10 and 11 belong to the swimlane Clamp-Type Ingot Feeding Manipulator. 
Steps 12 and 13 belong to the swimlane Ingot End Lubrication Device.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</si>
  <si>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the qualified range?) then (Yes)
    :Measure Length of the Ingot;
else (No)
    :Return Ingot to previous stage;
    stop
endif
|Clamp-Type Ingot Feeding Manipulator|
:Precise Positioning;
:Clamp Ingot and Feed into Inlet;
|Ingot End Lubrication Device|
:Lubricate End, Reduce Friction;
:Feed into Extrusion Center;
stop
@enduml</t>
  </si>
  <si>
    <t>40/40</t>
  </si>
  <si>
    <t>Wind shear activity map</t>
  </si>
  <si>
    <t>1-The process starts when the takeoff command is received. 
2-If the plane is not heading in the same direction as the departure, stop takeoff. 
3-Adjust the take-off process of the aircraft from three parallel process:Step4、Step5 and Step6. 
4-parallel process1: this is a circle process, Adjust the thrust,detect the thrust, until the left and right thrust are symmetrical and reach the rated thrust, maintain the thrust. 
5-parallel process2: this is a circle process, Adjust the attitude of the aircraft: monitor the elevation Angle, until the rated elevation Angle is reached, maintain the attitude of the aircraft. 
6-parallel process3: 
1)this is a circle process, Detect speed, until reach the proper speed (VR).
2)if wind shear is encountered before reaching the determined speed (V1), stop takeoff, process stop, otherwise lift wheel.
3)If wind shear is detected, adjust the thrust to maximum ,control the climb gradient if reach the maximum climb gradient.this is a circle process, hold falp.until out of wind shear.this is a circle process, increase the climb rate, until achieve normal aircraft profile.otherwise maintain speed.
4)maintain speed. than this is a circle process, detect altitude until achieve rated altitude. Retract the landing gear.</t>
  </si>
  <si>
    <t>@startuml
start 
:Receive takeoff command; 
if (Is aircraft heading consistent with takeoff heading?) then (yes) 
 fork 
 repeat :Adjust thrust; 
 :Detect thrust; 
 repeat while (The left and right thrust are not symmetrical? || 
 Thrust rating was not achieved？) 
 :Maintain thrust; 
 fork again 
 repeat :Adjust aircraft attitude; 
 :Monitor pitch angle; 
 repeat while (Did not reach the rated elevation angle?) 
 :Maintain aircraft attitude; 
 fork again 
 repeat :Detect speed; 
 repeat while (Not reaching VR?) 
 if (Encountered wind shear before V1 velocity?) then (yes) 
 :Stop takeoff; 
 stop 
 else (no) 
 endif 
 :Lift wheel; 
 if (Encountered wind shear?) then (yes) 
 :Adjust to maximum thrust; 
 repeat :Adjust climb gradient; 
 repeat while (Is maximum climb gradient?) 
 repeat :Hold flap; 
 repeat while (Not out of wind shear?) 
 repeat :Increase the climb rate; 
 repeat while (Not achieve Normal aircraft profile?) 
 else (no) 
 endif 
 :Maintain speed; 
 repeat :Detect altitude; 
 repeat while (Not achieve to rated altitude?) 
 :Retract landing gear; 
 end fork 
else (no) 
 :Stop takeoff; 
 stop 
end if 
stop
@enduml</t>
  </si>
  <si>
    <t xml:space="preserve">##Role: You are an expert in SysML modeling. 
##Instruction: Please help me to build an activity model as per the Requirement.the output data format must comply with PlantUML.Only need to output model code, no extra content. 
##Requirement: 
1-The process starts when the takeoff command is received. 
2-If the plane is not heading in the same direction as the departure, stop takeoff. 
3-Adjust the take-off process of the aircraft from three parallel process:Step4、Step5 and Step6. 
4-parallel process1: this is a circle process, Adjust the thrust,detect the thrust, until the left and right thrust are symmetrical and reach the rated thrust, maintain the thrust. 
5-parallel process2: this is a circle process, Adjust the attitude of the aircraft: monitor the elevation Angle, until the rated elevation Angle is reached, maintain the attitude of the aircraft. 
6-parallel process3: 
1)this is a circle process, Detect speed, until reach the proper speed (VR).
2)if wind shear is encountered before reaching the determined speed (V1), stop takeoff, process stop, otherwise lift wheel.
3)If wind shear is detected, adjust the thrust to maximum.this is a circle process, control the climb gradient until reach the maximum climb gradient. this is a circle process, hold flap.until out of wind shear.this is a circle process, increase the climb rate, until achieve normal aircraft profile.otherwise maintain speed.
4)maintain speed. than this is a circle process, detect altitude until achieve rated altitude. Retract the landing gear.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 </t>
  </si>
  <si>
    <t>@startuml
start
:Receive takeoff command;
if (Is plane heading in the correct direction?) then (Yes)
fork
fork again
repeat :Adjust thrust;
:Detect thrust;
repeat while (Thrust is not symmetrical or not rated);
:Maintain thrust;
end fork
fork again
repeat :Adjust aircraft attitude;
:Monitor elevation angle;
repeat while (Angle is not rated);
:Maintain aircraft attitude;
end fork
fork again
repeat :Detect speed;
repeat while (Speed is less than VR);
if (Wind shear detected) then (Yes)
:Adjust thrust to maximum;
repeat :Control climb gradient;
repeat while (Gradient is not maximum);
repeat :Hold flaps;
repeat while (Wind shear not cleared);
repeat :Increase climb rate;
repeat while (Normal aircraft profile not achieved);
else (No)
if (Encounter wind shear before reaching V1?) then (Yes)
:Stop takeoff;
stop
else (No)
:Lift wheel;
endif
endif
:Maintain speed;
repeat :Detect altitude;
repeat while (Altitude is not rated);
:Retract landing gear;
end fork
end fork
else (No)
:Stop takeoff;
stop
endif
@enduml</t>
  </si>
  <si>
    <t>44/47</t>
  </si>
  <si>
    <t>76/76</t>
  </si>
  <si>
    <t>end fork: Cannot find fork</t>
  </si>
  <si>
    <t>##Error
end fork: Cannot find fork (Assumed diagram type: activity)</t>
  </si>
  <si>
    <t>Yes</t>
  </si>
  <si>
    <t>@startuml
start
:Receive Takeoff Command;
if (Is heading direction correct?) then (Yes)
fork
repeat
:Adjust Thrust;
:Detect Thrust;
repeat while (Thrust not symmetrical and not at rated thrust)
:Maintain Thrust;
fork again
repeat
:Adjust Aircraft Attitude;
:Monitor Elevation Angle;
repeat while (Elevation Angle not at rated value)
:Maintain Attitude;
fork again
repeat
:Detect Speed;
repeat while (Speed &lt; VR)
if (Encounter Wind Shear before V1?) then (Yes)
:Stop Takeoff;
stop
endif
:Lift Wheel;
if (Detect Wind Shear?) then (Yes)
repeat
:Adjust Thrust to Maximum;
:Control Climb Gradient;
repeat while (Not Maximum Climb Gradient)
repeat
:Hold Flap;
repeat while (In Wind Shear)
repeat
:Increase Climb Rate;
repeat while (Not Normal Aircraft Profile)
else
:Maintain Speed;
endif
repeat
:Detect Altitude;
repeat while (Altitude not at rated value)
:Retract Landing Gear;
end fork
else (No)
:Stop Takeoff;
endif
stop
@enduml</t>
  </si>
  <si>
    <t>encounterwind shear error</t>
  </si>
  <si>
    <t>if wind shear is encountered before reaching the determined speed (V1), stop takeoff, process stop, otherwise lift wheel.</t>
  </si>
  <si>
    <t>@startuml
start
:Receive takeoff command;
if (Is plane heading in the correct direction?) then (Yes)
fork
repeat :Adjust thrust;
:Detect thrust;
repeat while (Thrust is not symmetrical or not rated);
:Maintain thrust;
fork again
repeat :Adjust aircraft attitude;
:Monitor elevation angle;
repeat while (Angle is not rated);
:Maintain aircraft attitude;
fork again
repeat :Detect speed;
if (Encounter wind shear before reaching V1?) then (Yes)
:Stop takeoff;
stop
endif
repeat while (Speed is less than VR);
:Lift wheel;
if (Wind shear detected) then (Yes)
:Adjust thrust to maximum;
repeat :Control climb gradient;
repeat while (Gradient is not maximum);
repeat :Hold flaps;
repeat while (Wind shear not cleared);
repeat :Increase climb rate;
repeat while (Normal aircraft profile not achieved);
endif
:Maintain speed;
repeat :Detect altitude;
repeat while (Altitude is not rated);
:Retract landing gear;
end fork
else (No)
:Stop takeoff;
stop
endif
@enduml</t>
  </si>
  <si>
    <t>@startuml
|Mission Control|
start
:Performing Countdown;
|Space Vehicle|
:Pre-RNDZ Functions;
:RRNDZ w/ Target;
:Post-RNDZ Functions;
|Mission Control|
:Debrief Crew;
stop
@enduml</t>
  </si>
  <si>
    <t>@startuml
start
:SimDataSignal;
:Check IsEnabled status;
if (Is structural feature enabled?) then (Yes)
:Print message: "Current environment meets the launch conditions.";
else (No)
:Print message: "Current environment does not meet the launch conditions.";
endif
stop
@enduml</t>
  </si>
  <si>
    <t>@startuml
start
:Read target (readExtensions);
:Read Structural Features;
:Determine protocol (prot);
if (Number of protocols?) then ([prot=1])
:Allocate single task;
:Send allocation information to armor piercing bomb;
else (prot&gt;1)
:Allocate multiple tasks;
:Send assignment information to drone;
endif
stop
@enduml</t>
  </si>
  <si>
    <t>Missing send information node</t>
  </si>
  <si>
    <t>add send information node</t>
  </si>
  <si>
    <t>@startuml
start
:Read target (readExtensions);
:Read Structural Features;
:Protocol (prot);
if (Number of protocols) then (1)
:Single task allocation;
:Send allocation information to the armor piercing bomb;
else (&gt;1)
:Multiple task assignments;
:Send assignment information to the drone;
endif
stop
@enduml</t>
  </si>
  <si>
    <t>##Role: You are an expert in SysML modeling. 
##Instruction: Please help me to build an activity model as per the Requirement.the output data format must comply with PlantUML.Only need to output model code, no extra content. 
##Requirement: 
1- Brake command issue: The process begins when the driver or passenger gives a brake command. 
2- Signal generation: According to different situations, two types of brake signals are generated: 
Normal braking signal: This is the standard signal for normal braking scenarios. 
Emergency braking signal: This is a signal that requires immediate action in an emergency situation. 
3- Central control system: Both signals are sent to the central control system, which is represented in the figure as a central buffer. 
4- Calculation of braking force and electric-pneumatic brake distribution calculation: The central control system calculates the required braking force and electric-pneumatic brake distribution. 
5- Valve open: According to the calculation, the appropriate valve is opened to control the flow of air or fluid required for braking. 
Compressed air charging: Compressed air enters the braking system directly to start the braking process. 
6- Brake caliper closed: Finally, the brake caliper engages and physically applies the brake to the train wheels, slowing or stopping the train.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</si>
  <si>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start
:Brake command issue;
if (Type of brake command) then (Normal)
:Generate normal braking signal;
else (Emergency)
:Generate emergency braking signal;
endif
:Send signal to Central Control System;
:Central Control System calculates braking force and brake distribution;
:Open appropriate valve to control air or fluid flow;
:Charging with compressed air;
:Close brake caliper;
stop
@enduml</t>
  </si>
  <si>
    <t>@startuml
|1-ZPW-2000 Track Circuit|
start
:Train enters the section;
:Device status changes to "Occupied";
|2-Safety Host|
:Checks status of rear section;
if (Is rear section "Occupied"?) then (Yes)
:Logic state "Normal Occupied";
:Control track circuit encoding;
else (No)
:Logic state "Fault Occupied";
endif
|3-Target Controller|
:Send control signal;
:Activate indicator light;
stop
@enduml</t>
  </si>
  <si>
    <t>@startuml
start
:Read target values;
fork
:Read ValuTar;
fork again
:Read VelTar;
fork again
:Read thre;
end fork
:Calculate Importance = a*VelTar + b*ValuTar + c*thre;
if (Importance &gt; d) then (Yes)
:Send command via p12;
else (No)
:Importance is within normal range;
endif
stop
@enduml</t>
  </si>
  <si>
    <t>Extra " Importance is within normal range " node</t>
  </si>
  <si>
    <t>delete " Importance is within normal range " node</t>
  </si>
  <si>
    <t>@startuml
start
:Assign Task;
:Parse Task Data;
if (Inbound or Outbound) then (Outbound)
:Raw Material Outbound;
:Store Raw Material;
:Raw Material in Warehouse;
else (Inbound)
:Finished Product Inbound;
:Retrieve Finished Product;
:Finished Product Delivered;
endif
:Place Finished;
if (Task Success Check) then (Yes)
:Show success message;
else (No)
:Show the reason for failure;
endif
:Save Record to Database;
stop
@enduml</t>
  </si>
  <si>
    <t>@startuml
|Heating Furnace|
:Manual Loading;
:Heat Aluminum Ingot;
:Maintain Temperature;
|Ingot Receiving Platform|
:Receive Ingot;
:Transport Ingot;
:V-Roller Conveyor;
|Pushing ingot Measurement Device|
:Start Frequency Conversion Motor Control;
:Measure Temperature;
:If (Is the ingot's temperature is within the qualified range) then (Yes)
:Measure the length;
:else (No)
:Return to previous stage;
:Stop;
:end
|Clamp-Type Ingot Feeding Manipulator|
:Precise Positioning;
:Clamp Ingot and Feed into Inlet;
|Ingot End Lubrication Device|
:Lubricate End, Reduce Friction;
:Feed into Extrusion Center;
stop
@enduml</t>
  </si>
  <si>
    <t>Does not include initial node</t>
  </si>
  <si>
    <t>Must contain at least one Initial node</t>
  </si>
  <si>
    <t>@startuml
|Heating Furnace|
start
:Manual Loading;
:Heat Aluminum Ingot;
:Maintain Temperature;
|Ingot Receiving Platform|
:Receive Ingot;
:Transport Ingot;
:V-Roller Conveyor;
|Pushing ingot Measurement Device|
:Start Frequency Conversion Motor Control;
:Measure Temperature;
if (Is the ingot's temperature is within the qualified range) then (Yes)
:Measure the length;
else (No)
:Return to previous stage;
:Stop;
endif
|Clamp-Type Ingot Feeding Manipulator|
:Precise Positioning;
:Clamp Ingot and Feed into Inlet;
|Ingot End Lubrication Device|
:Lubricate End, Reduce Friction;
:Feed into Extrusion Center;
stop
@enduml</t>
  </si>
  <si>
    <t>@startuml
|Heating Furnace|
:Manual Loading;
:Heat Aluminum Ingot;
:Maintain Temperature;
|Ingot Receiving Platform|
:Receive Ingot;
:Transport Ingot;
:V-Roller Conveyor;
|Pushing ingot Measurement Device|
:Start Frequency Conversion Motor Control;
:Measure Temperature;
:If (Is the ingot's temperature is within the qualified range) then (Yes)
:Measure the length;
:else (No)
:Return to previous stage;
:Stop;
:end
|Clamp-Type Ingot Feeding Manipulator|
:Precise Positioning;
:Clamp Ingot and Feed into Inlet;
|Ingot End Lubrication Device|
:Lubricate End, Reduce Friction;
:Feed into Extrusion Center;
stop
@enduml</t>
  </si>
  <si>
    <t>Does not include initial node
'Stop' is drawn as an activity node</t>
  </si>
  <si>
    <t>Stop' should be drawn as activity final node, not an activity node</t>
  </si>
  <si>
    <t>@startuml
|Heating Furnace|
start
:Manual Loading;
:Heat Aluminum Ingot;
:Maintain Temperature;
|Ingot Receiving Platform|
:Receive Ingot;
:Transport Ingot;
:V-Roller Conveyor;
|Pushing ingot Measurement Device|
:Start Frequency Conversion Motor Control;
:Measure Temperature;
if (Is the ingot's temperature within the qualified range) then (Yes)
:Measure the length;
else (No)
:Return to previous stage;
-DOWN-&gt; stop
endif
|Clamp-Type Ingot Feeding Manipulator|
:Precise Positioning;
:Clamp Ingot and Feed into Inlet;
|Ingot End Lubrication Device|
:Lubricate End, Reduce Friction;
:Feed into Extrusion Center;
stop
@enduml</t>
  </si>
  <si>
    <t>@startuml
start
if (Is takeoff command received) then (Yes)
if (Is plane heading in correct direction) then (Yes)
:Parallel process1;
fork
repeat
:Adjust thrust;
:Detect thrust;
until (Is thrust symmetrical and at rated level?)
repeat while (No) is (Yes)
:Maintain thrust;
fork again
:Parallel process2;
repeat
:Adjust aircraft attitude;
:Monitor elevation Angle;
until (Is elevation Angle rated?)
repeat while (No) is (Yes)
:Maintain aircraft attitude;
fork again
:Parallel process3;
repeat
:Detect speed;
until (Is speed at VR?)
repeat while (No) is (Yes)
if (Is wind shear detected before V1) then (Yes)
:Stop takeoff;
else (No)
:Lift wheel;
if (Is wind shear detected after V1) then (Yes)
:Adjust thrust to maximum;
repeat
:Control climb gradient;
until (Is maximum climb gradient reached?)
repeat while (No) is (Yes)
:Maintain climb gradient;
endif
endif
:Maintain speed;
repeat
:Detect altitude;
until (Is altitude rated?)
repeat while (No) is (Yes)
:Retract landing gear;
fork end
else (No)
:Stop takeoff;
endif
else (No)
:Standby for command;
endif
stop
@enduml</t>
  </si>
  <si>
    <t>46/54</t>
  </si>
  <si>
    <t>until: Syntax Error</t>
  </si>
  <si>
    <t>##Error
until: Syntax Error?(Assumed diagram type: activity)</t>
  </si>
  <si>
    <t>@startuml
start
if (Is takeoff command received) then (Yes)
if (Is plane heading in correct direction) then (Yes)
:Parallel process1;
fork
:Start loop for thrust adjustment;
:Adjust thrust;
:Detect thrust;
:End loop when thrust is symmetrical and at rated level;
:Maintain thrust;
fork again
:Parallel process2;
:Start loop for attitude adjustment;
:Adjust aircraft attitude;
:Monitor elevation Angle;
:End loop when elevation Angle is rated;
:Maintain aircraft attitude;
fork again
:Parallel process3;
:Start loop for speed detection;
:Detect speed;
:End loop when speed is at VR;
if (Is wind shear detected before V1) then (Yes)
:Stop takeoff;
else (No)
:Lift wheel;
if (Is wind shear detected after V1) then (Yes)
:Adjust thrust to maximum;
:Start loop for climb gradient control;
:Control climb gradient;
:End loop when maximum climb gradient is reached;
:Maintain climb gradient;
endif
endif
:Maintain speed;
:Start loop to detect altitude;
:Detect altitude;
:End loop when altitude is rated;
:Retract landing gear;
fork end
else (No)
:Stop takeoff;
endif
else (No)
:Standby for command;
endif
stop
@enduml</t>
  </si>
  <si>
    <t xml:space="preserve">Extra " parallel process 2" node
</t>
  </si>
  <si>
    <t>delete " parallel process 2" node
delete " parallel process 3" node
delete " standby for command" node 
Missing this is a circle process, hold flap.until out of wind shear.this is a circle process, increase the climb rate, until achieve normal aircraft profile.otherwise maintain speed.</t>
  </si>
  <si>
    <t>@startuml
start
if (Is takeoff command received) then (Yes)
if (Is plane heading in the same direction as the departure) then (Yes)
:Start loop for thrust adjustment;
:Adjust thrust;
:Detect thrust;
:End loop when thrust is symmetrical and at rated level;
:Maintain thrust;
if(Wind shear is encountered?) then (Yes)
:Adjust the thrust to maximum;
:Control the climb gradient until reach the maximum climb gradient;
:Hold flap until out of wind shear;
:Increase the climb rate until achieve normal aircraft profile;
else (No)
:Maintain speed;
:Start loop to detect altitude;
:Detect altitude;
:End loop when altitude is rated;
:Retract landing gear;
endif
else (No)
:Stop takeoff;
endif
endif
stop
@enduml</t>
  </si>
  <si>
    <t>48/48</t>
  </si>
  <si>
    <t>@startuml
start
if (Is takeoff command received) then (Yes)
if (Is plane heading in correct direction) then (Yes)
:Parallel process1;
fork
repeat
:Adjust thrust;
:Detect thrust;
until (Is thrust symmetrical and at rated level?)
repeat while (No) is (Yes)
:Maintain thrust;
fork again
:Parallel process2;
repeat
:Adjust aircraft attitude;
:Monitor elevation Angle;
until (Is elevation Angle rated?)
repeat while (No) is (Yes)
:Maintain aircraft attitude;
fork again
:Parallel process3;
repeat
:Detect speed;
until (Is speed at VR?)
repeat while (No) is (Yes)
if (Is wind shear detected before V1) then (Yes)
:Stop takeoff;
else (No)
:Lift wheel;
if (Is wind shear detected after V1) then (Yes)
:Adjust thrust to maximum;
repeat
:Control climb gradient;
until (Is maximum climb gradient reached?)
repeat while (No) is (Yes)
:Maintain climb gradient;
endif
endif
:Maintain speed;
repeat
:Detect altitude;
until (Is altitude rated?)
repeat while (No) is (Yes)
:Retract landing gear;
fork end
else (No)
:Stop takeoff;
endif
else (No)
:Standby for command;
endif
stop
@enduml</t>
  </si>
  <si>
    <t xml:space="preserve">Extra " parallel process 3" node
</t>
  </si>
  <si>
    <t xml:space="preserve">Extra " parallel process 1" node
</t>
  </si>
  <si>
    <t xml:space="preserve">Extra " standby for command" node 
</t>
  </si>
  <si>
    <t>Missing this is a circle process, hold flap.until out of wind shear.this is a circle process, increase the climb rate, until achieve normal aircraft profile.otherwise maintain speed.</t>
  </si>
  <si>
    <t>@startuml
|Mission Control|
start
:Performing Countdown;
|Space Vehicle|
:Pre-RNDZ Functions;
:RRNDZ w/ Target;
:Post-RNDZ Functions;
|Mission Control|
:Debrief Crew;
stop
@enduml</t>
  </si>
  <si>
    <t>@startuml
start
:Read SimDataSignal;
:Check IsEnabled;
if (result) then (Yes)
:Print "Current environment meets the launch conditions";
else (No)
:Print "Current environment does not meet the launch conditions";
endif
stop
@enduml</t>
  </si>
  <si>
    <t>@startuml
start
fork
:Maintain Requirements Traceability;
fork again
:Organize the Model;
:Analyze Stakeholder Needs;
:Specify System Requirements;
:Synthesize Alternative System Solutions;
fork again
:Perform Trade-off Analysis;
endfork
stop
@enduml</t>
  </si>
  <si>
    <t>@startuml
start
:Read target (readExtensions);
:Read Structural Features;
:Protocol (prot);
if (Number of protocols) then (prot=1)
:Single task allocation;
else (prot&gt;1)
:Multiple task assignments;
endif
stop
@enduml</t>
  </si>
  <si>
    <t>@startuml
start
:Read target (readExtensions);
:Read Structural Features;
:Protocol (prot);
if (Number of protocols) then (prot=1)
:Single task allocation;
:Send allocation information to armor piercing bomb;
else (prot&gt;1)
:Multiple task assignments;
:Send assignment information to drone;
endif
stop
@enduml</t>
  </si>
  <si>
    <t xml:space="preserve">@startuml
start
:Brake command issue;
if (What kind of situation?) then (Normal)
:Generate normal braking signal;
else (Emergency)
:Generate emergency braking signal;
endif
:Send signals to central control system;
:Calculate braking force and electric-pneumatic brake distribution;
if (Which valve to open?) then (Air)
:Open air valve;
:Compressed air charging;
else (Fluid)
:Open fluid valve;
:Fluid charging;
endif
:Brake caliper closed;
stop
@enduml
</t>
  </si>
  <si>
    <t>Shouldn't distinction between air and fluid</t>
  </si>
  <si>
    <t>Make no distinction between air and fluid</t>
  </si>
  <si>
    <t>@startuml
start
:Brake command issue;
if (What kind of situation?) then (Normal)
:Generate normal braking signal;
else (Emergency)
:Generate emergency braking signal;
endif
:Send signals to central control system;
:Calculate braking force;
:Open valve;
:Start charging process;
:Brake caliper closed;
stop
@enduml</t>
  </si>
  <si>
    <t>##Role: You are an expert in SysML modeling.
##Instruction: Please help me to build an activity model as per the Requirement.the output data format must comply with PlantUML.Only need to output model information, no extra content.
##Requirement:
This activity model has three Swimlines.
1-ZPW-2000 Track Circuit:
The process starts when a train enters the section, causing the device status to change to "Occupied".
2-Safety Host:
The system checks the status of the rear section.
If the rear section is "Occupied", the logic state is determined to be "Normal Occupied", and the track circuit encoding is controlled.
If the rear section is not "Occupied", the logic state is set to "Fault Occupied".
3-Target Controller:
A control signal is sent to activate the indicator light.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t>
  </si>
  <si>
    <t>@startuml
|ZPW-2000 Track Circuit|
start
:Train enters section;
:Device status changes to "Occupied";
|Safety Host|
if (Rear section status) then (Occupied)
:Set logic state to "Normal Occupied";
:Control track circuit encoding;
else (Not Occupied)
:Set logic state to "Fault Occupied";
endif
|Target Controller|
:Send control signal to activate indicator light;
stop
@endumll</t>
  </si>
  <si>
    <t>@startuml
start
:Read target values;
fork
:Read ValuTar (Value Target);
fork again
:Read VelTar (Velocity Target);
fork again
:Read thre (Threshold);
end fork
:Calculate Importance as per \n a*VelTar + b*ValuTar + c*thre;
if (is the importance greater than d?) then (Yes)
:Send Command via p12;
else (No)
:No command sent;
endif
stop
@enduml</t>
  </si>
  <si>
    <t>Extra the node" no command sent"</t>
  </si>
  <si>
    <t>Delete the node" no command sent"</t>
  </si>
  <si>
    <t>@startuml
start
:Read target values;
fork
:Read ValuTar (Value Target);
fork again
:Read VelTar (Velocity Target);
fork again
:Read thre (Threshold);
end fork
:Calculate Importance as per \n a*VelTar + b*ValuTar + c*thre;
if (is the importance greater than d?) then (Yes)
:Send Command via p12;
endif
stop
@enduml</t>
  </si>
  <si>
    <t>@startuml
start
:Task Assignment;
:Parse Task Data;
if (Is task for inbound or outbound process?) then (Outbound)
:Raw Material Outbound;
:Store Raw Material;
:Raw Material in Warehouse;
else (Inbound)
:Finished Product Inbound;
:Retrieve Finished Product;
:Finished Product Delivered;
endif
:Place Finished;
if (Is task successful?) then (Yes)
:Show success message;
else (No)
:Show reason for failure;
endif
:Save Record to Database;
stop
@enduml</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</si>
  <si>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the qualified range?) then (Yes)
else (No)
stop
endif
|Clamp-Type Ingot Feeding Manipulator|
:Precise Positioning;
:Clamp Ingot and Feed into Inlet;
|Ingot End Lubrication Device|
:Lubricate End, Reduce Friction;
:Feed into Extrusion Center;
stop
@enduml</t>
  </si>
  <si>
    <t>Missing the "measure length "node</t>
  </si>
  <si>
    <t>change like that: When the temperature is within the qualified range，add the "measure length "node.When the temperature is ont within the qualified range，Add the" return ingot "node.</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</si>
  <si>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the qualified range?) then (Yes)
:Measure Length of Ingot;
else (No)
:Return Ingot to Previous Stage;
stop
endif
|Clamp-Type Ingot Feeding Manipulator|
:Precise Positioning;
:Clamp Ingot and Feed into Inlet;
|Ingot End Lubrication Device|
:Lubricate End, Reduce Friction;
:Feed into Extrusion Center;
stop
@enduml</t>
  </si>
  <si>
    <t>Missing the" return ingot "node.</t>
  </si>
  <si>
    <t>When the temperature is ont within the qualified range，Add the" return ingot "node.</t>
  </si>
  <si>
    <t>@startuml
start
:Takeoff command received;
if (Plane heading same as departure?) then (Yes)
fork
:Parallel process 1;
loop until (Left and right thrust symmetrical and rated thrust reached)
:Adjust thrust;
:Detect thrust;
end
:Maintain thrust;
:Parallel process 2;
loop until (Rated elevation angle reached)
:Adjust attitude;
:Monitor elevation angle;
end
:Maintain attitude;
:Parallel process 3;
loop until (Proper speed VR reached)
:Detect speed;
end
if (Wind shear encountered before V1?) then (Yes)
:Stop takeoff;
stop
else (No)
:Lift wheel;
loop until (Maximum climb gradient reached)
:Adjust thrust to maximum;
:Control climb gradient;
end
loop until (Out of wind shear)
:Hold flap;
end
loop until (Normal aircraft profile)
:Increase climb rate;
end
:Maintain speed;
loop until (Rated altitude reached)
:Detect altitude;
end
:Retract landing gear;
endif
end
join
else (No)
:Stop takeoff;
stop
endif
stop
@enduml</t>
  </si>
  <si>
    <t>40/50</t>
  </si>
  <si>
    <t>75/79</t>
  </si>
  <si>
    <t>loop until:Syntax Error</t>
  </si>
  <si>
    <t>##Error
loop until:Syntax Error?(Assumed diagram type: activity)
join:Syntax Error?(Assumed diagram type: activity)</t>
  </si>
  <si>
    <t>@startuml
start
:Takeoff command received;
if (Plane heading same as departure?) then (Yes)
fork
|Process 1|
while ( Left and right thrust not symmetrical or rated thrust not reached )
:Adjust thrust;
:Detect thrust;
end
:Maintain thrust;
|Process 2|
while ( Rated elevation angle not reached )
:Adjust attitude;
:Monitor elevation angle;
end
:Maintain attitude;
|Process 3|
while ( Proper speed VR not reached )
:Detect speed;
end
if (Wind shear encountered before V1?) then (Yes)
:Stop takeoff;
stop
else (No)
:Lift wheel;
while ( Maximum climb gradient not reached )
:Adjust thrust to maximum;
:Control climb gradient;
end
while ( Not out of wind shear )
:Hold flap;
end
while ( Not normal aircraft profile )
:Increase climb rate;
end
:Maintain speed;
while ( Rated altitude not reached )
:Detect altitude;
end
:Retract landing gear;
endif
end
end fork
else (No)
:Stop takeoff;
stop
endif
stop
@enduml</t>
  </si>
  <si>
    <t>Fork nodes cannot contain only one sub activity</t>
  </si>
  <si>
    <t>@startuml
start
:Takeoff command received;
if (Plane heading same as departure?) then (Yes)
fork
|Step4|
while ( Left and right thrust not symmetrical or rated thrust not reached )
:Adjust thrust;
:Detect thrust;
end while
:Maintain thrust;
|Step5|
while ( Rated elevation angle not reached )
:Adjust attitude;
:Monitor elevation angle;
end while
:Maintain attitude;
|Step6|
while ( Proper speed VR not reached )
:Detect speed;
end while
if (Wind shear encountered before V1?) then (Yes)
:Stop takeoff;
stop
else (No)
while ( Maximum climb gradient not reached )
:Adjust thrust to maximum;
:Control climb gradient;
end while
while ( Not out of wind shear )
:Hold flap;
end while
while ( Not normal aircraft profile )
:Increase climb rate;
end while
:Maintain speed;
while ( Rated altitude not reached )
:Detect altitude;
end while
:Retract landing gear;
endif
end fork
else (No)
:Stop takeoff;
stop
endif
stop
@enduml</t>
  </si>
  <si>
    <t>step4 step5 and step6 should be parallel.</t>
  </si>
  <si>
    <t>step4 step5 and step6 should use three fork</t>
  </si>
  <si>
    <t>@startuml
start
:Takeoff command received;
if (Plane heading same as departure?) then (Yes)
fork
|Step4|
fork
while ( Left and right thrust not symmetrical or rated thrust not reached )
:Adjust thrust;
:Detect thrust;
end while
:Maintain thrust;
end fork
fork
|Step5|
while ( Rated elevation angle not reached )
:Adjust attitude;
:Monitor elevation angle;
end while
:Maintain attitude;
end fork
fork
|Step6|
while ( Proper speed VR not reached )
:Detect speed;
end while
if (Wind shear encountered before V1?) then (Yes)
:Stop takeoff;
stop
else (No)
while ( Maximum climb gradient not reached )
:Adjust thrust to maximum;
:Control climb gradient;
end while
while ( Not out of wind shear )
:Hold flap;
end while
while ( Not normal aircraft profile )
:Increase climb rate;
end while
:Maintain speed;
while ( Rated altitude not reached )
:Detect altitude;
end while
:Retract landing gear;
endif
end fork
end fork
else (No)
:Stop takeoff;
stop
endif
stop
@enduml</t>
  </si>
  <si>
    <t>74/82</t>
  </si>
  <si>
    <t xml:space="preserve">##Role: You are an expert in SysML modeling. 
##Instruction: Please help me to build an activity model as per the Requirement.the output data format must comply with PlantUML.Only need to output model code, no extra content. 
##Requirement: 
1-The process starts when the takeoff command is received. 
2-If the plane is not heading in the same direction as the departure, stop takeoff. 
3-Adjust the take-off process of the aircraft from three parallel process:Step4、Step5 and Step6. 
4-parallel process1: this is a circle process, Adjust the thrust,detect the thrust, until the left and right thrust are symmetrical and reach the rated thrust, maintain the thrust. 
5-parallel process2: this is a circle process, Adjust the attitude of the aircraft: monitor the elevation Angle, until the rated elevation Angle is reached, maintain the attitude of the aircraft. 
6-parallel process3: 
1)this is a circle process, Detect speed, until reach the proper speed (VR).
2)if wind shear is encountered before reaching the determined speed (V1), stop takeoff, process stop, otherwise lift wheel.
3)If wind shear is detected, adjust the thrust to maximum ,control the climb gradient if reach the maximum climb gradient.this is a circle process, hold falp.until out of wind shear.this is a circle process, increase the climb rate, until achieve normal aircraft profile.otherwise maintain speed.
4)maintain speed. than this is a circle process, detect altitude until achieve rated altitude. Retract the landing gear.
##Sample: 
@startuml 
start 
:Login to bank account; 
if (Is there sufficient balance?) then (Yes) 
 :Verify withdrawal amount is legal; 
 if (Is withdrawal amount less than balance?) then (Yes) 
 :Deduct withdrawal amount from account; 
 :Print withdrawal receipt; 
 :Update account balance; 
 :Send withdrawal notification to mobile; 
 else (No) 
 :Display error message; 
 endif 
else (No) 
 :Display insufficient funds message; 
endif 
stop 
@enduml </t>
  </si>
  <si>
    <t>@startuml
start
: Receive takeoff command;
if (Is heading in same direction as departure?) then (Yes)
fork
: Adjust take-off process;
: Parallel process 1;
loop until (Left and right thrust are symmetrical and reach rated thrust)
: Adjust thrust;
: Detect thrust;
end
|||
: Parallel process 2;
loop until (Rated elevation Angle is reached)
: Adjust attitude of aircraft;
: Monitor elevation Angle;
end
|||
: Parallel process 3;
loop until (Proper speed (VR) is reached)
: Detect speed;
if (Wind shear is encountered before reaching speed (V1)) then (Yes)
: Stop takeoff;
stop
endif
: Lift wheel;
end
loop until (Out of wind shear)
: Adjust thrust to maximum;
: Control climb gradient;
end
loop until (Normal aircraft profile is achieved)
: Increase climb rate;
end
: Maintain speed;
loop until (Rated altitude is reached)
: Detect altitude;
end
: Retract landing gear;
end fork
else (No)
: Stop takeoff;
stop
endif
stop
@enduml</t>
  </si>
  <si>
    <t>join:Syntax Error</t>
  </si>
  <si>
    <t>@startuml
|Mission Control|
start
:Countdown;
|Space Vehicle|
:Pre-RNDZ Functions;
:RRNDZ w/ Target;
:Post-RNDZ Functions;
|Mission Control|
:Debrief Crew;
stop
@enduml</t>
  </si>
  <si>
    <t>@startuml
start
:Read simulation data signal;
if (IsEnabled?) then (yes)
:Print "Current environment meets the launch conditions";
else (no)
:Print "Current environment does not meet the launch conditions";
endif
stop
@enduml</t>
  </si>
  <si>
    <t>@startuml
start
:Read target (readExtensions);
:Read Structural Features;
:Protocol (prot) = Determine protocol based on structural feature information;
if (prot=1) then (Yes)
:Single task allocation;
:Send allocation information to the armor piercing bomb;
else (No)
:Multiple task assignments;
:Send assignment information to the drone;
endif
stop
@enduml</t>
  </si>
  <si>
    <t>@startuml
start
:Brake command issued by driver or passenger;
if (Is it an emergency?) then (Yes)
:Generate emergency braking signal;
else (No)
:Generate normal braking signal;
endif
:Send signal to central control system;
:Calculate braking force and electric-pneumatic brake distribution;
:Open appropriate valve;
:Compressed air charging;
:Brake caliper closed;
stop
@enduml</t>
  </si>
  <si>
    <t>@startuml
|ZPW-2000 Track Circuit|
start
:Train enters the section;
:Device status changes to "Occupied";
|Safety Host|
if (Rear section status is "Occupied"?) then (Yes)
:Logic state determined as "Normal Occupied";
:Control track circuit encoding;
else (No)
:Logic state set to "Fault Occupied";
endif
|Target Controller|
:Send control signal to activate indicator light;
stop
@enduml</t>
  </si>
  <si>
    <t>Missing 'checks the status of the rear section' node</t>
  </si>
  <si>
    <t>Missing 'checks the status of the rear section' node, please add it</t>
  </si>
  <si>
    <t>@startuml
|ZPW-2000 Track Circuit|
start
:Train enters the section;
:Device status changes to "Occupied";
|Safety Host|
:Checks the status of the rear section;
if (Rear section status is "Occupied"?) then (Yes)
:Logic state determined as "Normal Occupied";
:Control track circuit encoding;
else (No)
:Logic state set to "Fault Occupied";
endif
|Target Controller|
:Send control signal to activate indicator light;
stop
@enduml</t>
  </si>
  <si>
    <t>@startuml
start
:Read ValuTar (Value Target);
fork
:Read VelTar (Velocity Target);
fork again
:Read thre (Threshold);
end fork
:Compute importance = a * VelTar + b * ValuTar + c * thre;
if (importance &gt; d?) then (Yes)
:Send command via "p12";
else (No)
:Do nothing;
endif
stop
@enduml</t>
  </si>
  <si>
    <t xml:space="preserve"> "Read ValuTar" "Read VelTar " "Read thre" weren't simultaneously</t>
  </si>
  <si>
    <t>Make the following modifications: "Read ValuTar"
"Read VelTar " "Read thre" simultaneously</t>
  </si>
  <si>
    <t xml:space="preserve">@startuml
start
:Read target values;
fork
:Read ValuTar (Value Target);
fork again
:Read VelTar (Velocity Target);
fork again
:Read thre (Threshold);
end fork
:Compute importance = a * VelTar + b * ValuTar + c * thre;
if (importance &gt; d?) then (Yes)
:Send command via "p12";
endif
stop
@enduml
</t>
  </si>
  <si>
    <t>@startuml
start
:Task Assignment;
:Parse Task Data;
if (Inbound or Outbound?) then (Outbound)
:Raw Material Outbound;
:Store Raw Material;
:Raw Material in Warehouse;
else (Inbound)
:Finished Product Inbound;
:Retrieve Finished Product;
:Finished Product Delivered;
endif
:Convergence Point;
:Task Success Check;
if (Task Successful?) then (Yes)
:Show Success Message;
else (No)
:Show Failure Reason;
endif
:Save Record to Database;
stop
@enduml</t>
  </si>
  <si>
    <t>@startuml
|Heating Furnace|
start
:Manual Loading of Aluminum Ingots;
:Heat Aluminum Ingot;
:Maintain Temperature;
|Ingot Receiving Platform|
:Receive Ingot;
:Transport Ingot;
:V-Roller Conveyor;
|Pushing Ingot Measurement Device|
:Start Frequency Conversion Motor Control;
:Measure Temperature;
if (Is temperature within qualified range?) then (Yes)
:Measure Length of Ingot;
else (No)
:Return Ingot to Previous Stage;
stop
endif
|Clamp-Type Ingot Feeding Manipulator|
:Precise Positioning;
:Clamp Ingot and Feed into Inlet;
|Ingot End Lubrication Device|
:Lubricate End, Reduce Friction;
:Feed into Extrusion Center;
stop
@enduml</t>
  </si>
  <si>
    <t>@startuml
start
:Takeoff command received;
if (Plane heading\nsame as departure?) then (Yes)
else (No)
stop
:Stop takeoff;
endif
:Adjust take-off process;
partition Step4 {
:Adjust thrust;
:Detect thrust;
if (Left and right thrust\nsymmetrical and rated?) then (Yes)
:Maintain thrust;
else (No)
:Adjust thrust;
endif
}
partition Step5 {
:Adjust aircraft attitude;
:Monitor elevation angle;
if (Rated elevation angle\nreached?) then (Yes)
:Maintain aircraft attitude;
else (No)
:Adjust aircraft attitude;
endif
}
partition Step6 {
:Detect speed;
if (Proper speed (VR)\nreached?) then (Yes)
if (Wind shear before V1?) then (Yes)
stop
:Stop takeoff;
else (No)
:Lift wheel;
:Adjust thrust to max;
:Control climb gradient;
:Hold flap;
:Increase climb rate;
:Achieve normal aircraft profile;
endif
else (No)
:Detect speed;
endif
:Maintain speed;
:Detect altitude;
if (Rated altitude\nreached?) then (Yes)
:Retract landing gear;
else (No)
:Detect altitude;
endif
}
stop
@enduml</t>
  </si>
  <si>
    <t>54/54</t>
  </si>
  <si>
    <t>84/86</t>
  </si>
  <si>
    <t xml:space="preserve">step4 step5 and step6 should be parallel.
</t>
  </si>
  <si>
    <t>step4 step5 and step6 should is parallel,should use fork process
circle process should use repeat activity process
delete partition</t>
  </si>
  <si>
    <t>@startuml
start
:Takeoff command received;
if (Plane heading\nsame as departure?) then (Yes)
else (No)
:Stop takeoff;
stop
endif
fork
repeat
:Adjust thrust;
:Detect thrust;
if (Left and right thrust\nsymmetrical and rated?) then (Yes)
else (No)
:Adjust thrust;
endif
while (Left and right thrust\nnot symmetrical or not rated)
repeat
:Adjust aircraft attitude;
:Monitor elevation angle;
if (Rated elevation angle\nreached?) then (Yes)
else (No)
:Adjust aircraft attitude;
endif
while (Rated elevation angle\nnot reached)
end fork
fork
repeat
:Detect speed;
if (Proper speed (VR)\nreached?) then (Yes)
if (Wind shear before V1?) then (Yes)
:Stop takeoff;
stop
else (No)
:Lift wheel;
:Adjust thrust to max;
repeat
:Control climb gradient;
:Hold flap;
:Increase climb rate;
if (Normal aircraft profile\nachieved?) then (Yes)
else (No)
endif
end repeat
endif
else (No)
:Detect speed;
endif
:Maintain speed;
:Detect altitude;
if (Rated altitude\nreached?) then (Yes)
:Retract landing gear;
else (No)
:Detect altitude;
endif
while (Rated altitude\nnot reached)
end fork
stop
@enduml</t>
  </si>
  <si>
    <t>113/117</t>
  </si>
  <si>
    <t>circle process should use repeat activity process</t>
  </si>
  <si>
    <t>@startuml
start
:Takeoff command received;
if (Plane heading\nsame as departure?) then (Yes)
else (No)
stop
:Stop takeoff;
endif
:Adjust take-off process;
partition Step4 {
:Adjust thrust;
:Detect thrust;
if (Left and right thrust\nsymmetrical and rated?) then (Yes)
:Maintain thrust;
else (No)
:Adjust thrust;
endif
}
partition Step5 {
:Adjust aircraft attitude;
:Monitor elevation angle;
if (Rated elevation angle\nreached?) then (Yes)
:Maintain aircraft attitude;
else (No)
:Adjust aircraft attitude;
endif
}
partition Step6 {
:Detect speed;
if (Proper speed (VR)\nreached?) then (Yes)
if (Wind shear before V1?) then (Yes)
stop
:Stop takeoff;
else (No)
:Lift wheel;
:Adjust thrust to max;
:Control climb gradient;
:Hold flap;
:Increase climb rate;
:Achieve normal aircraft profile;
endif
else (No)
:Detect speed;
endif
:Maintain speed;
:Detect altitude;
if (Rated altitude\nreached?) then (Yes)
:Retract landing gear;
else (No)
:Detect altitude;
endif
}
stop
@enduml</t>
  </si>
  <si>
    <t>extra partition</t>
  </si>
  <si>
    <t>stop take off shoule be placed at the front of the end node</t>
  </si>
  <si>
    <t>@startuml
|Mission Control|
start
:Performing Countdown;
|Space Vehicle|
:Pre-RNDZ Functions;
:RRNDZ w/ Target;
:Post-RNDZ Functions;
|Mission Control|
:Debrief Crew;
stop
@enduml</t>
  </si>
  <si>
    <t>@startuml
start
:SimDataSignal: Read simulation data signal;
:IsEnabled: Check if structural feature is enabled;
if (Is structural feature enabled?) then (Yes)
:Print "Current environment meets the launch conditions";
else (No)
:Print "Current environment does not meet the launch conditions";
endif
stop
@enduml</t>
  </si>
  <si>
    <t>@startuml
start
fork
:Maintain Requirements Traceability;
fork again
:Organize the Model;
:Analyze Stakeholder Needs;
:Specify System Requirements;
:Synthesize Alternative System Solutions;
fork again
:Perform Trade-off Analysis;
end fork
stop
@enduml</t>
  </si>
  <si>
    <t>@startuml
start
:Read target (readExtensions);
:Read Structural Features;
:Protocol (prot);
if (prot = 1) then (yes)
:Single task allocation;
:Send allocation information to armor piercing bomb;
else (no)
:Multiple task assignments;
:Send assignment information to drone;
endif
stop
@enduml</t>
  </si>
  <si>
    <t>@startuml
start
:Brake command issue;
if (Emergency?) then (yes)
:Generate emergency braking signal;
else (no)
:Generate normal braking signal;
endif
:Send signal to central control system;
:Calculate braking force and electric-pneumatic brake distribution;
:Open appropriate valve;
fork
:Compressed air charging;
fork again
:Close brake caliper;
end fork
stop
@enduml</t>
  </si>
  <si>
    <t xml:space="preserve">
28/28</t>
  </si>
  <si>
    <t>Extra fork node</t>
  </si>
  <si>
    <t>don't use fork node.</t>
  </si>
  <si>
    <t>@startuml
start
:Brake command issue;
if (Emergency?) then (yes)
:Generate emergency braking signal;
else (no)
:Generate normal braking signal;
endif
:Send signal to central control system;
:Calculate braking force and electric-pneumatic brake distribution;
:Open appropriate valve;
:Compressed air charging;
:Close brake caliper;
stop
@enduml</t>
  </si>
  <si>
    <t>@startuml
|ZPW-2000 Track Circuit|
start
:Train enters section;
:Device status changes to "Occupied";
|Safety Host|
if (Rear section is "Occupied"?) then (yes)
:Set logic state to "Normal Occupied";
:Control track circuit encoding;
else (no)
:Set logic state to "Fault Occupied";
endif
|Target Controller|
:Send control signal to activate indicator light;
stop
@enduml</t>
  </si>
  <si>
    <t>@startuml
start
fork
:Read ValuTar;
fork again
:Read VelTar;
fork again
:Read thre;
end fork
:Calculate Importance;
note right
importance = a * VelTar + b * ValuTar + c * thre
end note
if (importance &gt; d) then (yes)
:Send Command via p12;
else (no)
endif
stop
@enduml</t>
  </si>
  <si>
    <t>@startuml
start
:Task Assignment;
:Parse Task Data;
if (Inbound or Outbound?) then (Outbound)
:Raw Material Outbound;
:Store Raw Material;
:Raw Material in Warehouse;
else (Inbound)
:Finished Product Inbound;
:Retrieve Finished Product;
:Finished Product Delivered;
endif
:Place Finished;
if (Task Successful?) then (Yes)
:Show Success Message;
else (No)
:Show Failure Reason;
endif
:Save Record to Database;
stop
@enduml</t>
  </si>
  <si>
    <t>@startuml
|Heating Furnace|
start
:Manual Loading;
:Heat Aluminum Ingot;
:Maintain Temperature;
|Ingot Receiving Platform|
:Receive Ingot;
:Transport Ingot;
:V-Roller Conveyor;
|Pushing ingot Measurement Device|
:Start Frequency Conversion Motor Control;
:Measure Temperature;
if (Temperature within qualified range?) then (Yes)
:Measure Length;
else (No)
:Return Ingot to Previous Stage;
stop
endif
|Clamp-Type Ingot Feeding Manipulator|
:Precise Positioning;
:Clamp Ingot and Feed into Inlet;
|Ingot End Lubrication Device|
:Lubricate End, Reduce Friction;
:Feed into Extrusion Center;
stop
@enduml</t>
  </si>
  <si>
    <t>@startuml
start
:Receive takeoff command;
if (Plane heading same as departure?) then (yes)
fork
repeat
:Adjust thrust;
:Detect thrust;
repeat while (Left and right thrust symmetrical and at rated thrust?)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else (no)
:Maintain speed;
endif
repeat
:Detect altitude;
repeat while (Rated altitude achieved?) is (no)
-&gt;yes;
:Retract landing gear;
endif
end fork
else (no)
:Stop takeoff;
stop
endif
stop
@enduml</t>
  </si>
  <si>
    <t>57/57</t>
  </si>
  <si>
    <t>91/91</t>
  </si>
  <si>
    <t>Missing 'stop take off' after 'wind sheet before V1'</t>
  </si>
  <si>
    <t>Missing 'stop take off' after 'wind sheet before V1'
'maintain speed'  node should be after  'Normal aircraft profile achieved?'  nodes</t>
  </si>
  <si>
    <t>@startuml
start
:Receive takeoff command;
if (Plane heading same as departure?) then (yes)
fork
repeat
:Adjust thrust;
:Detect thrust;
repeat while (Left and right thrust symmetrical and at rated thrust?)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takeoff;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:Maintain speed;
else (no)
:Maintain speed;
endif
repeat
:Detect altitude;
repeat while (Rated altitude achieved?) is (no)
-&gt;yes;
:Retract landing gear;
endif
end fork
else (no)
:Stop takeoff;
stop
endif
stop
@enduml</t>
  </si>
  <si>
    <t>maintain speed'  node should be after  'Normal aircraft profile achieved?'  nodes</t>
  </si>
  <si>
    <t>@startuml
start
:Read Simulation Data Signal;
:Check if Structural Feature is Enabled;
if (IsEnabled?) then (Yes)
  :Print "Current environment meets the launch conditions";
else (No)
  :Print "Current environment does not meet the launch conditions";
endif
stop
@enduml</t>
  </si>
  <si>
    <t>@startuml
start
fork
  :Maintain Requirements Traceability;
fork again
  :Organize the Model;
  :Analyze Stakeholder Needs;
  :Specify System Requirements;
  :Synthesize Alternative System Solutions;
fork again
  :Perform Trade-off Analysis;
end fork
stop
@enduml</t>
  </si>
  <si>
    <t>@startuml
start
:Read target (readExtensions);
:Read Structural Features;
:Determine protocol (prot);
if (Number of protocols?) then ([prot=1])
:Allocate single task;
:Send allocation to armor piercing bomb;
else (prot&gt;1)
:Allocate multiple tasks;
:Send assignment to drone;
endif
stop
@enduml</t>
  </si>
  <si>
    <t>@startuml
start
:Brake command issued by driver or passenger;
if (Is it an emergency?) then (Yes)
  :Generate emergency braking signal;
else (No)
  :Generate normal braking signal;
endif
:Send signal to central control system;
:Calculate braking force and electric-pneumatic brake distribution;
:Open appropriate valve;
:Compressed air charging;
:Brake caliper closed;
stop
@enduml</t>
  </si>
  <si>
    <t>@startuml
|ZPW-2000 Track Circuit|
start
:Train enters the section;
:Device status changes to "Occupied";
|Safety Host|
:Check rear section status;
if (Rear section is "Occupied"?) then (Yes)
  :Determine logic state as "Normal Occupied";
  :Control track circuit encoding;
else (No)
  :Set logic state to "Fault Occupied";
endif
|Target Controller|
:Send control signal;
:Activate indicator light;
stop
@enduml</t>
  </si>
  <si>
    <t>@startuml
start
:Read target values;
fork
:Read ValuTar (Value Target);
fork again
:Read VelTar (Velocity Target);
fork again
:Read thre (Threshold);
end fork
:Calculate Importance;
note right: importance = a * VelTar + b * ValuTar + c * thre
if (importance &gt; d?) then (Yes)
:Send command via "p12";
else (No)
:Do nothing;
endif
stop
@enduml</t>
  </si>
  <si>
    <t>Extra the node" do nothing"</t>
  </si>
  <si>
    <t>Delete the node" do nothing"</t>
  </si>
  <si>
    <t>@startuml
start
:Read target values;
fork
:Read ValuTar (Value Target);
fork again
:Read VelTar (Velocity Target);
fork again
:Read thre (Threshold);
end fork
:Calculate Importance;
note right: importance = a * VelTar + b * ValuTar + c * thre
if (importance &gt; d?) then (Yes)
:Send command via "p12";
endif
stop
@enduml</t>
  </si>
  <si>
    <t>@startuml
start
:Task Assignment;
:Parse Task Data;
if (Inbound or Outbound?) then (Outbound)
    :Raw Material Outbound;
    :Store Raw Material;
    :Raw Material in Warehouse;
else (Inbound)
    :Finished Product Inbound;
    :Retrieve Finished Product;
    :Finished Product Delivered;
endif
:Place Finished;
if (Task Successful?) then (Yes)
    :Show Success Message;
else (No)
    :Show Failure Reason;
endif
:Save Record to Database;
stop
@enduml</t>
  </si>
  <si>
    <t>@startuml
|Heating Furnace|
start
:Manual Loading;
:Heat Aluminum Ingot;
:Maintain Temperature;
|Ingot Receiving Platform|
:Receive Ingot;
:Transport Ingot;
:V-Roller Conveyor;
|Pushing Ingot Measurement Device|
:Start Frequency Conversion Motor Control;
:Measure Temperature;
if (Is temperature within qualified range?) then (Yes)
  :Measure Length;
else (No)
  :Return Ingot to Previous Stage;
  stop
endif
|Clamp-Type Ingot Feeding Manipulator|
:Precise Positioning;
:Clamp Ingot and Feed into Inlet;
|Ingot End Lubrication Device|
:Lubricate End, Reduce Friction;
:Feed into Extrusion Center;
stop
@enduml</t>
  </si>
  <si>
    <t>@startuml
start
:Receive takeoff command;
if (Plane heading same as departure?) then (yes)
else (no)
:Stop takeoff;
stop
endif
fork
repeat
:Adjust thrust;
:Detect thrust;
repeat while (Left and right thrust symmetrical and rated?)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takeoff;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else (no)
:Maintain speed;
endif
repeat
:Detect altitude;
repeat while (Rated altitude achieved?) is (no)
-&gt;yes;
:Retract landing gear;
endif
end fork
stop
@enduml</t>
  </si>
  <si>
    <t>58/58</t>
  </si>
  <si>
    <t>@startuml
start
:Receive takeoff command;
if (Plane heading same as departure?) then (yes)
else (no)
:Stop takeoff;
stop
endif
fork
repeat
:Adjust thrust;
:Detect thrust;
repeat while (Left and right thrust symmetrical and rated?) is (no)
-&gt;yes;
:Maintain thrust;
fork again
repeat
:Adjust aircraft attitude;
:Monitor elevation angle;
repeat while (Rated elevation angle reached?) is (no)
-&gt;yes;
:Maintain aircraft attitude;
fork again
repeat
:Detect speed;
repeat while (Proper speed (VR) reached?) is (no)
-&gt;yes;
if (Wind shear encountered before V1?) then (yes)
:Stop takeoff;
stop
else (no)
:Lift wheel;
if (Wind shear detected?) then (yes)
:Adjust thrust to maximum;
repeat
:Control climb gradient;
repeat while (Maximum climb gradient reached?) is (no)
-&gt;yes;
repeat
:Hold flap;
repeat while (Out of wind shear?) is (no)
-&gt;yes;
repeat
:Increase climb rate;
repeat while (Normal aircraft profile achieved?) is (no)
-&gt;yes;
endif
:Maintain speed;
repeat
:Detect altitude;
repeat while (Rated altitude achieved?) is (no)
-&gt;yes;
:Retract landing gear;
endif
end fork
stop
@enduml</t>
  </si>
  <si>
    <t>A practical guide to SysML</t>
  </si>
  <si>
    <t>Sequence Diagram of Communication between the Security System and the Regional Headquarters</t>
  </si>
  <si>
    <t xml:space="preserve">This sequence diagram illustrates the communication protocol between a company security system and its regional headquarters with the following requirements:
1. The diagram involves two primary parts:
   - Company Security System (Surveillance System)
   - Regional HQ (Command Center)
2. The entire communication flow is enclosed in a parallel block marked with "ignore{Status Report, Status Ack}", indicating that status reports and acknowledgments occur in parallel but are not the focus of this diagram.
3. The Company Security System initiates communication by sending a "System On" signal to the Regional HQ, activating both systems for monitoring.
4. Within an assertion loop (indicating this sequence must occur in the specified order):
   - The Security System sends an "Alert" signal to Regional HQ when a security issue is detected
   - The Security System subsequently sends a "Stand Down" signal to Regional HQ when the security issue is resolved
5. When monitoring is complete, the Security System sends a "System Off" signal to Regional HQ, indicating the end of the monitoring session.
</t>
  </si>
  <si>
    <t>@startuml
participant "company security system:Surveillance System" as SS
participant "regional HQ: Command Center" as RHQ
par ignore{Status Report, Status Ack}
    SS -&gt;&gt; RHQ++: System On
    activate SS
    loop assert
        SS -&gt;&gt; RHQ: Alert
        SS -&gt;&gt; RHQ: Stand Down
    end
    SS -&gt;&gt; RHQ: System Off
end
@enduml</t>
  </si>
  <si>
    <t>##Role: You are an expert in SysML modeling
##Instruction: Please help me to build a sequence model as per the Requirement.the output data format must comply with PlantUML.Only need to output model information, no extra content.
##Requirement:
This sequence diagram illustrates the communication protocol between a company security system and its regional headquarters with the following requirements:
1. The diagram involves two primary parts:
   - Company Security System (Surveillance System)
   - Regional HQ (Command Center)
2. The entire communication flow is enclosed in a parallel block marked with "ignore{Status Report, Status Ack}", indicating that status reports and acknowledgments occur in parallel but are not the focus of this diagram.
3. The Company Security System initiates communication by sending a "System On" signal to the Regional HQ, activating both systems for monitoring.
4. Within an assertion loop (indicating this sequence must occur in the specified order):
   - The Security System sends an "Alert" signal to Regional HQ when a security issue is detected
   - The Security System subsequently sends a "Stand Down" signal to Regional HQ when the security issue is resolved
5. When monitoring is complete, the Security System sends a "System Off" signal to Regional HQ, indicating the end of the monitoring session.
##Sample: 
@startuml
participant User
User -&gt; A: DoWork
activate A
A -&gt; B: &lt;&lt; createRequest &gt;&gt;
activate B
B -&gt; C: DoWork
activate C
C --&gt; B: WorkDone
destroy C
B --&gt; A: RequestCreated
deactivate B
A -&gt; User: Done
deactivate A
@enduml</t>
  </si>
  <si>
    <t>@startuml
participant "Company Security System" as CSS
participant "Regional HQ" as RHQ
par ignore {Status Report, Status Ack}
CSS -&gt; RHQ: System On
activate RHQ
loop assertion
CSS -&gt; RHQ: Alert
CSS -&gt; RHQ: Stand Down
end
CSS -&gt; RHQ: System Off
deactivate RHQ
end
@enduml</t>
  </si>
  <si>
    <t>9/9</t>
  </si>
  <si>
    <t>100%</t>
  </si>
  <si>
    <t>Incorrect message type.Incorrect activation and destruction of the lifeline</t>
  </si>
  <si>
    <t>@startuml
participant "Company Security System" as CSS
participant "Regional HQ" as RHQ
par ignore
    CSS -&gt;&gt; RHQ: Status Report
    RHQ -&gt;&gt; CSS: Status Ack
end
CSS -&gt;&gt; RHQ: System On
activate RHQ
loop
    CSS -&gt;&gt; RHQ: Alert
    CSS -&gt;&gt; RHQ: Stand Down
end
CSS -&gt;&gt; RHQ: System Off
deactivate RHQ
@enduml</t>
  </si>
  <si>
    <t>Sequence Diagram of Communication between Security Personnel and the Security System</t>
  </si>
  <si>
    <t>1. **Introduction of Lifelines**: The sequence involves two lifelines: security guard [Elvis] as an Advanced Operator and the company security system as Surveillance System.
2. **Camera Selection**: The security guard [Elvis] selects camera CCC1 to begin the interaction.
3. **Status Request**: After selecting the camera, Elvis issues a get current status request to retrieve the status of camera CCC1.
4. **System Response**: The company security system responds to the status request with an "OK" message.
5. **Implicit Camera Selection Confirmation**: Although the system does not explicitly confirm the camera selection to Elvis, it does not handle the get current status request until after receiving and processing the select camera request.
6. **Internal Status Request**: The company security system obtains the status from the selected camera by issuing a subsidiary get status request to itself, using the ID of the currently selected camera.
7. **Status Update**: After obtaining the status, the system updates Elvis with the current status of the camera.
8. **Camera Movement Command**: Elvis commands the system to move the camera, likely by giving a pan camera order via a joystick.
9. **Second Status Request**: Elvis asks for the status of the camera again after issuing the movement command.
10. **Status Update During Movement**: The system responds with a "Moving" status, indicating that the camera is now in motion as per Elvis's command.</t>
  </si>
  <si>
    <t>@startuml
participant "security guard [Elvis]:\nAdvanced Operator" as Elvis
participant "company security system :Surveillance System" as System
Elvis -&gt;&gt; System : select camera(camera id ="CCC1")
Elvis -&gt; System : get current status()
System -&gt; System : get status(camera id ="CCC1")
System --&gt;&gt; System : get status():"OK"
System --&gt;&gt; Elvis : get current status():"OK"
Elvis -&gt;&gt; System : pan camera(strength = 2)
Elvis -&gt; System : get current status()
System -&gt; System : get status(camera id ="CCC1")
System --&gt;&gt; System : get current status():"Moving"
System --&gt;&gt; Elvis : get current status():"Moving"
@enduml</t>
  </si>
  <si>
    <t>##Role: You are an expert in SysML modeling
##Instruction: Please help me to build a sequence model as per the Requirement.the output data format must comply with PlantUML.Only need to output model information, no extra content.
##Requirement:
1. **Introduction of Lifelines**: The sequence involves two lifelines: security guard [Elvis] as an Advanced Operator and the company security system as Surveillance System.
2. **Camera Selection**: The security guard [Elvis] selects camera CCC1 to begin the interaction.
3. **Status Request**: After selecting the camera, Elvis issues a get current status request to retrieve the status of camera CCC1.
4. **System Response**: The company security system responds to the status request with an "OK" message.
5. **Implicit Camera Selection Confirmation**: Although the system does not explicitly confirm the camera selection to Elvis, it does not handle the get current status request until after receiving and processing the select camera request.
6. **Internal Status Request**: The company security system obtains the status from the selected camera by issuing a subsidiary get status request to itself, using the ID of the currently selected camera.
7. **Status Update**: After obtaining the status, the system updates Elvis with the current status of the camera.
8. **Camera Movement Command**: Elvis commands the system to move the camera, likely by giving a pan camera order via a joystick.
9. **Second Status Request**: Elvis asks for the status of the camera again after issuing the movement command.
10. **Status Update During Movement**: The system responds with a "Moving" status, indicating that the camera is now in motion as per Elvis's command.
##Sample: 
@startuml
participant User
User -&gt; A: DoWork
activate A
A -&gt; B: &lt;&lt; createRequest &gt;&gt;
activate B
B -&gt; C: DoWork
activate C
C --&gt; B: WorkDone
destroy C
B --&gt; A: RequestCreated
deactivate B
A -&gt; User: Done
deactivate A
@enduml</t>
  </si>
  <si>
    <t>@startuml
actor Elvis as "Security Guard [Elvis]"
participant "Surveillance System" as CompanySecuritySystem
Elvis -&gt; CompanySecuritySystem: Select Camera CCC1
activate CompanySecuritySystem
Elvis -&gt; CompanySecuritySystem: Get Current Status of CCC1
CompanySecuritySystem -&gt; CompanySecuritySystem: Get Status of CCC1
CompanySecuritySystem --&gt; Elvis: OK
deactivate CompanySecuritySystem
Elvis -&gt; CompanySecuritySystem: Pan Camera CCC1
activate CompanySecuritySystem
Elvis -&gt; CompanySecuritySystem: Get Current Status of CCC1 (Post-Movement)
CompanySecuritySystem --&gt; Elvis: Status: Moving
deactivate CompanySecuritySystem
@enduml</t>
  </si>
  <si>
    <t>A lifeline represents the relevant lifetime of a property of the interaction’s owning block, not the actor</t>
  </si>
  <si>
    <t>@startuml
participant "Advanced Operator\n[Elvis]" as Elvis
entity "Surveillance System" as System
Elvis -&gt; System : Select camera CCC1
System -&gt; System : Subsidiary request to handle selection
Elvis -&gt; System : Get current status of camera CCC1
System --&gt; Elvis : OK
System -&gt; System : Get status of selected camera CCC1
System --&gt; Elvis : Status of camera CCC1
Elvis -&gt; System : Pan camera CCC1
Elvis -&gt; System : Get current status of camera CCC1
System --&gt; Elvis : Moving
@enduml</t>
  </si>
  <si>
    <t>Incorrect message type..Incorrect message exchange.</t>
  </si>
  <si>
    <t>@startuml
participant "Advanced Operator\n[Elvis]" as Elvis
entity "Surveillance System" as System
Elvis -&gt;&gt; System : Select camera CCC1
System -&gt; System : Subsidiary request to handle selection
Elvis -&gt; System : Get current status of camera CCC1
System --&gt; Elvis : OK
System -&gt; System : Get status of selected camera CCC1
System --&gt; Elvis : Status of camera CCC1
Elvis -&gt;&gt; System : Pan camera CCC1
... Camera movement in progress ...
Elvis -&gt; System : Get current status of camera CCC1
System --&gt; Elvis : Moving
@enduml</t>
  </si>
  <si>
    <t>Sequence Diagram of Logging into the Security System</t>
  </si>
  <si>
    <t>1. **Security guard  requests to log in:**
   - The user interface of the company security system gets a login message from the security guard attempting to log in.
2. **User Interface requests Monitoring Station to verify the login:**
   - After receiving the login message, the user interface sends a request to the Monitoring Station to verify the authenticity of the login attempt.
3. **Monitoring Station verifies the login:**
   - The Monitoring Station processes the verification request to ensure the login credentials are valid.
4. **User Interface checks for maximum number of logins:**
   - The user interface checks to ensure that the maximum number of concurrent logins allowed by the system has not been exceeded.
5. **User Interface returns control to the security guard:**
   - Once the verification is complete and the login limit check is passed, the user interface returns control to the security guard, who can then take appropriate actions based on the verification outcome.</t>
  </si>
  <si>
    <t>@startuml
participant "Security guard[Elvis]: Advanced Operator" as Guard
box company security system :Surveillance System
participant "user interface: UI" as UI
participant ":Monitoring Station" as MS
endbox
Guard -&gt; UI++: login("Fred Bloggs", "Squirrel007")
activate Guard
UI -&gt; MS++: verify login details(user name, pwd)
MS --&gt;&gt; UI--: verify login details():true
UI -&gt; MS++: check capacity()
MS --&gt;&gt; UI--: check capacity():3
UI --&gt;&gt; Guard: login():"OK"
deactivate UI
@enduml</t>
  </si>
  <si>
    <t>##Role: You are an expert in SysML modeling
##Instruction: Please help me to build a sequence model as per the Requirement.the output data format must comply with PlantUML.Only need to output model information, no extra content.
##Requirement:
1. **Security guard  requests to log in:**
   - The user interface of the company security system gets a login message from the security guard attempting to log in.
2. **User Interface requests Monitoring Station to verify the login:**
   - After receiving the login message, the user interface sends a request to the Monitoring Station to verify the authenticity of the login attempt.
3. **Monitoring Station verifies the login:**
   - The Monitoring Station processes the verification request to ensure the login credentials are valid.
4. **User Interface checks for maximum number of logins:**
   - The user interface checks to ensure that the maximum number of concurrent logins allowed by the system has not been exceeded.
5. **User Interface returns control to the security guard:**
   - Once the verification is complete and the login limit check is passed, the user interface returns control to the security guard, who can then take appropriate actions based on the verification outcome.
##Sample: 
@startuml
participant User
User -&gt; A: DoWork
activate A
A -&gt; B: &lt;&lt; createRequest &gt;&gt;
activate B
B -&gt; C: DoWork
activate C
C --&gt; B: WorkDone
destroy C
B --&gt; A: RequestCreated
deactivate B
A -&gt; User: Done
deactivate A
@enduml</t>
  </si>
  <si>
    <t>@startuml
actor User
participant "User Interface" as UI
participant "Monitoring Station" as MS
participant "Security Guard" as SG
User -&gt; UI: login message
UI -&gt; MS: verify login
MS -&gt; UI: verification result
UI -&gt; UI: check max logins
UI -&gt; SG: return control
@enduml</t>
  </si>
  <si>
    <t>@startuml
participant User
participant "User Interface" as UI
participant "Monitoring Station" as MS
participant "Security Guard" as SG
User -&gt; UI: login message
UI -&gt; MS: verify login
MS -&gt; UI: verification result
UI -&gt; UI: check max logins
UI -&gt; SG: return control
@enduml</t>
  </si>
  <si>
    <t>Incorrect message type. Incorrect activation and destruction of the lifeline.Incorrect message exchange.</t>
  </si>
  <si>
    <t>@startuml
actor SecurityGuard
participant "User Interface" as UI
participant "Monitoring Station" as MS
SecurityGuard -&gt; UI: login request
activate UI
UI -&gt; MS: request login verification
activate MS
MS -&gt; UI: verification result
deactivate MS
UI -&gt; MS: check capacity
activate MS
MS -&gt; UI: capacity result
deactivate MS
UI -&gt; SecurityGuard: login result
deactivate UI
@enduml</t>
  </si>
  <si>
    <t>Sequence Diagram of the Personalized Model for Botanical Garden Visitors</t>
  </si>
  <si>
    <t>This sequence diagram illustrates a personalized model for botanical garden visitors with the following requirements:
1. The tourist (T) initiates the process by requesting personalized information from the Optimization of Model Information (OMI) system.
2. The OMI forwards this information to the Intelligent Navigation System (INS).
3. The INS performs model analysis on the received information.
4. The INS then sends the model data to the System Data Analysis (SDS) component.
5. The SDS conducts data analysis on the received model data.
6. The SDS forwards the analyzed data to the Personalized Customer Requirements Acquisition (PCRA) system.
7. The PCRA performs model optimization based on the received data.
8. The PCRA sends the optimized model to the Botanical Garden System (BGS).
9. Finally, the BGS delivers the optimized system to the tourist, completing the personalization process.
The diagram demonstrates how a botanical garden visitor's experience can be personalized through multiple system components working together to analyze preferences and optimize the visiting experience.</t>
  </si>
  <si>
    <t>@startuml
participant tourist as T
participant Optimization_of_model_information as OMI
participant Intelligent_navigation_system as INS
participant System_data_snalysis as SDS
participant Personalized_customer_requirments_acquisition as PCRA
participant Botanical_garden_system as BGS
T -&gt; OMI: personalized information()
OMI -&gt; INS: information()
INS -&gt; INS: model_analysis()
INS -&gt; SDS: model_data()
SDS -&gt; SDS: data_analysis()
SDS -&gt; PCRA: data()
PCRA -&gt; PCRA: model_optimization()
PCRA -&gt; BGS: model()
BGS -&gt; T:Optimized_system()
@enduml</t>
  </si>
  <si>
    <t>##Role: You are an expert in SysML modeling ##Instruction: Please help me to build an sequence model as per the Requirement.the output data format must comply with PlantUML.Only need to output model information, no extra content. ##Requirement:
"This sequence diagram illustrates a personalized model for botanical garden visitors with the following requirements:
The tourist (T) initiates the process by requesting personalized information from the Optimization of Model Information (OMI) system.
The OMI forwards this information to the Intelligent Navigation System (INS).
The INS performs model analysis on the received information.
The INS then sends the model data to the System Data Analysis (SDS) component.
The SDS conducts data analysis on the received model data.
The SDS forwards the analyzed data to the Personalized Customer Requirements Acquisition (PCRA) system.
The PCRA performs model optimization based on the received data.
The PCRA sends the optimized model to the Botanical Garden System (BGS).
Finally, the BGS delivers the optimized system to the tourist, completing the personalization process.
The diagram demonstrates how a botanical garden visitor's experience can be personalized through multiple system components working together to analyze preferences and optimize the visiting experience.
##Sample: 
@startuml
participant User
User -&gt; A: DoWork
activate A
A -&gt; B: &lt;&lt; createRequest &gt;&gt;
activate B
B -&gt; C: DoWork
activate C
C --&gt; B: WorkDone
destroy C
B --&gt; A: RequestCreated
deactivate B
A -&gt; User: Done
deactivate A
@enduml</t>
  </si>
  <si>
    <t>@startuml
actor T as Tourist
participant OMI as "Optimization of Model Information"
participant INS as "Intelligent Navigation System"
participant SDS as "System Data Analysis"
participant PCRA as "Personalized Customer Requirements Acquisition"
participant BGS as "Botanical Garden System"
Tourist -&gt; OMI: Request personalized info
activate OMI
OMI -&gt; INS: Forward info
activate INS
INS -&gt; INS: Model analysis
INS -&gt; SDS: Send model data
deactivate INS
activate SDS
SDS -&gt; SDS: Data analysis
SDS -&gt; PCRA: Forward analyzed data
deactivate SDS
activate PCRA
PCRA -&gt; PCRA: Model optimization
PCRA -&gt; BGS: Send optimized model
deactivate PCRA
activate BGS
BGS -&gt; Tourist: Deliver optimized system
deactivate BGS
deactivate OMI
@enduml</t>
  </si>
  <si>
    <t>19/20</t>
  </si>
  <si>
    <t>@startuml
participant OMI as "Optimization of Model Information"
participant INS as "Intelligent Navigation System"
participant SDS as "System Data Analysis"
participant PCRA as "Personalized Customer Requirements Acquisition"
participant BGS as "Botanical Garden System"
actor T as Tourist
Tourist -&gt; OMI: Request personalized info
OMI -&gt; INS: Forward info
activate OMI
INS -&gt; INS: Model analysis
INS -&gt; SDS: Send model data
activate INS
SDS -&gt; SDS: Data analysis
SDS -&gt; PCRA: Forward analyzed data
activate SDS
PCRA -&gt; PCRA: Model optimization
PCRA -&gt; BGS: Send optimized model
activate PCRA
BGS -&gt; Tourist: Deliver optimized system
activate BGS
deactivate OMI
deactivate INS
deactivate SDS
deactivate PCRA
deactivate BGS
@enduml</t>
  </si>
  <si>
    <t>70%</t>
  </si>
  <si>
    <t>Incorrect activation and destruction of the lifeline.</t>
  </si>
  <si>
    <t>@startuml
participant OMI as "Optimization of Model Information"
participant INS as "Intelligent Navigation System"
participant SDS as "System Data Analysis"
participant PCRA as "Personalized Customer Requirements Acquisition"
participant BGS as "Botanical Garden System"
actor T as Tourist
Tourist -&gt; OMI: Request personalized info
OMI -&gt; INS: Forward info
INS -&gt; INS: Model analysis
INS -&gt; SDS: Send model data
SDS -&gt; SDS: Data analysis
SDS -&gt; PCRA: Forward analyzed data
PCRA -&gt; PCRA: Model optimization
PCRA -&gt; BGS: Send optimized model
BGS -&gt; Tourist: Deliver optimized system
@enduml</t>
  </si>
  <si>
    <t>Interaction Sequence Diagram of the Alarm System</t>
  </si>
  <si>
    <t>1. The system involves three main components:
   - An Alarm Controller (part of a Control System)
   - An Emergency Communications System
   - An internal Public Address (PA) System
2. Alarm Raising Process:
   - When the "Raise Alarm()" command is triggered, the Alarm Controller is activated
   - The Alarm Controller instructs the PA System to announce an alert message repeatedly
   - The Alarm Controller then enters a loop to notify emergency services
3. Emergency Service Notification Loop:
   - For each iteration, the Alarm Controller requests the next service from the Emergency Communications System
   - The Emergency Communications System returns an Alert containing location, password, and service information
4. Alarm Cancellation Process:
   - When the "Cancel Alarm()" command is received, the Alarm Controller stops the emergency procedure
   - The Alarm Controller instructs the PA System to announce a stand-down message once (not repeated)
   - The Alarm Controller enters another loop to notify all services that the emergency is over
5. Service Stand-down Notification Loop:
   - Similar to the alert loop, the Alarm Controller requests each service in sequence
   - The Emergency Communications System sends a Standown notification to each service with location, password, and service information
6. Message Parameters:
   - Alert messages must not be "alertmsg" and must be set to repeat
   - Stand-down messages must be "standownmsg" and must not repeat</t>
  </si>
  <si>
    <t>@startuml
participant "alarm controller :Control System" as AlarmController
participant "Emergency Comms System" as ECS
participant "internal PA:PA System" as PA
[-&gt;&gt; AlarmController : Raise Alarm()
activate AlarmController
AlarmController -&gt;&gt; PA ++: Announce(message!= "alertmsg", repeat = "true")
deactivate PA
loop (1,*)
    AlarmController -&gt; ECS ++: service = get next service()
    ECS --&gt;&gt; AlarmController --: Alert(location, password, service)
end loop
[-&gt;&gt; AlarmController : Cancel Alarm()
AlarmController --&gt; PA++ : Announce(message="standownmsg", repeat = "false")
deactivate PA
loop (1,*)
    AlarmController -&gt; ECS ++: service = get next service()
    ECS --&gt;&gt; AlarmController --: Standown(location, password, service)
end
@enduml</t>
  </si>
  <si>
    <t>##Role: You are an expert in SysML modeling
##Instruction: Please help me to build a sequence model as per the Requirement.the output data format must comply with PlantUML.Only need to output model information, no extra content.
##Requirement:
1. The system involves three main components:
   - An Alarm Controller (part of a Control System)
   - An Emergency Communications System
   - An internal Public Address (PA) System
2. Alarm Raising Process:
   - When the "Raise Alarm()" command is triggered, the Alarm Controller is activated
   - The Alarm Controller instructs the PA System to announce an alert message repeatedly
   - The Alarm Controller then enters a loop to notify emergency services
3. Emergency Service Notification Loop:
   - For each iteration, the Alarm Controller requests the next service from the Emergency Communications System
   - The Emergency Communications System returns an Alert containing location, password, and service information
4. Alarm Cancellation Process:
   - When the "Cancel Alarm()" command is received, the Alarm Controller stops the emergency procedure
   - The Alarm Controller instructs the PA System to announce a stand-down message once (not repeated)
   - The Alarm Controller enters another loop to notify all services that the emergency is over
5. Service Stand-down Notification Loop:
   - Similar to the alert loop, the Alarm Controller requests each service in sequence
   - The Emergency Communications System sends a Standown notification to each service with location, password, and service information
6. Message Parameters:
   - Alert messages must not be "alertmsg" and must be set to repeat
   - Stand-down messages must be "standownmsg" and must not repeat
##Sample: 
@startuml
participant User
User -&gt; A: DoWork
activate A
A -&gt; B: &lt;&lt; createRequest &gt;&gt;
activate B
B -&gt; C: DoWork
activate C
C --&gt; B: WorkDone
destroy C
B --&gt; A: RequestCreated
deactivate B
A -&gt; User: Done
deactivate A
@enduml</t>
  </si>
  <si>
    <t>@startuml
participant "Raise Alarm Command" as Command
participant "Alarm Controller" as AlarmCtrl
participant "PA System" as PASys
participant "Emergency Communications System" as EmergComm
note right of Command: Alarm Raising Process
Command -&gt; AlarmCtrl: RaiseAlarm()
activate AlarmCtrl
AlarmCtrl -&gt; PASys: Announce "alertmsg" (repeat)
activate PASys
deactivate PASys
loop Notify Emergency Services
AlarmCtrl -&gt; EmergComm: Request Next Service
activate EmergComm
EmergComm --&gt; AlarmCtrl: Return Alert(location, password, service)
deactivate EmergComm
end
note right of Command: Alarm Cancellation Process
Command -&gt; AlarmCtrl: CancelAlarm()
activate AlarmCtrl
AlarmCtrl -&gt; PASys: Announce "standownmsg" (once)
activate PASys
deactivate PASys
loop Service Stand-down Notification
AlarmCtrl -&gt; EmergComm: Request Each Service
activate EmergComm
EmergComm --&gt; AlarmCtrl: Return Standown(location, password, service)
deactivate EmergComm
end
@enduml</t>
  </si>
  <si>
    <t>Incorrect message type. Incorrect activation and destruction of the lifeline. Incorrect lifeline.</t>
  </si>
  <si>
    <t>@startuml
participant "Raise Alarm Command" as Command
participant "Alarm Controller" as AlarmCtrl
participant "PA System" as PASys
participant "Emergency Communications System" as EmergComm
note right of Command: Alarm Raising Process
Command -&gt;&gt; AlarmCtrl: RaiseAlarm()
activate AlarmCtrl
AlarmCtrl -&gt;&gt; PASys: Announce "alertmsg" (repeat)
activate PASys
AlarmCtrl --&gt; PASys: Announce "alertmsg" Confirmation
deactivate PASys
loop Notify Emergency Services
AlarmCtrl -&gt; EmergComm: Request Next Service
activate EmergComm
EmergComm --&gt; AlarmCtrl: Return Alert(location, password, service)
deactivate EmergComm
end
note right of Command: Alarm Cancellation Process
Command -&gt;&gt; AlarmCtrl: CancelAlarm()
activate AlarmCtrl
AlarmCtrl -&gt;&gt; PASys: Announce "standownmsg" (once)
activate PASys
AlarmCtrl --&gt; PASys: Announce "standownmsg" Confirmation
deactivate PASys
loop Service Stand-down Notification
AlarmCtrl -&gt; EmergComm: Request Each Service
activate EmergComm
EmergComm --&gt; AlarmCtrl: Return Standown(location, password, service)
deactivate EmergComm
end
@enduml</t>
  </si>
  <si>
    <t>Sequence Diagram of Intruder Detection and Tracking by the Security System</t>
  </si>
  <si>
    <t># Security System Intrusion Detection and Tracking Requirements
This sequence diagram illustrates the workflow for a security system detecting and tracking intruders with the following requirements:
1. The diagram involves two main participants:
   - Security Guard (Elvis), who is classified as an Advanced Operator
   - Company Security System, which functions as a Surveillance System
2. The process begins when an external system or sensor detects an illegal entry, triggering the Security System with a specific sensor ID.
3. Upon detection, the Security System performs two simultaneous actions:
   - Sends an "Intruder Alert" notification to the Security Guard with the sensor ID information
   - Raises an alarm to external systems
4. After notification, the workflow branches into two alternative paths depending on the mode selection:
   **If automatic mode is required:**
   - The Security Guard activates the "Auto Track" function on the Security System
   - If the system loses contact with the intruder, it must notify the Guard with a "Lost Track" message
   **If manual mode is required:**
   - The Security Guard enters a continuous loop of manual camera control:
     - Issues "Pan Camera" commands with specified strength parameters
     - Issues "Tilt Camera" commands with specified strength parameters
5. When the situation is resolved, the Security Guard sends a "Cancel Alert" command to the Security System.
6. The Security System then cancels the alarm on external systems, completing the workflow.</t>
  </si>
  <si>
    <t>@startuml
participant "Security Guard\nElvis:Advanced Operator" as Guard
participant "Company Security System\n:Surveillance System" as SecuritySystem
[-&gt;&gt; SecuritySystem ++: Ilegal Entry Detected (id=sensor id)
SecuritySystem -&gt;&gt; Guard ++ : Intruder Alert (sensor id)
SecuritySystem -&gt;&gt;] : Raise Alarm()
deactivate SecuritySystem
alt {fautomatic mode required}
    Guard -&gt;&gt; SecuritySystem ++: Auto Track()
    opt {flost contact}
        SecuritySystem -&gt;&gt; Guard --: Lost Track
    end
else {manual mode required}
    loop
        Guard -&gt;&gt; SecuritySystem : Pan Camera(strength)Control
        Guard -&gt;&gt; SecuritySystem : Tilt Camera(strength)
    end
end
Guard -&gt;&gt; SecuritySystem ++: Cancel Alert()
SecuritySystem -&gt;&gt;] --: Cancel Alarm()
deactivate SecuritySystem
deactivate Guard
@enduml</t>
  </si>
  <si>
    <t>##Role: You are an expert in SysML modeling 
##Instruction: Please help me to build a sequence model as per the Requirement.the output data format must comply with PlantUML.Only need to output model information, no extra content. 
##Requirement: 
This sequence diagram illustrates the workflow for a security system detecting and tracking intruders with the following requirements:
1. The diagram involves two main participants:
   - Security Guard (Elvis), who is classified as an Advanced Operator
   - Company Security System, which functions as a Surveillance System
2. The process begins when an external system or sensor detects an illegal entry, triggering the Security System with a specific sensor ID.
3. Upon detection, the Security System performs two simultaneous actions:
   - Sends an "Intruder Alert" notification to the Security Guard with the sensor ID information
   - Raises an alarm to external systems
4. After notification, the workflow branches into two alternative paths depending on the mode selection:
   **If automatic mode is required:**
   - The Security Guard activates the "Auto Track" function on the Security System
   - If the system loses contact with the intruder, it must notify the Guard with a "Lost Track" message
   **If manual mode is required:**
   - The Security Guard enters a continuous loop of manual camera control:
     - Issues "Pan Camera" commands with specified strength parameters
     - Issues "Tilt Camera" commands with specified strength parameters
5. When the situation is resolved, the Security Guard sends a "Cancel Alert" command to the Security System.
6. The Security System then cancels the alarm on external systems, completing the workflow.
##Sample: 
@startuml
participant User
User -&gt; A: DoWork
activate A
A -&gt; B: &lt;&lt; createRequest &gt;&gt;
activate B
B -&gt; C: DoWork
activate C
C --&gt; B: WorkDone
destroy C
B --&gt; A: RequestCreated
deactivate B
A -&gt; User: Done
deactivate A
@enduml</t>
  </si>
  <si>
    <t>@startuml
participant "Security Guard\n(Elvis)" as Elvis
participant "Company Security\nSystem" as Sys
== Illegal Entry Detected ==
External -&gt; Sys: Detect Intruder(sensorID)
activate Sys
== Alert and Alarm ==
Sys -&gt; Elvis: Intruder Alert(sensorID)
Sys -&gt; External: Raise Alarm
== Mode Selection ==
alt Automatic Mode
Elvis -&gt; Sys: Activate Auto Track
opt Lose Contact
Sys -&gt; Elvis: Lost Track
end
else Manual Mode
loop Camera Control
Elvis -&gt; Sys: Pan Camera(strength)
Elvis -&gt; Sys: Tilt Camera(strength)
end
end
== Resolution ==
Elvis -&gt; Sys: Cancel Alert
Sys -&gt; External: Cancel Alarm
deactivate Sys
@enduml</t>
  </si>
  <si>
    <t>@startuml
participant "Security Guard" as Elvis
participant "Company Security System" as SS
== Intruder Detection ==
group Intrusion Detected
  activate SS
  SS -&gt; SS: Sensor detects illegal entry
  SS -&gt; Elvis: "Intruder Alert" with sensor ID
end
alt Auto Mode
  activate Elvis
  Elvis -&gt; SS: Activate "Auto Track"
  deactivate Elvis
  activate SS
  opt Lost Track
    SS -&gt; Elvis: Notify "Lost Track"
  end
  deactivate SS
else Manual Mode
  activate Elvis
  loop Manual Control
    Elvis -&gt; SS: "Pan Camera" with strength parameter
    Elvis -&gt; SS: "Tilt Camera" with strength parameter
  end
  deactivate Elvis
end
== Situation Resolved ==
activate Elvis
Elvis -&gt; SS: "Cancel Alert"
deactivate Elvis
deactivate SS
@enduml</t>
  </si>
  <si>
    <t>TCU Rectification Detection Sequence Diagram</t>
  </si>
  <si>
    <t>1. **Central Control Unit (CCU) sends rectification information to TCU via Multifunction Vehicle Bus (MVB):**
    - CCU initiates the communication.
    - CCU sends a message containing rectification information.
    - MVB transmits the message from CCU to TCU.
2. **TCU forwards rectification information to Rectifier:**
    - TCU receives the rectification information from CCU.
    - TCU forwards the rectification information to the Rectifier.
3. **Rectifier sends fault information to TCU upon failure:**
    - Rectifier detects a fault.
    - Rectifier sends a fault message to TCU.
4. **TCU sends fault information to CCU via MVB:**
    - TCU receives the fault message from the Rectifier.
    - TCU sends the fault message to CCU via MVB.
5. **CCU forms train-level diagnostic information via Wire Train Bus (WTB):**
    - CCU receives the fault message from TCU.
    - CCU processes the fault information.
    - CCU sends the diagnostic information to form a train-level alert via WTB.
6. **Host Message Interface (HMI) receives the diagnostic information and triggers an alarm:**
    - HMI is a component that monitors the WTB.
    - HMI receives the train-level diagnostic information from CCU.
    - HMI processes the information and triggers an alarm to alert the operator.</t>
  </si>
  <si>
    <t>@startuml
participant CCU
participant MVB
participant TCU
participant Rectifier
participant WTB
participant HMI
participant AlarmDevice
autonumber
CCU -&gt; MVB ++ : Detect the status signal of the rectifier
activate CCU
MVB -&gt; TCU ++ : Detect the status signal of the rectifier
TCU -&gt; Rectifier ++ : Detect the status signal of the rectifier
Rectifier -&gt; TCU -- : The rectifier components are working abnormally
TCU -&gt; MVB -- : Abnormal working signal of rectifier components
MVB -&gt; CCU -- : The rectifier components are working abnormally
CCU -&gt; WTB ++ : The rectifier components are working abnormally
WTB -&gt; HMI ++ : Start the alarm device
HMI --&gt; AlarmDevice **: Abnormal working signal of the rectifier
HMI -&gt; AlarmDevice !!: Turn off the alarm
@enduml</t>
  </si>
  <si>
    <t>##Role: You are an expert in SysML modeling
##Instruction: Please help me to build an sequence model as per the Requirement.the output data format must comply with PlantUML.Only need to output model information, no extra content.
 ##Requirement:
1. **Central Control Unit (CCU) sends rectification information to TCU via Multifunction Vehicle Bus (MVB):**
    - CCU initiates the communication.
    - CCU sends a message containing rectification information.
    - MVB transmits the message from CCU to TCU.
2. **TCU forwards rectification information to Rectifier:**
    - TCU receives the rectification information from CCU.
    - TCU forwards the rectification information to the Rectifier.
3. **Rectifier sends fault information to TCU upon failure:**
    - Rectifier detects a fault.
    - Rectifier sends a fault message to TCU.
4. **TCU sends fault information to CCU via MVB:**
    - TCU receives the fault message from the Rectifier.
    - TCU sends the fault message to CCU via MVB.
5. **CCU forms train-level diagnostic information via Wire Train Bus (WTB):**
    - CCU receives the fault message from TCU.
    - CCU processes the fault information.
    - CCU sends the diagnostic information to form a train-level alert via WTB.
6. **Host Message Interface (HMI) receives the diagnostic information and triggers an alarm:**
    - HMI is a component that monitors the WTB.
    - HMI receives the train-level diagnostic information from CCU.
    - HMI processes the information and triggers an alarm to alert the operator.
##Sample: 
@startuml
participant User
User -&gt; A: DoWork
activate A
A -&gt; B: &lt;&lt; createRequest &gt;&gt;
activate B
B -&gt; C: DoWork
activate C
C --&gt; B: WorkDone
destroy C
B --&gt; A: RequestCreated
deactivate B
A -&gt; User: Done
deactivate A
@enduml</t>
  </si>
  <si>
    <t>@startuml
actor CCU
participant TCU
participant MVB
participant Rectifier
participant WTB
participant HMI
CCU -&gt; MVB: Send rectification information
activate MVB
MVB -&gt; TCU: Transmit rectification information
deactivate MVB
activate TCU
TCU -&gt; Rectifier: Forward rectification information
deactivate TCU
activate Rectifier
Rectifier -&gt; TCU: Send fault information upon failure
deactivate Rectifier
activate TCU
TCU -&gt; MVB: Send fault information
deactivate TCU
activate MVB
MVB -&gt; CCU: Transmit fault information
deactivate MVB
activate CCU
CCU -&gt; CCU: Process fault information
CCU -&gt; WTB: Send train-level diagnostic information
deactivate CCU
activate WTB
WTB -&gt; HMI: Transmit diagnostic information
deactivate WTB
activate HMI
HMI -&gt; HMI: Process information and trigger alarm
deactivate HMI
@enduml</t>
  </si>
  <si>
    <t>@startuml
participant CCU
participant TCU
participant MVB
participant Rectifier
participant WTB
participant HMI
CCU -&gt; MVB: Send rectification information
activate MVB
MVB -&gt; TCU: Transmit rectification information
deactivate MVB
activate TCU
TCU -&gt; Rectifier: Forward rectification information
deactivate TCU
activate Rectifier
Rectifier -&gt; TCU: Send fault information upon failure
deactivate Rectifier
activate TCU
TCU -&gt; MVB: Send fault information
deactivate TCU
activate MVB
MVB -&gt; CCU: Transmit fault information
deactivate MVB
activate CCU
CCU -&gt; CCU: Process fault information
CCU -&gt; WTB: Send train-level diagnostic information
deactivate CCU
activate WTB
WTB -&gt; HMI: Transmit diagnostic information
deactivate WTB
activate HMI
HMI -&gt; HMI: Process information and trigger alarm
deactivate HMI
@enduml</t>
  </si>
  <si>
    <t>Incorrect message exchange.
incorrec activation and destruction of the lifeline.
Incorrect lifeline</t>
  </si>
  <si>
    <t>@startuml
participant CCU
participant TCU
participant MVB
participant Rectifier
participant WTB
participant HMI
participant AlarmDevice
CCU -&gt; MVB: Send rectification information
activate MVB
MVB -&gt; TCU: Transmit rectification information
deactivate MVB
activate TCU
TCU -&gt; Rectifier: Forward rectification information
deactivate TCU
activate Rectifier
Rectifier -&gt; TCU: Send fault information upon failure
deactivate Rectifier
activate TCU
TCU -&gt; MVB: Send fault information
deactivate TCU
activate MVB
MVB -&gt; CCU: Transmit fault information
deactivate MVB
activate CCU
CCU -&gt; CCU: Process fault information
CCU -&gt; WTB: Send train-level diagnostic information
deactivate CCU
activate WTB
WTB -&gt; HMI: Transmit diagnostic information
deactivate WTB
activate HMI
HMI -&gt; AlarmDevice: Create alarm device
activate AlarmDevice
HMI -&gt; AlarmDevice: Destroy alarm device
deactivate AlarmDevice
destroy AlarmDevice
deactivate HMI
@enduml</t>
  </si>
  <si>
    <t>Scene Diagram of Normal Takeoff Operation</t>
  </si>
  <si>
    <t>This sequence diagram illustrates a normal takeoff operation scenario involving four key participants: Airborne Equipment (ABE), Captain (C), Air Traffic Controller (ATC), and Airline Company (AC). The process begins with the Airborne Equipment initiating a Flight Release Procedure request to the Air Traffic Controller, who then forwards this to the Captain. The Captain responds by sending Aircraft Datagram (Out Report) to the Airborne Equipment, which subsequently activates its Flight Recorder. The Airborne Equipment then transmits Aircraft Datagram containing fuel and destination information to the Air Traffic Controller, who shares this data with the Airline Company. After receiving confirmation from the Airline Company, the Air Traffic Controller enters a loop to determine whether all takeoff requirements are met. Once satisfied, the Air Traffic Controller sends a confirmation release to the Airborne Equipment, which acknowledges receipt. This comprehensive sequence demonstrates the systematic communication and coordination protocol that ensures safe and standardized aircraft takeoff operations.</t>
  </si>
  <si>
    <t>@startuml
participant AirbomeEquipment as ABE
participant Captain as C
participant AirTrafficController as ATC
participant AirlineCompany as AC
ABE -&gt;&gt; ATC ++: Flight Release Procedure()
ATC -&gt;&gt; C ++--: Flight Release Procedure()
C -&gt;&gt; ABE ++-- : Aircraft Datagram (Out Report)()
ABE -&gt;&gt; ABE ++ : Flight Recorder()
ABE -&gt;&gt; ATC ++--: Aircraft Datagram (Fuel,destination)()
deactivate ABE
ATC -&gt; AC ++: Aircraft Datagram (Fuel,destination)
AC --&gt;&gt; ATC --: Aircraft Datagram (Fuel,destination)
loop
    ATC -&gt;&gt; ATC ++: Determine whether it meets the takeoff reguirements()
end
deactivate ATC
ATC -&gt;&gt; ABE ++: Confirm Release()
ABE -&gt;&gt; ATC ++--: Confirm release()
@enduml</t>
  </si>
  <si>
    <t>##Role: You are an expert in SysML modeling
##Instruction: Please help me to build an sequence model as per the Requirement.the output data format must comply with PlantUML.Only need to output model information, no extra content.
##Requirement:
This sequence diagram illustrates a normal takeoff operation scenario involving four key participants: Airborne Equipment (ABE), Captain (C), Air Traffic Controller (ATC), and Airline Company (AC). The process begins with the Airborne Equipment initiating a Flight Release Procedure request to the Air Traffic Controller, who then forwards this to the Captain. The Captain responds by sending Aircraft Datagram (Out Report) to the Airborne Equipment, which subsequently activates its Flight Recorder. The Airborne Equipment then transmits Aircraft Datagram containing fuel and destination information to the Air Traffic Controller, who shares this data with the Airline Company. After receiving confirmation from the Airline Company, the Air Traffic Controller enters a loop to determine whether all takeoff requirements are met. Once satisfied, the Air Traffic Controller sends a confirmation release to the Airborne Equipment, which acknowledges receipt. This comprehensive sequence demonstrates the systematic communication and coordination protocol that ensures safe and standardized aircraft takeoff operations.
##Sample: 
@startuml
participant User
User -&gt; A: DoWork
activate A
A -&gt; B: &lt;&lt; createRequest &gt;&gt;
activate B
B -&gt; C: DoWork
activate C
C --&gt; B: WorkDone
destroy C
B --&gt; A: RequestCreated
deactivate B
A -&gt; User: Done
deactivate A
@enduml</t>
  </si>
  <si>
    <t>@startuml
participant "Airborne Equipment (ABE)" as ABE
participant "Captain (C)" as C
participant "Air Traffic Controller (ATC)" as ATC
participant "Airline Company (AC)" as AC
ABE -&gt; ATC: Flight Release Procedure Request
activate ATC
ATC -&gt; C: Forward Flight Release Procedure
activate C
C -&gt; ABE: Aircraft Datagram (Out Report)
deactivate C
ABE -&gt; ABE: Activate Flight Recorder
ABE -&gt; ATC: Aircraft Datagram (Fuel and Destination)
ATC -&gt; AC: Share Flight Release Data
activate AC
AC -&gt; ATC: Confirmation Received
deactivate AC
loop Check Takeoff Requirements
ATC -&gt; ATC: Determine all takeoff requirements met
end
ATC -&gt; ABE: Confirmation Release
deactivate ATC
ABE -&gt; ATC: Acknowledgment Receipt
@enduml</t>
  </si>
  <si>
    <t>Incorrect message type. The activation and destruction of the lifeline are incorrect.</t>
  </si>
  <si>
    <t>@startuml
participant "Airborne Equipment (ABE)" as ABE
participant "Captain (C)" as C
participant "Air Traffic Controller (ATC)" as ATC
participant "Airline Company (AC)" as AC
ABE -&gt;&gt; ATC: Flight Release Procedure Request
activate ATC
ATC -&gt;&gt; C: Forward Flight Release Procedure
activate C
C -&gt;&gt; ABE: Aircraft Datagram (Out Report)
deactivate C
ABE -&gt; ABE: Activate Flight Recorder
ABE -&gt;&gt; ATC: Aircraft Datagram (Fuel and Destination)
ATC -&gt; AC: Share Flight Release Data
activate AC
AC --&gt; ATC: Confirmation Received
deactivate AC
loop Check Takeoff Requirements
ATC -&gt; ATC: Determine all takeoff requirements met
end
ATC -&gt;&gt; ABE: Confirmation Release
deactivate ATC
ABE -&gt; ATC: Acknowledgment Receipt
@enduml</t>
  </si>
  <si>
    <t>Processing sequence diagram</t>
  </si>
  <si>
    <t>1. **Operator specifies a task:**
    - The operator initiates the process by defining a task.
2. **MES parses and assigns the task:**
    - The Manufacturing Execution System (MES) receives the task from the operator.
    - MES analyzes the task and assigns it accordingly.
3. **MES sends task instructions to WMS:**
    - MES transmits task instructions to the Warehouse Management System (WMS).
4. **Industrial PC (IPC) sends control instructions to manufacturing service units:**
    - The Industrial PC (IPC), acting as a controller, sends instructions to various manufacturing service units.
5. **Manufacturing service units perform operations on materials:**
    - Each manufacturing service unit carries out the required operations on the materials.
6. **Manufacturing service units send completion signals to IPC:**
    - Upon completion of their operations, each manufacturing service unit sends a completion signal back to the IPC.
7. **IPC receives completion signals and sends subsequent instructions:**
    - The IPC receives the completion signals from the manufacturing service units.
    - After receiving a completion signal, the IPC sends the next instruction to the subsequent manufacturing service unit in the sequence.</t>
  </si>
  <si>
    <t>@startuml
participant Operator as O 
participant MES 
participant WMS 
participant IndustrialComputer as PLC 
participant WarehouseServiceUnit as SSU 
participant MobileServiceUnit as MSU 
participant ExecutionServiceUnit as ESU 
O -&gt;&gt; MES++: Task issuance() 
activate O 
MES -&gt;&gt; WMS++: Send task instructions() 
WMS -&gt;&gt; PLC++: Task start() 
PLC -&gt; SSU++: Material preparation() 
SSU --&gt;&gt; PLC--: Preparation completed() 
PLC -&gt; MSU++: Move to the processing position() 
MSU --&gt;&gt; PLC--: Moved to the position() 
PLC -&gt; ESU++: Start processing() 
ESU --&gt;&gt; PLC--: Processing completed() 
PLC -&gt; SSU++: Storage() 
SSU --&gt;&gt; PLC--: Storage completed() 
PLC --&gt;&gt; WMS--: Task completed() 
WMS --&gt;&gt; MES--: Task completed() 
MES --&gt;&gt; O--: Task completed()
@enduml</t>
  </si>
  <si>
    <t>##Role: You are an expert in SysML modeling
##Instruction: Please help me to build a sequence model as per the Requirement.the output data format must comply with PlantUML.Only need to output model information, no extra content.
##Requirement:
1. **Operator specifies a task:**
    - The operator initiates the process by defining a task.
2. **MES parses and assigns the task:**
    - The Manufacturing Execution System (MES) receives the task from the operator.
    - MES analyzes the task and assigns it accordingly.
3. **MES sends task instructions to WMS:**
    - MES transmits task instructions to the Warehouse Management System (WMS).
4. **Industrial PC (IPC) sends control instructions to manufacturing service units:**
    - The Industrial PC (IPC), acting as a controller, sends instructions to various manufacturing service units.
5. **Manufacturing service units perform operations on materials:**
    - Each manufacturing service unit carries out the required operations on the materials.
6. **Manufacturing service units send completion signals to IPC:**
    - Upon completion of their operations, each manufacturing service unit sends a completion signal back to the IPC.
7. **IPC receives completion signals and sends subsequent instructions:**
    - The IPC receives the completion signals from the manufacturing service units.
    - After receiving a completion signal, the IPC sends the next instruction to the subsequent manufacturing service unit in the sequence.
##Sample: 
@startuml
participant User
User -&gt; A: DoWork
activate A
A -&gt; B: &lt;&lt; createRequest &gt;&gt;
activate B
B -&gt; C: DoWork
activate C
C --&gt; B: WorkDone
destroy C
B --&gt; A: RequestCreated
deactivate B
A -&gt; User: Done
deactivate A
@enduml</t>
  </si>
  <si>
    <t>@startuml
actor Operator
participant MES
participant WMS
participant IPC
participant ManufacturingServiceUnit as MSU
Operator -&gt; MES: Specify Task
activate MES
MES -&gt; MES: Parse and Assign Task
MES -&gt; WMS: Send Task Instructions
activate WMS
deactivate WMS
MES -&gt; IPC: Assign Control Instructions
activate IPC
IPC -&gt; MSU: Send Control Instructions
activate MSU
note right of MSU
Perform Operations
on Materials
end note
MSU -&gt; IPC: Send Completion Signal
deactivate MSU
IPC -&gt; IPC: Receive Completion Signal
IPC -&gt; MSU: Send Next Instruction
activate MSU
deactivate IPC
deactivate MES
@enduml</t>
  </si>
  <si>
    <t>17/18</t>
  </si>
  <si>
    <t>@startuml
participant Operator
participant MES
participant WMS
participant IPC
participant ManufacturingServiceUnit as MSU
Operator -&gt; MES: Specify Task
activate MES
MES -&gt; MES: Parse and Assign Task
MES -&gt; WMS: Send Task Instructions
activate WMS
deactivate WMS
MES -&gt; IPC: Assign Control Instructions
deactivate MES
activate IPC
IPC -&gt; MSU: Send Control Instructions
activate MSU
note right of MSU
Perform Operations
on Materials
end note
MSU -&gt; IPC: Send Completion Signal
IPC -&gt; IPC: Receive Completion Signal
IPC -&gt; MSU: Send Next Instruction
deactivate MSU
deactivate IPC
@enduml</t>
  </si>
  <si>
    <t>Incorrect message type. Incorrect activation and destruction of the lifeline. Lack of lifeline.
Icorrect message exchange</t>
  </si>
  <si>
    <t>@startuml
participant Operator
participant MES
participant WMS
participant IPC
participant WarehousingServiceUnit as WSUnit
participant MobileServiceUnit as MSUnit
participant ExecutionServiceUnit as ESUnit
Operator -&gt; MES: Specify Task
activate MES
MES -&gt; MES: Parse and Assign Task
MES -&gt; WMS: Send Task Instructions
activate WMS
WMS -&gt; IPC: Task Start
activate IPC
deactivate WMS
IPC -&gt; WSUnit: Send Control Instruction
activate WSUnit
WSUnit --&gt; IPC: Completion Signal
deactivate WSUnit
IPC -&gt; MSUnit: Send Control Instruction
activate MSUnit
MSUnit --&gt; IPC: Completion Signal
deactivate MSUnit
IPC -&gt; ESUnit: Send Control Instruction
activate ESUnit
ESUnit --&gt; IPC: Completion Signal
deactivate ESUnit
IPC --&gt; Operator: Reply Task Completion
@enduml</t>
  </si>
  <si>
    <t>Sequence Diagram of the Outbound Behavior</t>
  </si>
  <si>
    <t xml:space="preserve">The diagram demonstrates a fully automated material handling process involving coordination between multiple systems: the Warehouse Control System, stacker equipment, conveyor system, and barcode scanner, all initiated and monitored by a human operator.
1. The Operator initiates the process by sending an initialization request to the Warehouse Control System (WCS).
2. The WCS simultaneously queries the current status of both the Stacker PLC and Conveyor PLC to confirm they are idle and available.
3. After receiving confirmation that both systems are idle, the WCS notifies the Stacker PLC that work can begin.
4. The Operator specifies a task to the WCS.
5. The WCS sends the starting and ending coordinates to the Stacker PLC simultaneously.
6. The WCS reads the status from the Stacker PLC.
7. The Stacker PLC instructs the Stacker to execute the task.
8. The Stacker performs a sequence of operations:
   - Moves to the starting coordinates
   - Picks up the goods
   - Moves to the ending coordinates
   - Unloads the goods
9. The Stacker notifies the Stacker PLC that the task is complete.
10. The Stacker PLC forwards this completion notification to the WCS.
11. The WCS specifies a transfer task to the Conveyor PLC.
12. The WCS reads the status from the Conveyor PLC.
13. The Conveyor PLC instructs the Conveyor to execute the task.
14. The WCS instructs the Scanner to read the identification number of the item.
15. The Scanner returns the identification number to the WCS.
16. Finally, the WCS notifies the Operator that the entire task has been completed.
</t>
  </si>
  <si>
    <t>@startuml
participant Operator
participant WCS
participant "Stacker: PLC" as StackerPLC
participant "Stacker Body" as Stacker
participant "Conveyor: PLC" as ConveyorPLC
participant "Conveyor Body" as Conveyor
participant "Barcode Scanner" as Scanner
Operator -&gt; WCS++ : Initialize
activate Operator
par
    WCS -&gt; StackerPLC ++ : Query current status()
    StackerPLC --&gt;&gt; WCS --: Confirm idle()
    WCS -&gt; ConveyorPLC ++: Query current status()
    ConveyorPLC --&gt;&gt; WCS --: Confirm idle()
end
WCS --&gt;&gt; StackerPLC --: Ready to work()
Operator -&gt;&gt; WCS ++ : Assign task()
par
    WCS -&gt;&gt; StackerPLC : Specify starting coordinates()
    WCS -&gt;&gt; StackerPLC : Specify ending coordinates()
end
WCS -&gt;&gt; StackerPLC ++ : Read status()
StackerPLC -&gt;&gt; Stacker++ : Execute task()
Stacker -&gt; Stacker++-- : Move to starting coordinates()
Stacker -&gt; Stacker++-- : Pick up goods()
Stacker -&gt; Stacker++-- : Move to ending coordinates()
Stacker -&gt; Stacker++-- : Put down goods()
Stacker --&gt;&gt; StackerPLC : Task completed()
StackerPLC --&gt;&gt; WCS -- : Task completed()
WCS -&gt;&gt; ConveyorPLC ++ : Assign transfer task()
deactivate ConveyorPLC
WCS -&gt;&gt; ConveyorPLC ++ : Read status()
ConveyorPLC -&gt;&gt; Conveyor ++-- : Execute task()
deactivate Conveyor
WCS -&gt;&gt; Scanner : Read number()
Scanner --&gt;&gt; WCS : Return number()
WCS --&gt;&gt; Operator : Task completed
@enduml</t>
  </si>
  <si>
    <t>##Role: You are an expert in SysML modeling
##Instruction: Please help me to build a sequence model as per the Requirement.the output data format must comply with PlantUML.Only need to output model information, no extra content.
##Requirement:
The diagram demonstrates a fully automated material handling process involving coordination between multiple systems: the Warehouse Control System, stacker equipment, conveyor system, and barcode scanner, all initiated and monitored by a human operator.
1. The Operator initiates the process by sending an initialization request to the Warehouse Control System (WCS).
2. The WCS simultaneously queries the current status of both the Stacker PLC and Conveyor PLC to confirm they are idle and available.
3. After receiving confirmation that both systems are idle, the WCS notifies the Stacker PLC that work can begin.
4. The Operator specifies a task to the WCS.
5. The WCS sends the starting and ending coordinates to the Stacker PLC simultaneously.
6. The WCS reads the status from the Stacker PLC.
7. The Stacker PLC instructs the Stacker to execute the task.
8. The Stacker performs a sequence of operations:
   - Moves to the starting coordinates
   - Picks up the goods
   - Moves to the ending coordinates
   - Unloads the goods
9. The Stacker notifies the Stacker PLC that the task is complete.
10. The Stacker PLC forwards this completion notification to the WCS.
11. The WCS specifies a transfer task to the Conveyor PLC.
12. The WCS reads the status from the Conveyor PLC.
13. The Conveyor PLC instructs the Conveyor to execute the task.
14. The WCS instructs the Scanner to read the identification number of the item.
15. The Scanner returns the identification number to the WCS.
16. Finally, the WCS notifies the Operator that the entire task has been completed.
##Sample: 
@startuml
participant User
User -&gt; A: DoWork
activate A
A -&gt; B: &lt;&lt; createRequest &gt;&gt;
activate B
B -&gt; C: DoWork
activate C
C --&gt; B: WorkDone
destroy C
B --&gt; A: RequestCreated
deactivate B
A -&gt; User: Done
deactivate A
@enduml</t>
  </si>
  <si>
    <t>@startuml
actor Operator
participant "Warehouse Control System (WCS)" as WCS
participant "Stacker PLC" as S_PLC
participant "Conveyor PLC" as C_PLC
participant "Stacker" as Stacker
participant "Conveyor" as Conveyor
participant "Scanner" as Scanner
Operator -&gt; WCS: Initialization request
activate WCS
WCS -&gt; S_PLC: Query status
activate S_PLC
S_PLC --&gt; WCS: Status - IDLE
deactivate S_PLC
WCS -&gt; C_PLC: Query status
activate C_PLC
C_PLC --&gt; WCS: Status - IDLE
deactivate C_PLC
WCS -&gt; S_PLC: Notify start work
activate S_PLC
Operator -&gt; WCS: Specify task
WCS -&gt; S_PLC: Send coordinates
WCS -&gt; S_PLC: Read status
S_PLC -&gt; Stacker: Instruct task execution
activate Stacker
Stacker -&gt; Stacker: Move to start coordinates
Stacker -&gt; Stacker: Pick up goods
Stacker -&gt; Stacker: Move to end coordinates
Stacker -&gt; Stacker: Unload goods
Stacker --&gt; S_PLC: Task complete
deactivate Stacker
S_PLC --&gt; WCS: Task complete
deactivate S_PLC
WCS -&gt; C_PLC: Specify transfer task
activate C_PLC
WCS -&gt; C_PLC: Read status
C_PLC -&gt; Conveyor: Execute task
activate Conveyor
Conveyor --&gt; C_PLC: Task complete
deactivate Conveyor
C_PLC --&gt; WCS: Task complete
deactivate C_PLC
WCS -&gt; Scanner: Read item ID
activate Scanner
Scanner --&gt; WCS: Item ID
deactivate Scanner
WCS -&gt; Operator: Task complete
deactivate WCS
@enduml</t>
  </si>
  <si>
    <t>68/68</t>
  </si>
  <si>
    <t>@startuml
participant "Operator Interface" as Operator_Interface
participant "Warehouse Control System (WCS)" as WCS
participant "Stacker PLC" as S_PLC
participant "Conveyor PLC" as C_PLC
participant "Stacker" as Stacker
participant "Conveyor" as Conveyor
participant "Scanner" as Scanner
Operator_Interface -&gt; WCS: Initialization request
activate WCS
WCS -&gt; S_PLC: Query status
activate S_PLC
S_PLC --&gt; WCS: Status - IDLE
deactivate S_PLC
WCS -&gt; C_PLC: Query status
activate C_PLC
C_PLC --&gt; WCS: Status - IDLE
deactivate C_PLC
WCS -&gt; S_PLC: Notify start work
activate S_PLC
Operator_Interface -&gt; WCS: Specify task
WCS -&gt; S_PLC: Send coordinates
WCS -&gt; S_PLC: Read status
S_PLC -&gt; Stacker: Instruct task execution
activate Stacker
Stacker -&gt; Stacker: Move to start coordinates
Stacker -&gt; Stacker: Pick up goods
Stacker -&gt; Stacker: Move to end coordinates
Stacker -&gt; Stacker: Unload goods
Stacker --&gt; S_PLC: Task complete
deactivate Stacker
S_PLC --&gt; WCS: Task complete
deactivate S_PLC
WCS -&gt; C_PLC: Specify transfer task
activate C_PLC
WCS -&gt; C_PLC: Read status
C_PLC -&gt; Conveyor: Execute task
activate Conveyor
Conveyor --&gt; C_PLC: Task complete
deactivate Conveyor
C_PLC --&gt; WCS: Task complete
deactivate C_PLC
WCS -&gt; Scanner: Read item ID
activate Scanner
Scanner --&gt; WCS: Item ID
deactivate Scanner
WCS -&gt; Operator_Interface: Task complete
deactivate WCS
@enduml</t>
  </si>
  <si>
    <t>61.11%</t>
  </si>
  <si>
    <t>Incorrect message type. Incorrect activation and destruction of the lifeline.Incorrect combined fragment.</t>
  </si>
  <si>
    <t>@startuml
participant "Operator Interface" as Operator_Interface
participant "Warehouse Control System (WCS)" as WCS
participant "Stacker PLC" as S_PLC
participant "Conveyor PLC" as C_PLC
participant "Stacker" as Stacker
participant "Conveyor" as Conveyor
participant "Scanner" as Scanner
Operator_Interface -&gt;&gt; WCS: Initialization request
activate WCS
WCS -&gt; S_PLC: Query status
activate S_PLC
S_PLC --&gt; WCS: Status - IDLE
deactivate S_PLC
WCS -&gt; C_PLC: Query status
activate C_PLC
C_PLC --&gt; WCS: Status - IDLE
deactivate C_PLC
WCS -&gt;&gt; S_PLC: Notify start work
activate S_PLC
Operator_Interface -&gt;&gt; WCS: Specify task
par Coordinates
WCS -&gt;&gt; S_PLC: Specify starting coordinates
WCS -&gt;&gt; S_PLC: Specify ending coordinates
end
WCS -&gt; S_PLC: Read status
S_PLC -&gt;&gt; Stacker: Instruct task execution
activate Stacker
Stacker -&gt; Stacker: Move to start coordinates
Stacker -&gt; Stacker: Pick up goods
Stacker -&gt; Stacker: Move to end coordinates
Stacker -&gt; Stacker: Unload goods
Stacker -&gt; S_PLC: Task complete
deactivate Stacker
S_PLC --&gt; WCS: Task complete
deactivate S_PLC
WCS -&gt;&gt; C_PLC: Specify transfer task
activate C_PLC
WCS -&gt; C_PLC: Read status
C_PLC -&gt;&gt; Conveyor: Execute task
activate Conveyor
Conveyor -&gt; C_PLC: Task complete
deactivate Conveyor
C_PLC --&gt; WCS: Task complete
deactivate C_PLC
WCS -&gt;&gt; Scanner: Read item ID
activate Scanner
Scanner -&gt; WCS: Item ID
deactivate Scanner
WCS -&gt;&gt; Operator_Interface: Task complete
deactivate WCS
@enduml</t>
  </si>
  <si>
    <t>@startuml
participant "Company Security System" as SecuritySystem
participant "Regional HQ" as RegionalHQ
parallel "ignore{Status Report, Status Ack}"
SecuritySystem -&gt; RegionalHQ: System On
activate SecuritySystem
activate RegionalHQ
loop "Assertion Loop"
SecuritySystem -&gt; RegionalHQ: Alert
SecuritySystem -&gt; RegionalHQ: Stand Down
end
SecuritySystem -&gt; RegionalHQ: System Off
deactivate SecuritySystem
deactivate RegionalHQ
end
@enduml</t>
  </si>
  <si>
    <t>17/19</t>
  </si>
  <si>
    <t>parallel "ignore{Status Report, Status Ack}"
Syntax Error? (Assumed diagram type: sequence)</t>
  </si>
  <si>
    <t>No</t>
  </si>
  <si>
    <t>Incorrect message type.</t>
  </si>
  <si>
    <t>@startuml
participant "Company Security System" as SecuritySystem
participant "Regional HQ" as RegionalHQ
par "ignore{Status Report, Status Ack}"
SecuritySystem -&gt;&gt; RegionalHQ: System On
activate SecuritySystem
activate RegionalHQ
loop "Assertion Loop"
SecuritySystem -&gt;&gt; RegionalHQ: Alert
SecuritySystem -&gt;&gt; RegionalHQ: Stand Down
end
SecuritySystem -&gt;&gt; RegionalHQ: System Off
deactivate SecuritySystem
deactivate RegionalHQ
end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</si>
  <si>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(Advanced Operator)" as Elvis
participant "Surveillance System" as System
Elvis -&gt; System: Select Camera CCC1
activate System
System -&gt; System: Implicit Camera Selection Confirmation
Elvis -&gt; System: get current status request
System -&gt; System: Internal get status request (CCC1)
System --&gt; Elvis: Status: OK
Elvis -&gt; System: Pan Camera Command
System --&gt; Elvis: Status: Moving
Elvis -&gt; System: get current status request
System --&gt; Elvis: Status: Moving
deactivate System
@enduml</t>
  </si>
  <si>
    <t>Incorrect message type.
Incorrect message exchange.
Incorrect activation and deactivation of lifeline.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</si>
  <si>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(Advanced Operator)" as Elvis
participant "Surveillance System" as System
Elvis -&gt;&gt; System: Select Camera CCC1
Elvis -&gt; System: get current status request
System -&gt; System: get status call (CCC1)
System --&gt; System: Status: OK
System --&gt; Elvis: Status: OK
Elvis -&gt;&gt; System: Pan Camera Command
Elvis -&gt; System: get current status request
System -&gt; System: get status call (CCC1)
System --&gt; System: Status: Moving
System --&gt; Elvis: Status: Moving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</si>
  <si>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actor "Security Guard" as SecurityGuard
participant "User Interface" as UserInterface
participant "Monitoring Station" as MonitoringStation
SecurityGuard -&gt; UserInterface: Request to log in
activate UserInterface
UserInterface -&gt; MonitoringStation: Verify login
activate MonitoringStation
MonitoringStation --&gt; UserInterface: Login verification result
deactivate MonitoringStation
UserInterface -&gt; UserInterface: Check maximum number of logins
UserInterface --&gt; SecurityGuard: Return control (login success/failure)
deactivate UserInterface
@enduml</t>
  </si>
  <si>
    <t>33/33</t>
  </si>
  <si>
    <t>Incorrect message exchange.Incorrect activation and deactivation of lifeline.</t>
  </si>
  <si>
    <t>@startuml
participant "Security Guard" as SecurityGuard
participant "User Interface" as UserInterface
participant "Monitoring Station" as MonitoringStation
SecurityGuard -&gt; UserInterface: Login Request
activate SecurityGuard
activate UserInterface
UserInterface -&gt; MonitoringStation: Verify Login
activate MonitoringStation
MonitoringStation --&gt; UserInterface: Login Verification Result
UserInterface -&gt; MonitoringStation: Check Maximum Logins
MonitoringStation --&gt; UserInterface: Maximum Logins Check Result
deactivate MonitoringStation
UserInterface --&gt; SecurityGuard: Login Result
deactivate UserInterface
deactivate SecurityGuard
@enduml</t>
  </si>
  <si>
    <t>This sequence diagram illustrates a personalized model for botanical garden visitors with the following requirements:
1. The tourist (T) initiates the process by requesting personalized information from the Optimization of Model Information (OMI) system.
2. The OMI forwards this information to the Intelligent Navigation System (INS).
3. The INS performs model analysis on the received information.
4. The INS then sends the model data to the System Data Analysis (SDS) component.
5. The SDS conducts data analysis on the received model data.
6. The SDS forwards the analyzed data to the Personalized Customer Requirements Acquisition (PCRA) system.
7. The PCRA performs model optimization based on the received data.
8. The PCRA sends the optimized model to the Botanical Garden System (BGS).
9. Finally, the BGS delivers the optimized system to the tourist, completing the personalization process.
The diagram demonstrates how a botanical garden visitor's experience can be personalized through multiple system components working together to analyze preferences and optimize the visiting experience.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</si>
  <si>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(T)" as T
participant "Optimization of Model Information (OMI)" as OMI
participant "Intelligent Navigation System (INS)" as INS
participant "System Data Analysis (SDS)" as SDS
participant "Personalized Customer Requirements Acquisition (PCRA)" as PCRA
participant "Botanical Garden System (BGS)" as BGS
T -&gt; OMI: Request Personalized Information
activate OMI
OMI -&gt; INS: Forward Information
activate INS
INS -&gt; INS: Perform Model Analysis
INS -&gt; SDS: Send Model Data
activate SDS
SDS -&gt; SDS: Conduct Data Analysis
SDS -&gt; PCRA: Forward Analyzed Data
activate PCRA
PCRA -&gt; PCRA: Perform Model Optimization
PCRA -&gt; BGS: Send Optimized Model
activate BGS
BGS -&gt; T: Deliver Optimized System
deactivate BGS
deactivate PCRA
deactivate SDS
deactivate INS
deactivate OMI
@enduml</t>
  </si>
  <si>
    <t>Incorrect activation and deactivation of lifeline.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</si>
  <si>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(T)" as T
participant "Optimization of Model Information (OMI)" as OMI
participant "Intelligent Navigation System (INS)" as INS
participant "System Data Analysis (SDS)" as SDS
participant "Personalized Customer Requirements Acquisition (PCRA)" as PCRA
participant "Botanical Garden System (BGS)"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System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</si>
  <si>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"Alarm Controller" as AC
participant "Public Address (PA) System" as PA
participant "Emergency Communications System" as ECS
AC -&gt; PA: AnnounceAlert("alertmsg", repeat=true)
activate PA
PA --&gt; AC: AlertAnnounced
deactivate PA
loop Emergency Service Notification
AC -&gt; ECS: RequestNextService()
activate ECS
ECS --&gt; AC: Alert(location, password, service)
deactivate ECS
end
AC -&gt; PA: AnnounceStandDown("standownmsg", repeat=false)
activate PA
PA --&gt; AC: StandDownAnnounced
deactivate PA
loop Service Stand-down Notification
AC -&gt; ECS: NotifyStandDown(location, password, service)
activate ECS
ECS --&gt; AC: StandDownAcknowledged
deactivate ECS
end
@enduml</t>
  </si>
  <si>
    <t>47/47</t>
  </si>
  <si>
    <t>Incorrect message type.Incorrect message exchange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</si>
  <si>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"Alarm Controller" as AC
participant "Public Address (PA) System" as PA
participant "Emergency Communications System" as ECS
[-&gt; AC: Raise Alarm()
activate AC
AC -&gt;&gt; PA: AnnounceAlert("alertmsg", repeat=true)
activate PA
PA --&gt; AC: AlertAnnounced
deactivate PA
loop Emergency Service Notification
AC -&gt; ECS: RequestNextService()
activate ECS
ECS --&gt; AC: Alert(location, password, service)
deactivate ECS
end
[-&gt; AC: Cancel Alarm()
AC -&gt; PA: AnnounceStandDown("standownmsg", repeat=false)
activate PA
PA &lt;-- AC: StandDownAnnounced
deactivate PA
loop Service Stand-down Notification
AC -&gt; ECS: NotifyStandDown(location, password, service)
activate ECS
ECS --&gt; AC: StandDownAcknowledged
deactivate ECS
end
[&lt;- AC: Alarm Cancelled
deactivate AC
@enduml</t>
  </si>
  <si>
    <t>@startuml
participant "Security Guard (Elvis)" as Elvis &lt;&lt;Advanced Operator&gt;&gt;
participant "Company Security System" as SecuritySystem &lt;&lt;Surveillance System&gt;&gt;
Elvis -&gt; SecuritySystem: Illegal Entry Detected (Sensor ID)
activate SecuritySystem
SecuritySystem -&gt; Elvis: Intruder Alert (Sensor ID)
SecuritySystem -&gt; ExternalSystems: Raise Alarm
alt Automatic Mode
Elvis -&gt; SecuritySystem: Activate Auto Track
SecuritySystem -&gt; Elvis: Lost Track (if applicable)
else Manual Mode
loop Manual Camera Control
Elvis -&gt; SecuritySystem: Pan Camera (Strength)
Elvis -&gt; SecuritySystem: Tilt Camera (Strength)
end
end
Elvis -&gt; SecuritySystem: Cancel Alert
SecuritySystem -&gt; ExternalSystems: Cancel Alarm
deactivate SecuritySystem
@enduml</t>
  </si>
  <si>
    <t>Incorrect message type.
Incorrect activation and deactivation of lifeline.
Incorrect combined fragment.</t>
  </si>
  <si>
    <t>@startuml
participant "Security Guard (Elvis)" as Elvis &lt;&lt;Advanced Operator&gt;&gt;
participant "Company Security System" as SecuritySystem &lt;&lt;Surveillance System&gt;&gt;
[-&gt; SecuritySystem: Illegal Entry Detected (Sensor ID)
activate SecuritySystem
SecuritySystem -&gt;&gt; Elvis: Intruder Alert (Sensor ID)
SecuritySystem -&gt;] : Raise Alarm
alt Automatic Mode
Elvis -&gt;&gt; SecuritySystem: Activate Auto Track
opt Lost Track
SecuritySystem -&gt;&gt; Elvis: Lost Track
end
else Manual Mode
loop Manual Camera Control
Elvis -&gt;&gt; SecuritySystem: Pan Camera (Strength)
Elvis -&gt;&gt; SecuritySystem: Tilt Camera (Strength)
end
end
Elvis -&gt;&gt; SecuritySystem: Cancel Alert
SecuritySystem -&gt;] : Cancel Alarm
deactivate SecuritySystem
@enduml</t>
  </si>
  <si>
    <t>@startuml
participant CCU
participant MVB
participant TCU
participant Rectifier
participant WTB
participant HMI
participant AlarmDevice
autonumber
CCU -&gt; MVB ++ : Detect the status signal of the rectifier
activate CCU
MVB -&gt; TCU ++ : Detect the status signal of the rectifier
TCU -&gt; Rectifier ++ : Detect the status signal of the rectifier
Rectifier -&gt; TCU -- : The rectifier components are working abnormally
TCU -&gt; MVB -- : Abnormal working signal of rectifier components
MVB -&gt; CCU -- : The rectifier components are working abnormally
CCU -&gt; WTB ++ : The rectifier components are working abnormally
WTB -&gt; HMI ++ : Start the alarm device
HMI --&gt; AlarmDevice **: Abnormal working signal of the rectifier
HMI -&gt; AlarmDevice !!: Turn off the alarm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</si>
  <si>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MVB
participant TCU
participant Rectifier
participant WTB
participant HMI
CCU -&gt; MVB: Send rectification information
activate MVB
MVB -&gt; TCU: Transmit rectification information
activate TCU
TCU -&gt; Rectifier: Forward rectification information
activate Rectifier
Rectifier --&gt; TCU: Send fault information
deactivate Rectifier
TCU -&gt; MVB: Send fault information
activate MVB
MVB -&gt; CCU: Transmit fault information
deactivate MVB
CCU -&gt; WTB: Form train-level diagnostic information
activate WTB
WTB -&gt; HMI: Send diagnostic information
activate HMI
HMI --&gt; HMI: Trigger alarm
deactivate HMI
deactivate WTB
deactivate TCU
deactivate MVB
@enduml</t>
  </si>
  <si>
    <t>Lack of messages.</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</si>
  <si>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MVB
participant TCU
participant Rectifier
participant WTB
participant HMI
participant AlarmDevice
CCU -&gt; MVB: Send rectification information
activate MVB
MVB -&gt; TCU: Transmit rectification information
activate TCU
TCU -&gt; Rectifier: Forward rectification information
activate Rectifier
Rectifier --&gt; TCU: Send fault information
deactivate Rectifier
TCU -&gt; MVB: Send fault information
activate MVB
MVB -&gt; CCU: Transmit fault information
deactivate MVB
CCU -&gt; WTB: Form train-level diagnostic information
activate WTB
WTB -&gt; HMI: Send diagnostic information
activate HMI
HMI -&gt; AlarmDevice ** : create
activate AlarmDevice
HMI -&gt; AlarmDevice : Trigger alarm
HMI -&gt; AlarmDevice !! : delete
deactivate AlarmDevice
deactivate HMI
deactivate WTB
deactivate TCU
deactivate MVB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</si>
  <si>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"Airborne Equipment (ABE)" as ABE
participant "Captain (C)" as C
participant "Air Traffic Controller (ATC)" as ATC
participant "Airline Company (AC)" as AC
ABE -&gt; ATC: Flight Release Procedure Request
activate ATC
ATC -&gt; C: Forward Flight Release Request
activate C
C --&gt; ABE: Aircraft Datagram (Out Report)
activate ABE
ABE -&gt; ABE: Activate Flight Recorder
ABE -&gt; ATC: Aircraft Datagram (Fuel &amp; Destination Info)
ATC -&gt; AC: Share Aircraft Datagram
activate AC
AC --&gt; ATC: Confirmation
deactivate AC
loop Takeoff Requirements Check
ATC -&gt; ATC: Check Requirements
end
ATC --&gt; ABE: Confirmation Release
ABE --&gt; ATC: Acknowledge Receipt
deactivate ABE
deactivate ATC
deactivate C
@enduml</t>
  </si>
  <si>
    <t>Incorrect message type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</si>
  <si>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"Airborne Equipment (ABE)" as ABE
participant "Captain (C)" as C
participant "Air Traffic Controller (ATC)" as ATC
participant "Airline Company (AC)" as AC
ABE -&gt; ATC: Flight Release Procedure Request
activate ATC
ATC -&gt; C: Forward Flight Release Request
activate C
C --&gt; ABE: Aircraft Datagram (Out Report)
activate ABE
ABE -&gt; ABE: Activate Flight Recorder
ABE -&gt; ATC: Aircraft Datagram (Fuel &amp; Destination Info)
ATC -&gt; AC: Synchronous Request for Data
activate AC
AC --&gt; ATC: Reply with Confirmation
deactivate AC
loop Takeoff Requirements Check
ATC -&gt; ATC: Check Requirements
end
ATC --&gt; ABE: Confirmation Release
ABE --&gt; ATC: Acknowledge Receipt
deactivate ABE
deactivate ATC
deactivate C
@enduml</t>
  </si>
  <si>
    <t>@startuml
participant Operator as O 
participant MES 
participant WMS 
participant IndustrialComputer as PLC 
participant WarehouseServiceUnit as SSU 
participant MobileServiceUnit as MSU 
participant ExecutionServiceUnit as ESU 
O -&gt;&gt; MES++: Task issuance() 
activate O 
MES -&gt;&gt; WMS++: Send task instructions() 
WMS -&gt;&gt; PLC++: Task start() 
PLC -&gt; SSU++: Material preparation() 
SSU --&gt;&gt; PLC--: Preparation completed() 
PLC -&gt; MSU++: Move to the processing position() 
MSU --&gt;&gt; PLC--: Moved to the position() 
PLC -&gt; ESU++: Start processing() 
ESU --&gt;&gt; PLC--: Processing completed() 
PLC -&gt; SSU++: Storage() 
SSU --&gt;&gt; PLC--: Storage completed() 
PLC --&gt;&gt; WMS--: Task completed() 
WMS --&gt;&gt; MES--: Task completed() 
MES --&gt;&gt; O--: Task completed()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</si>
  <si>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"Manufacturing Service Unit" as MSU
Operator -&gt; MES: Specify Task
activate MES
MES -&gt; MES: Parse and Assign Task
MES -&gt; WMS: Send Task Instructions
activate WMS
WMS -&gt; IPC: Forward Task Instructions
activate IPC
IPC -&gt; MSU: Send Control Instructions
activate MSU
MSU -&gt; MSU: Perform Operations on Materials
MSU --&gt; IPC: Send Completion Signal
deactivate MSU
IPC -&gt; IPC: Receive Completion Signal
IPC -&gt; MSU: Send Subsequent Instructions
activate MSU
MSU -&gt; MSU: Perform Operations on Materials
MSU --&gt; IPC: Send Completion Signal
deactivate MSU
IPC --&gt; WMS: Task Completed
deactivate IPC
WMS --&gt; MES: Task Completed
deactivate WMS
MES --&gt; Operator: Task Completed
deactivate MES
@enduml</t>
  </si>
  <si>
    <t>50/50</t>
  </si>
  <si>
    <t>Lack of lifeline.Incorrect message type.Incorrect message exchange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</si>
  <si>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"Warehousing Service Unit" as WSU
participant "Mobile Service Unit" as MSU
participant "Execution Service Unit" as ESU
Operator -&gt; MES: Specify Task
activate MES
MES -&gt; MES: Parse and Assign Task
MES -&gt; WMS: Send Task Instructions
activate WMS
WMS -&gt; IPC: Task Start Message
activate IPC
IPC -&gt; WSU: Prepare Materials (Synchronous)
activate WSU
WSU -&gt; WSU: Prepare and Warehouse Materials
WSU --&gt; IPC: Completion Message
deactivate WSU
IPC -&gt; MSU: Move Materials (Synchronous)
activate MSU
MSU -&gt; MSU: Move Materials to Processing/Warehousing
MSU --&gt; IPC: Completion Message
deactivate MSU
IPC -&gt; ESU: Process Materials (Synchronous)
activate ESU
ESU -&gt; ESU: Process Materials
ESU --&gt; IPC: Completion Message
deactivate ESU
IPC --&gt; WMS: Task Completed
deactivate IPC
WMS --&gt; MES: Task Completed
deactivate WMS
MES --&gt; Operator: Task Completed
deactivate MES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</si>
  <si>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"Warehouse Control System (WCS)" as WCS
participant "Stacker PLC" as StackerPLC
participant "Conveyor PLC" as ConveyorPLC
participant "Stacker" as Stacker
participant "Conveyor" as Conveyor
participant "Barcode Scanner" as Scanner
Operator -&gt; WCS: Initiate Process
activate WCS
WCS -&gt; StackerPLC: Query Status
activate StackerPLC
WCS -&gt; ConveyorPLC: Query Status
activate ConveyorPLC
StackerPLC --&gt; WCS: Idle
ConveyorPLC --&gt; WCS: Idle
deactivate StackerPLC
deactivate ConveyorPLC
WCS -&gt; StackerPLC: Notify Work Start
activate StackerPLC
Operator -&gt; WCS: Specify Task
WCS -&gt; StackerPLC: Send Coordinates
StackerPLC -&gt; Stacker: Execute Task
activate Stacker
Stacker -&gt; Stacker: Move to Start
Stacker -&gt; Stacker: Pick Goods
Stacker -&gt; Stacker: Move to End
Stacker -&gt; Stacker: Unload Goods
Stacker --&gt; StackerPLC: Task Complete
deactivate Stacker
StackerPLC --&gt; WCS: Task Complete
deactivate StackerPLC
WCS -&gt; ConveyorPLC: Specify Transfer Task
activate ConveyorPLC
WCS -&gt; ConveyorPLC: Query Status
ConveyorPLC -&gt; Conveyor: Execute Task
activate Conveyor
Conveyor --&gt; ConveyorPLC: Task Complete
deactivate Conveyor
ConveyorPLC --&gt; WCS: Task Complete
deactivate ConveyorPLC
WCS -&gt; Scanner: Read ID
activate Scanner
Scanner --&gt; WCS: Return ID
deactivate Scanner
WCS --&gt; Operator: Task Completed
deactivate WCS
@enduml</t>
  </si>
  <si>
    <t>67/67</t>
  </si>
  <si>
    <t>Incorrect message type.Incorrect combined fragment.Incorrect message sequence.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</si>
  <si>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"Warehouse Control System (WCS)" as WCS
participant "Stacker PLC" as StackerPLC
participant "Conveyor PLC" as ConveyorPLC
participant "Stacker" as Stacker
participant "Conveyor" as Conveyor
participant "Barcode Scanner" as Scanner
Operator -&gt;&gt; WCS: Initiate Process
activate WCS
WCS -&gt;&gt; StackerPLC: Query Status
activate StackerPLC
WCS -&gt;&gt; ConveyorPLC: Query Status
activate ConveyorPLC
StackerPLC --&gt;&gt; WCS: Idle
deactivate StackerPLC
ConveyorPLC --&gt;&gt; WCS: Idle
deactivate ConveyorPLC
WCS -&gt;&gt; StackerPLC: Notify Work Start
activate StackerPLC
Operator -&gt;&gt; WCS: Specify Task
WCS -&gt;&gt; StackerPLC: Send Coordinates
StackerPLC -&gt;&gt; Stacker: Execute Task
activate Stacker
Stacker -&gt; Stacker: Move to Start
Stacker -&gt; Stacker: Pick Goods
Stacker -&gt; Stacker: Move to End
Stacker -&gt; Stacker: Unload Goods
Stacker --&gt;&gt; StackerPLC: Task Complete
deactivate Stacker
StackerPLC --&gt;&gt; WCS: Task Complete
deactivate StackerPLC
WCS -&gt;&gt; ConveyorPLC: Specify Transfer Task
activate ConveyorPLC
WCS -&gt;&gt; ConveyorPLC: Query Status
ConveyorPLC -&gt;&gt; Conveyor: Execute Task
activate Conveyor
Conveyor --&gt;&gt; ConveyorPLC: Task Complete
deactivate Conveyor
ConveyorPLC --&gt;&gt; WCS: Task Complete
deactivate ConveyorPLC
WCS -&gt;&gt; Scanner: Read ID
activate Scanner
Scanner --&gt;&gt; WCS: Return ID
deactivate Scanner
WCS --&gt;&gt; Operator: Task Completed
deactivate WCS
@enduml</t>
  </si>
  <si>
    <t>@startuml
participant "Surveillance System" as SS
participant "Command Center" as CC
note over SS, CC: ignore {Status Report, Status Ack}
== System On ==
SS -&gt; CC: System On
activate SS
activate CC
== Alert Loop ==
loop Alert and Stand Down
SS -&gt; CC: Alert
SS -&gt; CC: Stand Down
end
== System Off ==
SS -&gt; CC: System Off
deactivate SS
deactivate CC
@enduml</t>
  </si>
  <si>
    <t>45/45</t>
  </si>
  <si>
    <t xml:space="preserve">Incorrect combined fragment.
Incorrect message type. </t>
  </si>
  <si>
    <t>@startuml
participant "Surveillance System" as SS
participant "Command Center" as CC
== System Activation ==
SS -&gt;&gt; CC: System On
activate SS
activate CC
par {Status Report, Status Ack}
note over SS, CC: ignore {Status Report, Status Ack}
end
== Alert Sequence ==
loop Alert and Stand Down
SS -&gt;&gt; CC: Alert
SS -&gt;&gt; CC: Stand Down
end
== System Deactivation ==
SS -&gt;&gt; CC: System Off
deactivate SS
deactivate CC
@enduml</t>
  </si>
  <si>
    <t>@startuml
actor "Elvis" as E
participant "Surveillance System" as S
note over E, S: Camera Selection
E -&gt; S: Select camera CCC1
activate S
note over E, S: Status Request
E -&gt; S: Get current status
note over E, S: System Response
S -&gt; E: OK
note over E, S: Implicit Camera Selection Confirmation
note right of S: Does not handle the get current \\nstatus request until after \\nreceiving and processing the select camera request
note over E, S: Internal Status Request
S -&gt; S: Get status request
note over E, S: Status Update
S -&gt; E: Current status of the camera
note over E, S: Camera Movement Command
E -&gt; S: Pan camera
note over E, S: Second Status Request
E -&gt; S: Get current status
note over E, S: Status Update During Movement
S -&gt; E: Camera is now moving
deactivate S
@enduml</t>
  </si>
  <si>
    <t>20/21</t>
  </si>
  <si>
    <t xml:space="preserve">A lifeline represents the relevant lifetime of a property of the interaction’s owning block, not the actor
</t>
  </si>
  <si>
    <t>@startuml
participant "Elvis as Advanced Operator" as E
participant "Surveillance System" as S
E -&gt; S: Select camera CCC1
activate S
E -&gt; S: Get current status
S -&gt; E: Response: OK
note right of S: Get status request is processed
note right of S: after selecting the camera
S -&gt; S: Get status of selected camera
S -&gt; E: Update: Current status of camera
E -&gt; S: Command: Move camera
E -&gt; S: Get current status
S -&gt; E: Update: Camera is moving
deactivate S
@enduml</t>
  </si>
  <si>
    <t>Incorrect message type. 
Incorrect activation and deactivation of lifeline.
Incorrect message exchange.</t>
  </si>
  <si>
    <t>@startuml
participant "Elvis as Advanced Operator" as E
participant "Surveillance System" as S
E -&gt;&gt; S: Select camera CCC1
E -&gt; S: Get current status
activate S
S -&gt; S: Get status of selected camera
S --&gt; S: OK
S --&gt; E: Reply: Current status of camera
deactivate S
E -&gt;&gt; S: Move camera
E -&gt; S: Get current status
activate S
S -&gt; S: Get status of selected camera
S --&gt; S: OK
S --&gt; E: Reply: Camera is moving
deactivate S
@enduml</t>
  </si>
  <si>
    <t>@startuml
participant "Security Guard" as SG
participant "User Interface" as UI
participant "Monitoring Station" as MS
SG -&gt; UI: Login Request
activate UI
UI -&gt; MS: Verify Login Request
activate MS
MS -&gt; UI: Verification Result
deactivate MS
UI -&gt; UI: Check Max Logins
alt Verification Successful and Not Exceed Max Logins
UI -&gt; SG: Grant Access
else Verification Failed or Exceed Max Logins
UI -&gt; SG: Deny Access
end
deactivate UI
@enduml</t>
  </si>
  <si>
    <t xml:space="preserve">Incorrect message type. 
ncorrect activation and deactivation of lifeline.
Incorrect combined fragment.
Incorrect message exchange.
</t>
  </si>
  <si>
    <t>@startuml
participant "Security Guard" as SG
participant "User Interface" as UI
participant "Monitoring Station" as MS
SG -&gt; UI: Login Request
activate UI
UI -&gt; MS: Verify Login Request
activate MS
MS --&gt; UI: Verification Result
UI -&gt; MS: Check Max Logins
MS --&gt; UI: Max Logins Result
deactivate MS
alt Max Logins Result is "Allowed"
UI --&gt; SG: Access Granted, Log In Successful
else Max Logins Result is "Denied"
UI --&gt; SG: Access Denied, Log In Failed
end
deactivate UI
@enduml</t>
  </si>
  <si>
    <t>@startuml
skinparam backgroundColor #EEEBDC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activate OMI
OMI -&gt; INS: Forward Information
activate INS
INS -&gt; INS: Perform Model Analysis
INS -&gt; SDS: Send Model Data
activate SDS
SDS -&gt; SDS: Conduct Data Analysis
SDS -&gt; PCRA: Forward Analyzed Data
activate PCRA
PCRA -&gt; PCRA: Perform Model Optimization
PCRA -&gt; BGS: Send Optimized Model
activate BGS
BGS -&gt; T: Deliver Optimized Model
deactivate OMI
deactivate INS
deactivate SDS
deactivate PCRA
deactivate BGS
@enduml</t>
  </si>
  <si>
    <t xml:space="preserve">Incorrect activation and deactivation of lifeline.
</t>
  </si>
  <si>
    <t>@startuml
skinparam backgroundColor #EEEBDC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Model
@enduml</t>
  </si>
  <si>
    <t>@startuml
participant "User" as U
participant "Alarm Controller" as AC
participant "PA System" as PS
participant "Emergency Communications System" as ECS
U -&gt; AC: RaiseAlarm()
activate AC
AC -&gt; PS: Announce("alertmsg")
loop "Notify Emergency Services"
AC -&gt; ECS: RequestNextService()
note over ECS: Returns Alert with location, password, and service info
end
U -&gt; AC: CancelAlarm()
AC -&gt; PS: Announce("standownmsg")
loop "Notify Standdown Services"
AC -&gt; ECS: NotifyStandDown()
note over ECS: Sends Standdown message with location, password, and service info
end
deactivate AC
@enduml</t>
  </si>
  <si>
    <t>6/15</t>
  </si>
  <si>
    <t xml:space="preserve">Incorrect message type.
Incorrect message exchange.
Incorrect activation and deactivation of lifeline.
</t>
  </si>
  <si>
    <t>@startuml
participant "Alarm Controller" as AC
participant "Emergency Communications System" as ECS
participant "Public Address System" as PS
AC -&gt; AC : RaiseAlarm()
activate AC
AC -&gt; PS : Announce("alertmsg", repeat=true)
loop continuously
AC -&gt; ECS : RequestService()
activate ECS
ECS --&gt; AC : Alarm(location, password)
end
AC -&gt; AC : CancelAlarm()
AC -&gt; PS : Announce("standownmsg", repeat=false)
loop continuously
AC -&gt; ECS : RequestStandDownService()
activate ECS
ECS --&gt; AC : StandDownNotice(location, password)
end
deactivate AC
@enduml</t>
  </si>
  <si>
    <t>@startuml
title Security System Operation Workflow
participant "Elvis\n(Security Guard)" as E
participant "Company Security\nSystem (CSS)" as CSS
ExternalSensor -&gt; CSS: Illegal Entry Detected (SensorID)
activate CSS
par "Notification and Alarm"
CSS --&gt; E: Intruder Alert (SensorID)
CSS -&gt; ExternalSystem: Raise Alarm
end par
alt "Automatic Tracking"
E -&gt; CSS: Activate Auto Track
CSS -&gt; CSS: Track Intruder
CSS --&gt; E: Lost Track
else "Manual Camera Control"
loop "Manual Control Loop"
E -&gt; CSS: Pan Camera (strength)
E -&gt; CSS: Tilt Camera (strength)
end loop
end alt
E -&gt; CSS: Cancel Alert
CSS -&gt; ExternalSystem: Cancel Alarm
deactivate CSS
@enduml</t>
  </si>
  <si>
    <t xml:space="preserve">Incorrect message type. 
Incorrect activation and deactivation of lifeline.
</t>
  </si>
  <si>
    <t>@startuml
title Security System Operation Workflow
participant "Elvis\n(Security Guard)" as E
participant "Company Security\nSystem (CSS)" as CSS
note left CSS #LightBlue: Illegal Entry Detected (SensorID)
activate CSS
par "Notification and Alarm"
CSS --&gt; E: Intruder Alert (SensorID)
note right CSS #LightBlue: Raise Alarm
end par
activate E
alt "Automatic Tracking"
E -&gt; CSS: Activate Auto Track
CSS -&gt; CSS: Track Intruder
opt "Lost Track Notification"
CSS --&gt; E: Lost Track
end opt
else "Manual Camera Control"
loop "Manual Control Loop"
E -&gt; CSS: Pan Camera (strength)
E -&gt; CSS: Tilt Camera (strength)
end loop
end alt
E -&gt; CSS: Cancel Alert
note right CSS #LightBlue: Cancel Alarm
deactivate CSS
deactivate E
@enduml</t>
  </si>
  <si>
    <t>@startuml
participant "Central Control Unit (CCU)" as CCU
participant "Multifunction Vehicle Bus (MVB)" as MVB
participant "TCU" as TCU
participant "Rectifier" as Rectifier
participant "Wire Train Bus (WTB)" as WTB
participant "Host Message Interface (HMI)" as HMI
autonumber
CCU -&gt; MVB: Send rectification information
activate MVB
MVB -&gt; TCU: Transmits rectification information
deactivate MVB
activate TCU
TCU -&gt; Rectifier: Forward rectification information
deactivate TCU
activate Rectifier
Rectifier -&gt; TCU: Send fault information upon failure
deactivate Rectifier
activate TCU
TCU -&gt; MVB: Send fault information to CCU
deactivate TCU
activate MVB
MVB -&gt; CCU: Transmits fault information
deactivate MVB
activate CCU
CCU -&gt; WTB: Send train-level diagnostic information
deactivate CCU
activate WTB
WTB -&gt; HMI: Send diagnostic information
deactivate WTB
activate HMI
HMI -&gt; HMI: Process information and trigger alarm
deactivate HMI
@enduml</t>
  </si>
  <si>
    <t xml:space="preserve">Incorrect activation and deactivation of lifeline.
Lack of message.
</t>
  </si>
  <si>
    <t>@startuml
participant "Central Control Unit (CCU)" as CCU
participant "Multifunction Vehicle Bus (MVB)" as MVB
participant "TCU" as TCU
participant "Rectifier" as Rectifier
participant "Wire Train Bus (WTB)" as WTB
participant "Host Message Interface (HMI)" as HMI
participant "Alarm Device" as AD
autonumber
activate CCU
CCU -&gt; MVB: Send rectification information
activate MVB
MVB -&gt; TCU: Transmits rectification information
deactivate MVB
activate TCU
TCU -&gt; Rectifier: Forward rectification information
deactivate TCU
activate Rectifier
Rectifier -&gt; TCU: Send fault information upon failure
deactivate Rectifier
activate TCU
TCU -&gt; MVB: Send fault information to CCU
deactivate TCU
activate MVB
MVB -&gt; CCU: Transmits fault information
deactivate MVB
CCU -&gt; WTB: Send train-level diagnostic information
activate WTB
WTB -&gt; HMI: Send diagnostic information
deactivate WTB
activate HMI
HMI -&gt; AD: Create alarm
activate AD
HMI -&gt; AD: Delete alarm
destroy AD
CCU -&gt; CCU: Process fault information
deactivate CCU
@enduml</t>
  </si>
  <si>
    <t>@startuml
participant "Airborne Equipment" as ABE
participant "Air Traffic Controller" as ATC
participant "Captain" as C
participant "Airline Company" as AC
ABE -&gt; ATC: Flight Release Procedure request
activate ATC
ATC -&gt; C: Flight Release Procedure request
activate C
C -&gt; ABE: Aircraft Datagram (Out Report)
activate ABE
ABE -&gt; ABE: Activates Flight Recorder
ABE -&gt; ATC: Aircraft Datagram (Fuel and Destination Info)
activate ATC
ATC -&gt; AC: Share Fuel and Destination Info
activate AC
AC --&gt; ATC: Confirmation
deactivate AC
loop Check for Takeoff Requirements
ATC -&gt; ATC: Check for requirements
end
ATC -&gt; ABE: Confirmation Release
ABE -&gt; ABE: Acknowledges Receipt of Confirmation Release
deactivate ABE
deactivate ATC
deactivate C
@enduml</t>
  </si>
  <si>
    <t>Incorrect message type.
Incorrect activation and deactivation of lifeline. 
Incorrect message exchange.</t>
  </si>
  <si>
    <t>@startuml
participant "Airborne Equipment" as ABE
participant "Air Traffic Controller" as ATC
participant "Captain" as C
participant "Airline Company" as AC
ABE -&gt; ATC: Flight Release Procedure request
activate ATC
ATC -&gt; C: Flight Release Procedure request
activate C
C -&gt; ABE: Aircraft Datagram (Out Report)
activate ABE
ABE -&gt; ABE: Activates Flight Recorder
ABE -&gt; ATC: Aircraft Datagram (Fuel and Destination Info)
activate ATC
ATC -&gt;&gt; AC: Request Data
activate AC
AC --&gt;&gt; ATC: Reply with Data
deactivate AC
loop Check for Takeoff Requirements
ATC -&gt; ATC: Check for requirements
end
ATC -&gt;&gt; ABE: Confirmation Release
ABE -&gt;&gt; ATC: Acknowledges Receipt of Confirmation Release
deactivate ABE
deactivate ATC
deactivate C
@enduml</t>
  </si>
  <si>
    <t>@startuml
participant Operator
participant MES
participant WMS
participant IPC
participant "Manufacturing Service Unit" as MSU
Operator -&gt; MES: DefineTask
activate MES
MES -&gt; MES: AnalyzeTask
MES --&gt; Operator: TaskAccepted
MES -&gt; WMS: SendInstructions
activate WMS
WMS -&gt; IPC: ForwardInstructions
deactivate WMS
activate IPC
loop "Each Manufacturing Service Unit" as MSU
IPC -&gt; MSU: SendInstructions
activate MSU
MSU --&gt; IPC: SendCompletionSignal
destroy MSU
end
IPC --&gt; WMS: SendSubsequentInstructions
deactivate IPC
@enduml</t>
  </si>
  <si>
    <t>Incorrect message type.
 Incorrect activation and deactivation of lifeline.
Incorrect combined fragment.
Incorrect message exchange.</t>
  </si>
  <si>
    <t>@startuml
participant Operator
participant MES
participant WMS
participant IPC
participant "Warehousing Service Unit" as WSU
participant "Mobile Service Unit" as MSU
participant "Execution Service Unit" as ESU
Operator -&gt; MES: DefineTask
activate MES
MES -&gt; MES: AnalyzeTask
MES --&gt; Operator: TaskAccepted
MES -&gt; WMS: SendInstructions
activate WMS
WMS -&gt; IPC: TaskStarted
deactivate WMS
activate IPC
IPC -&gt; WSU: PrepareMaterials
activate WSU
WSU -&gt; IPC: MaterialsReady
deactivate WSU
IPC -&gt; MSU: MoveMaterials
activate MSU
MSU -&gt; IPC: MaterialsMoved
deactivate MSU
IPC -&gt; ESU: ProcessMaterials
activate ESU
ESU -&gt; IPC: ProcessingComplete
deactivate ESU
IPC --&gt; Operator: TaskCompleted
deactivate IPC
@enduml</t>
  </si>
  <si>
    <t xml:space="preserve">The diagram demonstrates a fully automated material handling process involving coordination between multiple systems: the Warehouse Control System, stacker equipment, conveyor system, and barcode scanner, all initiated and monitored by a human operator.
1. The Operator initiates the process by sending an initialization request to the Warehouse Control System (WCS).
2. The WCS simultaneously queries the current status of both the Stacker PLC and Conveyor PLC to confirm they are idle and available.
3. After receiving confirmation that both systems are idle, the WCS notifies the Stacker PLC that work can begin.
4. The Operator specifies a task to the WCS.
5. The WCS sends the starting and ending coordinates to the Stacker PLC simultaneously.
6. The WCS reads the status from the Stacker PLC.
7. The Stacker PLC instructs the Stacker to execute the task.
8. The Stacker performs a sequence of operations:
   - Moves to the starting coordinates
   - Picks up the goods
   - Moves to the ending coordinates
   - Unloads the goods
9. The Stacker notifies the Stacker PLC that the task is complete.
10. The Stacker PLC forwards this completion notification to the WCS.
11. The WCS specifies a transfer task to the Conveyor PLC.
12. The WCS reads the status from the Conveyor PLC.
13. The Conveyor PLC instructs the Conveyor to execute the task.
14. The WCS instructs the Scanner to read the identification number of the item.
15. The Scanner returns the identification number to the WCS.
16. Finally, the WCS notifies the Operator that the entire task has been completed.
</t>
  </si>
  <si>
    <t>@startuml
actor Operator
participant "Warehouse Control \nSystem (WCS)" as WCS
participant "Stacker PLC" as S_PLC
participant Stacker
participant "Conveyor PLC" as C_PLC
participant Conveyor
participant Scanner
Operator -&gt; WCS: Initialization Request
activate WCS
WCS -&gt; S_PLC: Query Status
activate S_PLC
WCS -&gt; C_PLC: Query Status
activate C_PLC
S_PLC --&gt; WCS: Idleness Confirmation
deactivate S_PLC
C_PLC --&gt; WCS: Idleness Confirmation
deactivate C_PLC
WCS -&gt; S_PLC: Notify Work Starting
activate S_PLC
Operator -&gt; WCS: Specify Task
WCS -&gt; S_PLC: Send Starting and Ending Coordinates
WCS -&gt; S_PLC: Read Status
S_PLC -&gt; Stacker: Instruct Task Execution
activate Stacker
Stacker -&gt; Stacker: Moves to Starting Coordinates
Stacker -&gt; Stacker: Picks up Goods
Stacker -&gt; Stacker: Moves to Ending Coordinates
Stacker -&gt; Stacker: Unloads Goods
Stacker --&gt; S_PLC: Task Completion Notification
deactivate Stacker
S_PLC --&gt; WCS: Task Completion Notification
deactivate S_PLC
WCS -&gt; C_PLC: Specify Transfer Task
activate C_PLC
WCS -&gt; C_PLC: Read Status
C_PLC -&gt; Conveyor: Instruct Task Execution
activate Conveyor
Conveyor --&gt; C_PLC: Task Completion Notification
deactivate Conveyor
WCS -&gt; Scanner: Instruct Reading Identification Number
activate Scanner
Scanner --&gt; WCS: Return Identification Number
deactivate Scanner
WCS --&gt; Operator: Task Completion Notification
deactivate WCS
@enduml</t>
  </si>
  <si>
    <t>60/60</t>
  </si>
  <si>
    <t xml:space="preserve">Incorrect combined fragment.
Incorrect message type. 
Incorrect activation and deactivation of lifeline.
</t>
  </si>
  <si>
    <t>@startuml
actor Operator
participant "Warehouse Control \nSystem (WCS)" as WCS
participant "Stacker PLC" as S_PLC
participant Stacker
participant "Conveyor PLC" as C_PLC
participant Conveyor
participant Scanner
Operator -&gt; WCS: Initialization Request
activate WCS
alt Idle Confirmation
WCS -&gt;&gt; S_PLC: Query Status
WCS -&gt;&gt; C_PLC: Query Status
WCS &lt;-- S_PLC: Idleness Confirmation
WCS &lt;-- C_PLC: Idleness Confirmation
end
WCS -&gt;&gt; S_PLC: Notify Work Starting
activate S_PLC
Operator -&gt;&gt; WCS: Specify Task
par Specify Coordinates
WCS -&gt;&gt; S_PLC: Specify Starting Coordinates
WCS -&gt;&gt; S_PLC: Specify Ending Coordinates
end
WCS -&gt; S_PLC: Read Status
S_PLC -&gt; Stacker: Instruct Task Execution
activate Stacker
Stacker -&gt; Stacker: Moves to Starting Coordinates
Stacker -&gt; Stacker: Picks up Goods
Stacker -&gt; Stacker: Moves to Ending Coordinates
Stacker -&gt; Stacker: Unloads Goods
Stacker -&gt;&gt; S_PLC: Task Completion Notification
deactivate Stacker
S_PLC -&gt;&gt; WCS: Task Completion Notification
deactivate S_PLC
WCS -&gt;&gt; C_PLC: Specify Transfer Task
activate C_PLC
WCS -&gt;&gt; C_PLC: Read Status
C_PLC -&gt; Conveyor: Instruct Task Execution
activate Conveyor
Conveyor -&gt;&gt; C_PLC: Task Completion Notification
deactivate Conveyor
WCS -&gt;&gt; Scanner: Instruct Reading Identification Number
activate Scanner
Scanner -&gt;&gt; WCS: Return Identification Number
deactivate Scanner
WCS -&gt;&gt; Operator: Task Completion Notification
deactivate WCS
@enduml</t>
  </si>
  <si>
    <t>@startuml
participant "Company Security System" as CSS
participant "Regional HQ" as RHQ
par ignore {Status Report, Status Ack}
CSS -&gt; RHQ: System On
activate CSS
activate RHQ
loop assert
CSS -&gt; RHQ: Alert
CSS -&gt; RHQ: Stand Down
end
CSS -&gt; RHQ: System Off
deactivate CSS
deactivate RHQ
end
@enduml</t>
  </si>
  <si>
    <t xml:space="preserve">Incorrect message type. </t>
  </si>
  <si>
    <t>@startuml
participant "Company Security System" as CSS
participant "Regional HQ" as RHQ
par ignore {Status Report, Status Ack}
CSS -&gt;&gt; RHQ: System On
activate CSS
activate RHQ
loop assert
CSS -&gt;&gt; RHQ: Alert
CSS -&gt;&gt; RHQ: Stand Down
end
CSS -&gt;&gt; RHQ: System Off
deactivate CSS
deactivate RHQ
end
@enduml</t>
  </si>
  <si>
    <t>@startuml
actor "Elvis" as E
participant "Surveillance System" as S
E -&gt; S: Select camera CCC1
E -&gt; S: Get current status
S --&gt; E: OK
S -&gt; S: Get status (CCC1)
S --&gt; E: Current status
E -&gt; S: Pan camera
E -&gt; S: Get current status
S --&gt; E: Moving
@enduml</t>
  </si>
  <si>
    <t>8/9</t>
  </si>
  <si>
    <t>@startuml
participant "Advanced Operator :Elvis" as E
participant "Surveillance System" as S
E -&gt; S: Select camera CCC1
E -&gt; S: Get current status
S --&gt; E: OK
S -&gt; S: Get status (CCC1)
S --&gt; E: Current status
E -&gt; S: Pan camera
E -&gt; S: Get current status
S --&gt; E: Moving
@enduml</t>
  </si>
  <si>
    <t xml:space="preserve">
Incorrect message exchange
Incorrect message type. </t>
  </si>
  <si>
    <t>@startuml
participant "Advanced Operator :Elvis" as E
participant "Surveillance System" as S
E -&gt;&gt; S: Select camera CCC1
E -&gt; S: Get current status
S -&gt; S: Get status (CCC1)
S --&gt; S: OK
S --&gt; E: Current status
E -&gt;&gt; S: Pan camera
E -&gt; S: Get current status
S -&gt; S: Get status (CCC1)
S --&gt; S: OK
S --&gt; E: Moving
@enduml</t>
  </si>
  <si>
    <t>@startuml
actor "Security Guard" as SG
participant "User Interface" as UI
participant "Monitoring Station" as MS
SG -&gt; UI: Request login
activate UI
UI -&gt; MS: Verify login
activate MS
MS --&gt; UI: Login verification result
deactivate MS
UI -&gt; UI: Check maximum logins
UI --&gt; SG: Return control
deactivate UI
@enduml</t>
  </si>
  <si>
    <t>9/10</t>
  </si>
  <si>
    <t>@startuml
participant "User Interface" as UI
participant "Monitoring Station" as MS
[-&gt; UI: Login request
activate UI
UI -&gt; MS: Verify login
activate MS
MS --&gt; UI: Login verified
deactivate MS
UI -&gt; UI: Check max logins
UI --&gt;]: Return control
deactivate UI
@enduml</t>
  </si>
  <si>
    <t>77.78%</t>
  </si>
  <si>
    <t>Incorrect message exchange.
Lack of lifeline</t>
  </si>
  <si>
    <t>@startuml
actor "Security Guard" as SG
participant "User Interface" as UI
participant "Monitoring Station" as MS
activate SG
SG -&gt; UI: Send login request
activate UI
UI -&gt; MS: Verify login
activate MS
MS --&gt; UI: Login verified
deactivate MS
UI -&gt; MS: Check max logins
activate MS
MS --&gt; UI: Login capacity status
deactivate MS
UI --&gt; SG: Return login result
deactivate UI
deactivate SG
@enduml</t>
  </si>
  <si>
    <t>@startuml
actor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activate OMI
OMI -&gt; INS: Forward information
deactivate OMI
activate INS
INS -&gt; INS: Perform model analysis
INS -&gt; SDS: Send model data
deactivate INS
activate SDS
SDS -&gt; SDS: Conduct data analysis
SDS -&gt; PCRA: Forward analyzed data
deactivate SDS
activate PCRA
PCRA -&gt; PCRA: Perform model optimization
PCRA -&gt; BGS: Send optimized model
deactivate PCRA
activate BGS
BGS -&gt; T: Deliver optimized system
deactivate BGS
@enduml</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</si>
  <si>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activate T
T -&gt; OMI: Request personalized information
activate OMI
OMI -&gt; INS: Forward information
activate INS
INS -&gt; INS: Perform model analysis
INS -&gt; SDS: Send model data
activate SDS
SDS -&gt; SDS: Conduct data analysis
SDS -&gt; PCRA: Forward analyzed data
activate PCRA
PCRA -&gt; PCRA: Perform model optimization
PCRA -&gt; BGS: Send optimized model
activate BGS
BGS -&gt; T: Deliver optimized system
deactivate BGS
deactivate PCRA
deactivate SDS
deactivate INS
deactivate OMI
deactivate T
@enduml</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</si>
  <si>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system
@enduml</t>
  </si>
  <si>
    <t>@startuml
participant "Alarm Controller" as AC
participant "Emergency Communications System" as ECS
participant "PA System" as PA
[-&gt; AC : Raise Alarm()
activate AC
AC -&gt; PA : Announce("Emergency alert", repeat=true)
activate PA
loop for each emergency service
AC -&gt; ECS : RequestNextService()
activate ECS
ECS --&gt; AC : Alert(location, password, service)
deactivate ECS
end
[-&gt; AC : Cancel Alarm()
AC -&gt; PA : Announce("standownmsg", repeat=false)
loop for each notified service
AC -&gt; ECS : RequestNextService()
activate ECS
ECS --&gt; AC : Standown(location, password, service)
deactivate ECS
end
AC -&gt; PA : Stop()
deactivate PA
deactivate AC
@enduml</t>
  </si>
  <si>
    <t xml:space="preserve">Incorrect message type. 
Incorrect activation and deactivation of lifeline.
Lack of message.
</t>
  </si>
  <si>
    <t>@startuml
participant "Alarm Controller" as AC
participant "Emergency Communications System" as ECS
participant "PA System" as PA
[o-&gt; AC : Raise Alarm()
activate AC
AC -&gt;&gt; PA : Announce("Emergency alert", repeat=true)
activate PA
loop for each emergency service
AC -&gt; ECS : RequestNextService()
activate ECS
ECS --&gt; AC : Alert(location, password, service)
deactivate ECS
end
[o-&gt; AC : Cancel Alarm()
PA --&gt; AC : Announce("standownmsg", repeat=false)
loop for each notified service
AC -&gt; ECS : RequestNextService()
activate ECS
ECS --&gt; AC : Standown(location, password, service)
deactivate ECS
end
deactivate PA
deactivate AC
@enduml</t>
  </si>
  <si>
    <t>@startuml
actor "Security Guard\n(Elvis)" as Guard &lt;&lt;Advanced Operator&gt;&gt;
participant "Company Security System" as System &lt;&lt;Surveillance System&gt;&gt;
[-&gt; System: Illegal entry detected (sensor ID)
activate System
par
System -&gt; Guard: Intruder Alert (sensor ID)
activate Guard
System -&gt; [: Raise alarm
end
alt Automatic mode
Guard -&gt; System: Activate Auto Track
activate System
opt Track lost
System --&gt; Guard: Lost Track
end
else Manual mode
loop Manual camera control
Guard -&gt; System: Pan Camera (strength)
Guard -&gt; System: Tilt Camera (strength)
end
end
Guard -&gt; System: Cancel Alert
deactivate Guard
System -&gt; [: Cancel alarm
deactivate System
@enduml</t>
  </si>
  <si>
    <t>startuml
actor "Security Guard\n(Elvis)" as Guard &lt;&lt;Advanced Operator&gt;&gt;
participant "Company Security System" as System &lt;&lt;Surveillance System&gt;&gt;[-&gt; System: lllegal Entry Detected (sensor ID)
activate System
par
system -&gt; Guard: Intruder Alert (sensor lD)
activate Guard
System-&gt;[:Raise Alarm
Syntax Error? (Assumed diagram type: sequence)</t>
  </si>
  <si>
    <t>@startuml
actor "Security Guard\n(Elvis)" as Guard &lt;&lt;Advanced Operator&gt;&gt;
participant "Company Security System" as System &lt;&lt;Surveillance System&gt;&gt;
[-&gt; System: Illegal Entry Detected (sensor ID)
activate System
par
System -&gt; Guard: Intruder Alert (sensor ID)
activate Guard
System -&gt; [: Raise Alarm
end
alt Automatic Mode
Guard -&gt; System: Activate Auto Track
activate System
opt Lost Track
System --&gt; Guard: Lost Track
end
else Manual Mode
loop Manual Camera Control
Guard -&gt; System: Pan Camera (strength)
Guard -&gt; System: Tilt Camera (strength)
end
end
Guard -&gt; System: Cancel Alert
deactivate Guard
System -&gt; [: Cancel Alarm
deactivate System
@enduml</t>
  </si>
  <si>
    <t>@startuml
participant "Security Guard\n(Elvis)" as Guard &lt;&lt;Advanced Operator&gt;&gt;
participant "Company Security System" as System &lt;&lt;Surveillance System&gt;&gt;
[-&gt; System: Illegal Entry Detected (sensor ID)
activate System
par
System -&gt; Guard: Intruder Alert (sensor ID)
activate Guard
System -&gt; [: Raise Alarm
end
alt Automatic Mode
Guard -&gt; System: Activate Auto Track
activate System
opt Lost Track
System --&gt; Guard: Lost Track
end
else Manual Mode
loop Manual Camera Control
Guard -&gt; System: Pan Camera (strength)
Guard -&gt; System: Tilt Camera (strength)
end
end
Guard -&gt; System: Cancel Alert
deactivate Guard
System -&gt; [: Cancel Alarm
deactivate System
@enduml</t>
  </si>
  <si>
    <t>88.89%</t>
  </si>
  <si>
    <t>Incorrect message type. 
Incorrect activation and deactivation of lifeline.
Incorrect message exchange.</t>
  </si>
  <si>
    <t>@startuml
participant "Security Guard\n(Elvis)" as Guard &lt;&lt;Advanced Operator&gt;&gt;
participant "Company Security System" as System &lt;&lt;Surveillance System&gt;&gt;
[-&gt; System -: Illegal Entry Detected (sensor ID)
activate System
par
System -&gt;&gt; Guard: Intruder Alert (sensor ID)
activate Guard
System -&gt;&gt; ]: Raise Alarm
end
alt Automatic Mode
Guard -&gt;&gt; System: Activate Auto Track
opt Lost Track
System -&gt;&gt; Guard: Lost Track
end
else Manual Mode
loop Manual Camera Control
Guard -&gt;&gt; System: Pan Camera (strength)
Guard -&gt;&gt; System: Tilt Camera (strength)
end
end
Guard -&gt;&gt; System: Cancel Alert
System -&gt;&gt; ]: Cancel Alarm
deactivate System
deactivate Guard
@enduml</t>
  </si>
  <si>
    <t>@startuml
participant CCU
participant MVB
participant TCU
participant Rectifier
participant WTB
participant HMI
CCU -&gt; MVB: Send rectification information
MVB -&gt; TCU: Forward rectification information
TCU -&gt; Rectifier: Forward rectification information
alt Rectifier detects fault
Rectifier -&gt; TCU: Send fault information
TCU -&gt; MVB: Send fault information
MVB -&gt; CCU: Forward fault information
CCU -&gt; WTB: Form train-level diagnostic information
WTB -&gt; HMI: Send diagnostic information
activate HMI
HMI -&gt; HMI: Trigger alarm
deactivate HMI
end
@enduml</t>
  </si>
  <si>
    <t xml:space="preserve">Incorrect activation and deactivation of lifeline.
Incorrect combined fragment.
Incorrect message exchange.
</t>
  </si>
  <si>
    <t>@startuml
participant CCU
participant MVB
participant TCU
participant Rectifier
participant WTB
participant HMI
participant Alarm
CCU -&gt; MVB: Send rectification information
activate MVB
MVB -&gt; TCU: Forward rectification information
deactivate MVB
activate TCU
TCU -&gt; Rectifier: Forward rectification information
deactivate TCU
activate Rectifier
Rectifier -&gt; TCU: Send fault information
deactivate Rectifier
activate TCU
TCU -&gt; MVB: Send fault information
deactivate TCU
activate MVB
MVB -&gt; CCU: Forward fault information
deactivate MVB
activate CCU
CCU -&gt; WTB: Form train-level diagnostic information
deactivate CCU
activate WTB
WTB -&gt; HMI: Send diagnostic information
deactivate WTB
activate HMI
HMI -&gt; Alarm: &lt;&lt; create &gt;&gt;
activate Alarm
HMI -&gt; Alarm: Trigger alarm
HMI -&gt; Alarm: &lt;&lt; destroy &gt;&gt;
destroy Alarm
deactivate HMI
@enduml</t>
  </si>
  <si>
    <t>@startuml
participant "Airborne Equipment" as ABE
participant "Captain" as C
participant "Air Traffic Controller" as ATC
participant "Airline Company" as AC
ABE -&gt; ATC: Flight Release Procedure request
ATC -&gt; C: Forward Flight Release Procedure request
C -&gt; ABE: Aircraft Datagram (Out Report)
ABE -&gt; ABE: Activate Flight Recorder
ABE -&gt; ATC: Aircraft Datagram (fuel and destination info)
ATC -&gt; AC: Share Aircraft Datagram
AC --&gt; ATC: Confirmation
loop Check takeoff requirements
ATC -&gt; ATC: Verify requirements
end
ATC -&gt; ABE: Confirmation release
ABE --&gt; ATC: Acknowledge receipt
@enduml</t>
  </si>
  <si>
    <t xml:space="preserve">Incorrect message type. 
Incorrect activation and deactivation of lifeline.
Lack of message.
</t>
  </si>
  <si>
    <t>@startuml
participant "Airborne Equipment" as ABE
participant "Captain" as C
participant "Air Traffic Controller" as ATC
participant "Airline Company" as AC
activate ABE
ABE -&gt;&gt; ATC: Flight Release Procedure request
activate ATC
ATC -&gt;&gt; C: Forward Flight Release Procedure request
activate C
C -&gt;&gt; ABE: Aircraft Datagram (Out Report)
deactivate C
ABE -&gt; ABE: Activate Flight Recorder
ABE -&gt;&gt; ATC: Aircraft Datagram (fuel and destination info)
ATC -&gt; AC: Share Aircraft Datagram
activate AC
AC --&gt; ATC: Confirmation
deactivate AC
loop Check takeoff requirements
ATC -&gt; ATC: Verify requirements
end
ATC -&gt;&gt; ABE: Confirmation release
ABE --&gt;&gt; ATC: Acknowledge receipt
deactivate ATC
deactivate ABE
@enduml</t>
  </si>
  <si>
    <t>@startuml
actor Operator
participant MES
participant WMS
participant IPC
participant "Manufacturing Service Unit 1" as MSU1
participant "Manufacturing Service Unit 2" as MSU2
Operator -&gt; MES: Specify task
activate MES
MES -&gt; MES: Parse and assign task
MES -&gt; WMS: Send task instructions
activate WMS
MES -&gt; IPC: Send control instructions
activate IPC
IPC -&gt; MSU1: Send instructions
activate MSU1
MSU1 -&gt; MSU1: Perform operations on materials
MSU1 --&gt; IPC: Send completion signal
deactivate MSU1
IPC -&gt; MSU2: Send next instructions
activate MSU2
MSU2 -&gt; MSU2: Perform operations on materials
MSU2 --&gt; IPC: Send completion signal
deactivate MSU2
IPC --&gt; MES: Report task completion
deactivate IPC
MES --&gt; Operator: Notify task completion
deactivate MES
@enduml</t>
  </si>
  <si>
    <t>38/38</t>
  </si>
  <si>
    <t>@startuml
participant "Operator" as OP
participant "MES" as MES
participant "WMS" as WMS
participant "IPC" as IPC
participant "Manufacturing Service Unit 1" as MSU1
participant "Manufacturing Service Unit 2" as MSU2
activate OP
OP -&gt; MES: Specify task
activate MES
MES -&gt; MES: Parse and assign task
MES -&gt; WMS: Send task instructions
activate WMS
MES -&gt; IPC: Send control instructions
activate IPC
IPC -&gt; MSU1: Send instructions
activate MSU1
MSU1 -&gt; MSU1: Perform operations on materials
MSU1 --&gt; IPC: Send completion signal
deactivate MSU1
IPC -&gt; MSU2: Send next instructions
activate MSU2
MSU2 -&gt; MSU2: Perform operations on materials
MSU2 --&gt; IPC: Send completion signal
deactivate MSU2
IPC --&gt; MES: Report task completion
deactivate IPC
MES --&gt; OP: Notify task completion
deactivate MES
deactivate OP
@enduml</t>
  </si>
  <si>
    <t>Incorrect message type. 
Incorrect message exchange.
Lack of lifeline</t>
  </si>
  <si>
    <t>@startuml
participant "Operator" as OP
participant "MES" as MES
participant "WMS" as WMS
participant "IPC" as IPC
participant "Warehousing Service Unit" as WSU
participant "Mobile Service Unit" as MSU
participant "Execution Service Unit" as ESU
activate OP
OP -&gt; MES: Specify task
activate MES
MES -&gt; MES: Parse and assign task
MES -&gt;&gt; WMS: Send task instructions
activate WMS
WMS -&gt; IPC: Send task start message
activate IPC
IPC -&gt; WSU: Send prepare materials command
activate WSU
WSU --&gt; IPC: Send completion message
deactivate WSU
IPC -&gt; MSU: Send move materials command
activate MSU
MSU --&gt; IPC: Send completion message
deactivate MSU
IPC -&gt; ESU: Send process materials command
activate ESU
ESU --&gt; IPC: Send completion message
deactivate ESU
IPC -&gt; MSU: Send return materials command
activate MSU
MSU --&gt; IPC: Send completion message
deactivate MSU
IPC -&gt; WSU: Send warehouse materials command
activate WSU
WSU --&gt; IPC: Send completion message
deactivate WSU
IPC --&gt; WMS: Send task completion message
deactivate IPC
WMS --&gt; MES: Report task completion
deactivate WMS
MES --&gt; OP: Notify task completion
deactivate MES
deactivate OP
@enduml</t>
  </si>
  <si>
    <t>@startuml
actor Operator
participant "Warehouse Control System" as WCS
participant "Stacker PLC" as SPLC
participant Stacker
participant "Conveyor PLC" as CPLC
participant Conveyor
participant Scanner
Operator -&gt; WCS: Initialize
WCS -&gt; SPLC: Query status
WCS -&gt; CPLC: Query status
SPLC --&gt; WCS: Idle status
CPLC --&gt; WCS: Idle status
WCS -&gt; SPLC: Begin work
Operator -&gt; WCS: Specify task
WCS -&gt; SPLC: Send coordinates
WCS -&gt; SPLC: Read status
SPLC -&gt; Stacker: Execute task
activate Stacker
Stacker -&gt; Stacker: Move to start
Stacker -&gt; Stacker: Pick up goods
Stacker -&gt; Stacker: Move to end
Stacker -&gt; Stacker: Unload goods
deactivate Stacker
Stacker --&gt; SPLC: Task complete
SPLC --&gt; WCS: Task complete
WCS -&gt; CPLC: Specify transfer task
WCS -&gt; CPLC: Read status
CPLC -&gt; Conveyor: Execute task
WCS -&gt; Scanner: Read item ID
Scanner --&gt; WCS: Return ID
WCS -&gt; Operator: Task completed
@enduml</t>
  </si>
  <si>
    <t>28/29</t>
  </si>
  <si>
    <t>@startuml
participant "Operator" as OP
participant "Warehouse Control System" as WCS
participant "Stacker PLC" as SPLC
participant "Stacker" as S
participant "Conveyor PLC" as CPLC
participant "Conveyor" as C
participant "Scanner" as SC
activate OP
OP -&gt; WCS: Initialize
activate WCS
WCS -&gt; SPLC: Query status
activate SPLC
WCS -&gt; CPLC: Query status
activate CPLC
SPLC --&gt; WCS: Idle status
CPLC --&gt; WCS: Idle status
WCS -&gt; SPLC: Begin work
OP -&gt; WCS: Specify task
WCS -&gt; SPLC: Send coordinates
WCS -&gt; SPLC: Read status
SPLC -&gt; S: Execute task
activate S
S -&gt; S: Move to start
S -&gt; S: Pick up goods
S -&gt; S: Move to end
S -&gt; S: Unload goods
S --&gt; SPLC: Task complete
deactivate S
SPLC --&gt; WCS: Task complete
deactivate SPLC
WCS -&gt; CPLC: Specify transfer task
WCS -&gt; CPLC: Read status
CPLC -&gt; C: Execute task
activate C
deactivate C
WCS -&gt; SC: Read item ID
activate SC
SC --&gt; WCS: Return ID
deactivate SC
WCS -&gt; OP: Task completed
deactivate WCS
deactivate OP
@enduml</t>
  </si>
  <si>
    <t xml:space="preserve">Incorrect message type. 
Incorrect activation and deactivation of lifeline.
Incorrect combined fragment.
</t>
  </si>
  <si>
    <t>@startuml
participant "Operator" as OP
participant "Warehouse Control System" as WCS
participant "Stacker PLC" as SPLC
participant "Stacker" as S
participant "Conveyor PLC" as CPLC
participant "Conveyor" as C
participant "Scanner" as SC
activate OP
OP -&gt;&gt; WCS: Initialize
activate WCS
par
WCS -&gt;&gt; SPLC: Query status
WCS -&gt;&gt; CPLC: Query status
end
activate SPLC
activate CPLC
SPLC --&gt; WCS: Idle status
CPLC --&gt; WCS: Idle status
WCS -&gt; SPLC: Begin work
OP -&gt;&gt; WCS: Specify task
par
WCS -&gt;&gt; SPLC: Send starting coordinates
WCS -&gt;&gt; SPLC: Send ending coordinates
end
WCS -&gt;&gt; SPLC: Read status
SPLC -&gt;&gt; S: Execute task
activate S
S -&gt; S: Move to start
S -&gt; S: Pick up goods
S -&gt; S: Move to end
S -&gt; S: Unload goods
S --&gt; SPLC: Task complete
deactivate S
SPLC --&gt; WCS: Task complete
deactivate SPLC
WCS -&gt;&gt; CPLC: Specify transfer task
WCS -&gt;&gt; CPLC: Read status
CPLC -&gt;&gt; C: Execute task
activate C
deactivate C
WCS -&gt;&gt; SC: Read item ID
activate SC
SC --&gt; WCS: Return ID
deactivate SC
WCS -&gt; OP: Task completed
deactivate WCS
deactivate OP
@enduml</t>
  </si>
  <si>
    <t>@startuml
participant "Company Security System" as CSS
participant "Regional HQ" as RHQ
par ignore {Status Report, Status Ack}
CSS -&gt;&gt; RHQ: System On
activate CSS
activate RHQ
loop assert
CSS -&gt;&gt; RHQ: Alert
CSS -&gt;&gt; RHQ: Stand Down
end
CSS -&gt;&gt; RHQ: System Off
deactivate CSS
deactivate RHQ
end
@enduml</t>
  </si>
  <si>
    <t>@startuml
actor "Elvis\n(Advanced Operator)" as Elvis
participant "Surveillance System" as System
Elvis -&gt; System: Select camera CCC1
Elvis -&gt; System: Get current status
System --&gt; Elvis: OK
System -&gt; System: Get status (CCC1)
System --&gt; Elvis: Current status
Elvis -&gt; System: Pan camera
Elvis -&gt; System: Get current status
System --&gt; Elvis: Moving
@enduml</t>
  </si>
  <si>
    <t>5/10</t>
  </si>
  <si>
    <t>@startuml
participant "Advanced Operator" as AO
participant "Surveillance System" as SS
participant "Camera CCC1" as CCC1
AO -&gt; SS: Select camera CCC1
activate SS
AO -&gt; SS: Get current status
SS -&gt; CCC1: Get status
activate CCC1
CCC1 --&gt; SS: Status
deactivate CCC1
SS --&gt; AO: OK
SS --&gt; AO: Current status
AO -&gt; SS: Pan camera
SS -&gt; CCC1: Move
activate CCC1
AO -&gt; SS: Get current status
SS -&gt; CCC1: Get status
CCC1 --&gt; SS: Status
SS --&gt; AO: Moving
deactivate CCC1
deactivate SS
@enduml</t>
  </si>
  <si>
    <t>41.06%</t>
  </si>
  <si>
    <t xml:space="preserve">Incorrect message type. 
Incorrect activation and deactivation of lifeline.
Incorrect message exchange.
</t>
  </si>
  <si>
    <t>@startuml
participant "Advanced Operator" as AO
participant "Surveillance System" as SS
AO -&gt;&gt; SS: Select camera CCC1
AO -&gt; SS: Get current status
SS -&gt; SS: Get status (CCC1)
SS --&gt; SS: OK
SS --&gt; AO: Current status
AO -&gt;&gt; SS: Pan camera
AO -&gt; SS: Get current status
SS -&gt; SS: Get status (CCC1)
SS --&gt; SS: OK
SS --&gt; AO: Moving
@enduml</t>
  </si>
  <si>
    <t>@startuml
actor "Security Guard" as SG
participant "User Interface" as UI
participant "Monitoring Station" as MS
SG -&gt; UI: Request to log in
activate UI
UI -&gt; MS: Request to verify login
activate MS
MS --&gt; UI: Login verification result
deactivate MS
UI -&gt; UI: Check maximum number of logins
UI --&gt; SG: Return control
deactivate UI
@enduml</t>
  </si>
  <si>
    <t>Incorrect message exchange.</t>
  </si>
  <si>
    <t>@startuml
participant "Security Guard" as SG
participant "User Interface" as UI
participant "Monitoring Station" as MS
activate SG
SG -&gt; UI: Request to log in
activate UI
UI -&gt; MS: Request to verify login
activate MS
MS --&gt; UI: Login verification result
deactivate MS
UI -&gt; MS: Check maximum number of logins
activate MS
MS --&gt; UI: Login capacity status
deactivate MS
UI --&gt; SG: Return control
deactivate UI
deactivate SG
@enduml</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</si>
  <si>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activate OMI
OMI -&gt; INS: Forward information
deactivate OMI
activate INS
INS -&gt; INS: Perform model analysis
INS -&gt; SDS: Send model data
deactivate INS
activate SDS
SDS -&gt; SDS: Conduct data analysis
SDS -&gt; PCRA: Forward analyzed data
deactivate SDS
activate PCRA
PCRA -&gt; PCRA: Perform model optimization
PCRA -&gt; BGS: Send optimized model
deactivate PCRA
activate BGS
BGS -&gt; T: Deliver optimized system
deactivate BGS
@enduml</t>
  </si>
  <si>
    <t>90%</t>
  </si>
  <si>
    <t xml:space="preserve">Incorrect activation and deactivation of lifeline.
</t>
  </si>
  <si>
    <t>@startuml
participant "Tourist" as T
participant "Optimization of Model Information" as OMI
participant "Intelligent Navigation System" as INS
participant "System Data Analysis" as SDS
participant "Personalized Customer Requirements Acquisition" as PCRA
participant "Botanical Garden System" as BGS
T -&gt; OMI: Request personalized information
OMI -&gt; INS: Forward information
INS -&gt; INS: Perform model analysis
INS -&gt; SDS: Send model data
SDS -&gt; SDS: Conduct data analysis
SDS -&gt; PCRA: Forward analyzed data
PCRA -&gt; PCRA: Perform model optimization
PCRA -&gt; BGS: Send optimized model
BGS -&gt; T: Deliver optimized system
@enduml</t>
  </si>
  <si>
    <t>@startuml
participant "Alarm Controller" as AC
participant "Emergency Communications System" as ECS
participant "PA System" as PA
[-&gt; AC : Raise Alarm()
activate AC
AC -&gt; PA : Announce(alertmsg, repeat=true)
activate PA
loop For each emergency service
AC -&gt; ECS : RequestNextService()
activate ECS
ECS --&gt; AC : Alert(location, password, service)
deactivate ECS
end
[-&gt; AC : Cancel Alarm()
AC -&gt; PA : Announce("standownmsg", repeat=false)
loop For each notified service
AC -&gt; ECS : RequestNextService()
activate ECS
ECS --&gt; AC : Standown(location, password, service)
deactivate ECS
end
deactivate PA
deactivate AC
@enduml</t>
  </si>
  <si>
    <t xml:space="preserve">Incorrect message type. 
Incorrect activation and deactivation of lifeline.
</t>
  </si>
  <si>
    <t>@startuml
participant "Alarm Controller" as AC
participant "Emergency Communications System" as ECS
participant "PA System" as PA
[o-&gt; AC : Raise Alarm()
activate AC
AC -&gt;&gt; PA : Announce(alertmsg, repeat=true)
activate PA
loop For each emergency service
AC -&gt; ECS : RequestNextService()
activate ECS
ECS --&gt; AC : Alert(location, password, service)
deactivate ECS
end
[o-&gt; AC : Cancel Alarm()
PA --&gt; AC : Announce("standownmsg", repeat=false)
loop For each notified service
AC -&gt; ECS : RequestNextService()
activate ECS
ECS --&gt; AC : Standown(location, password, service)
deactivate ECS
end
deactivate PA
deactivate AC
@enduml</t>
  </si>
  <si>
    <t>@startuml
participant "Security Guard\n(Elvis)" as Guard &lt;&lt;Advanced Operator&gt;&gt;
participant "Company Security System" as System &lt;&lt;Surveillance System&gt;&gt;
[-&gt; System: Illegal entry detected (sensor ID)
activate System
par
System -&gt; Guard: Intruder Alert (sensor ID)
activate Guard
System -&gt;[: Raise alarm
end
alt Automatic mode
Guard -&gt; System: Activate Auto Track
activate System
opt Track lost
System --&gt; Guard: Lost Track
end
else Manual mode
loop Manual camera control
Guard -&gt; System: Pan Camera (strength)
Guard -&gt; System: Tilt Camera (strength)
end
end
Guard -&gt; System: Cancel Alert
deactivate Guard
System -&gt;[: Cancel alarm
deactivate System
@enduml</t>
  </si>
  <si>
    <t>69.23%</t>
  </si>
  <si>
    <t xml:space="preserve">
Incorrect message type. 
Incorrect activation and deactivation of lifeline.
Incorrect combined fragment.
Incorrect message exchange.
</t>
  </si>
  <si>
    <t>@startuml
participant "Security Guard\n(Elvis)" as Guard &lt;&lt;Advanced Operator&gt;&gt;
participant "Company Security System" as System &lt;&lt;Surveillance System&gt;&gt;
[-&gt; System -: Illegal entry detected (sensor ID)
activate System
System -&gt;&gt; Guard : Intruder Alert (sensor ID)
activate Guard
System -&gt;&gt; : Raise alarm
alt Automatic mode
Guard -&gt;&gt; System : Activate Auto Track
opt Track lost
System -&gt;&gt; Guard : Lost Track
end
else Manual mode
loop Manual camera control
Guard -&gt;&gt; System : Pan Camera (strength)
Guard -&gt;&gt; System : Tilt Camera (strength)
end
end
Guard -&gt;&gt; System : Cancel Alert
deactivate Guard
System -&gt;&gt; : Cancel alarm
deactivate System
@enduml</t>
  </si>
  <si>
    <t>@startuml
participant CCU
participant MVB
participant TCU
participant Rectifier
participant WTB
participant HMI
CCU -&gt; MVB: Send rectification information
MVB -&gt; TCU: Forward rectification information
TCU -&gt; Rectifier: Forward rectification information
activate Rectifier
Rectifier -&gt; TCU: Send fault information
deactivate Rectifier
TCU -&gt; MVB: Send fault information
MVB -&gt; CCU: Forward fault information
activate CCU
CCU -&gt; WTB: Form train-level diagnostic information
deactivate CCU
WTB -&gt; HMI: Send diagnostic information
activate HMI
HMI -&gt; HMI: Trigger alarm
deactivate HMI
@enduml</t>
  </si>
  <si>
    <t xml:space="preserve">Incorrect activation and deactivation of lifeline.
Lack of message.
</t>
  </si>
  <si>
    <t>@startuml
participant CCU
participant MVB
participant TCU
participant Rectifier
participant WTB
participant HMI
participant "Alarm Device" as Alarm
activate CCU
CCU -&gt; MVB: Send rectification information
activate MVB
MVB -&gt; TCU: Forward rectification information
deactivate MVB
activate TCU
TCU -&gt; Rectifier: Forward rectification information
deactivate TCU
activate Rectifier
Rectifier -&gt; TCU: Send fault information
deactivate Rectifier
activate TCU
TCU -&gt; MVB: Send fault information
deactivate TCU
activate MVB
MVB -&gt; CCU: Forward fault information
deactivate MVB
CCU -&gt; WTB: Form train-level diagnostic information
activate WTB
WTB -&gt; HMI: Send diagnostic information
deactivate WTB
deactivate CCU
activate HMI
HMI -&gt; Alarm **: Create
activate Alarm
HMI -&gt; Alarm: Trigger alarm
HMI -&gt; Alarm !!: Destroy
deactivate Alarm
deactivate HMI
@enduml</t>
  </si>
  <si>
    <t>@startuml
participant "Airborne Equipment" as ABE
participant "Captain" as C
participant "Air Traffic Controller" as ATC
participant "Airline Company" as AC
ABE -&gt; ATC: Flight Release Procedure request
ATC -&gt; C: Forward Flight Release Procedure request
C -&gt; ABE: Send Aircraft Datagram (Out Report)
ABE -&gt; ABE: Activate Flight Recorder
ABE -&gt; ATC: Send Aircraft Datagram (fuel and destination info)
ATC -&gt; AC: Share Aircraft Datagram
AC -&gt; ATC: Confirm
loop Check takeoff requirements
ATC -&gt; ATC: Verify requirements
end
ATC -&gt; ABE: Send confirmation release
ABE -&gt; ATC: Acknowledge receipt
@enduml</t>
  </si>
  <si>
    <t>@startuml
participant "Airborne Equipment" as ABE
participant "Captain" as C
participant "Air Traffic Controller" as ATC
participant "Airline Company" as AC
ABE -&gt;&gt; ATC: Flight Release Procedure request
activate ATC
ATC -&gt;&gt; C: Forward Flight Release Procedure request
activate C
C -&gt;&gt; ABE: Send Aircraft Datagram (Out Report)
activate ABE
ABE -&gt; ABE: Activate Flight Recorder
ABE -&gt;&gt; ATC: Send Aircraft Datagram (fuel and destination info)
ATC -&gt; AC: Share Aircraft Datagram
activate AC
AC --&gt; ATC: Confirm
deactivate AC
loop Check takeoff requirements
ATC -&gt; ATC: Verify requirements
end
ATC -&gt;&gt; ABE: Send confirmation release
ABE -&gt;&gt; ATC: Acknowledge receipt
deactivate ABE
deactivate C
deactivate ATC
@enduml</t>
  </si>
  <si>
    <t>@startuml
actor Operator
participant MES
participant WMS
participant IPC
participant "Manufacturing Service Unit 1" as MSU1
participant "Manufacturing Service Unit 2" as MSU2
Operator -&gt; MES: Specify task
activate MES
MES -&gt; MES: Parse and assign task
MES -&gt; WMS: Send task instructions
activate WMS
MES -&gt; IPC: Send control instructions
activate IPC
IPC -&gt; MSU1: Send instructions
activate MSU1
MSU1 -&gt; MSU1: Perform operations
MSU1 --&gt; IPC: Send completion signal
deactivate MSU1
IPC -&gt; MSU2: Send next instructions
activate MSU2
MSU2 -&gt; MSU2: Perform operations
MSU2 --&gt; IPC: Send completion signal
deactivate MSU2
IPC --&gt; MES: Task completed
deactivate IPC
MES --&gt; Operator: Task execution complete
deactivate MES
@enduml</t>
  </si>
  <si>
    <t>@startuml
participant "Operator Interface" as OI
participant MES
participant WMS
participant IPC
participant "Manufacturing Service Unit 1" as MSU1
participant "Manufacturing Service Unit 2" as MSU2
OI -&gt; MES: Specify task
activate MES
MES -&gt; MES: Parse and assign task
MES -&gt; WMS: Send task instructions
activate WMS
MES -&gt; IPC: Send control instructions
activate IPC
IPC -&gt; MSU1: Send instructions
activate MSU1
MSU1 -&gt; MSU1: Perform operations
MSU1 --&gt; IPC: Send completion signal
deactivate MSU1
IPC -&gt; MSU2: Send next instructions
activate MSU2
MSU2 -&gt; MSU2: Perform operations
MSU2 --&gt; IPC: Send completion signal
deactivate MSU2
IPC --&gt; MES: Task completed
deactivate IPC
MES --&gt; OI: Task execution complete
deactivate MES
@enduml</t>
  </si>
  <si>
    <t>86.67%</t>
  </si>
  <si>
    <t xml:space="preserve">Incorrect message type. 
Incorrect activation and deactivation of lifeline.
Incorrect message exchange.
</t>
  </si>
  <si>
    <t>@startuml
participant "Operator Interface" as OI
participant MES
participant WMS
participant IPC
participant "Warehousing Service Unit" as WSU
participant "Mobile Service Unit" as MSU
participant "Execution Service Unit" as ESU
OI -&gt;&gt; MES: Specify task
activate MES
MES -&gt; MES: Parse and assign task
MES -&gt;&gt; WMS: Send task instructions
activate WMS
WMS -&gt; IPC: Send task start
activate IPC
IPC -&gt; WSU: Prepare materials command
activate WSU
WSU --&gt; IPC: Materials prepared
deactivate WSU
IPC -&gt; MSU: Move materials to processing location
activate MSU
MSU --&gt; IPC: Materials moved
deactivate MSU
IPC -&gt; ESU: Process materials
activate ESU
ESU --&gt; IPC: Processing complete
deactivate ESU
IPC -&gt; MSU: Move materials to warehousing location
activate MSU
MSU --&gt; IPC: Materials moved
deactivate MSU
IPC -&gt; WSU: Warehouse materials command
activate WSU
WSU --&gt; IPC: Materials warehoused
deactivate WSU
IPC --&gt; WMS: Task completed
deactivate IPC
WMS --&gt; MES: Task execution complete
deactivate WMS
MES --&gt; OI: Task execution complete
deactivate MES
@enduml</t>
  </si>
  <si>
    <t>@startuml
actor Operator
participant "Warehouse Control System" as WCS
participant "Stacker PLC" as SPLC
participant Stacker
participant "Conveyor PLC" as CPLC
participant Conveyor
participant Scanner
Operator -&gt; WCS: Initialize process
WCS -&gt; SPLC: Query status
WCS -&gt; CPLC: Query status
SPLC --&gt; WCS: Status response
CPLC --&gt; WCS: Status response
WCS -&gt; SPLC: Notify work can begin
Operator -&gt; WCS: Specify task
WCS -&gt; SPLC: Send start and end coordinates
WCS -&gt; SPLC: Read status
SPLC -&gt; Stacker: Execute task
activate Stacker
Stacker -&gt; Stacker: Move to start
Stacker -&gt; Stacker: Pick up goods
Stacker -&gt; Stacker: Move to end
Stacker -&gt; Stacker: Unload goods
Stacker --&gt; SPLC: Task complete
deactivate Stacker
SPLC --&gt; WCS: Task complete notification
WCS -&gt; CPLC: Specify transfer task
WCS -&gt; CPLC: Read status
CPLC -&gt; Conveyor: Execute task
WCS -&gt; Scanner: Read item ID
Scanner --&gt; WCS: Return ID
WCS -&gt; Operator: Task completed notification
@enduml</t>
  </si>
  <si>
    <t>29/30</t>
  </si>
  <si>
    <t>@startuml
participant "Operator" as OP
participant "Warehouse Control System" as WCS
participant "Stacker PLC" as SPLC
participant "Stacker" as ST
participant "Conveyor PLC" as CPLC
participant "Conveyor" as CV
participant "Scanner" as SC
OP -&gt; WCS: Initialize process
WCS -&gt; SPLC: Query status
WCS -&gt; CPLC: Query status
SPLC --&gt; WCS: Status response
CPLC --&gt; WCS: Status response
WCS -&gt; SPLC: Notify work can begin
OP -&gt; WCS: Specify task
WCS -&gt; SPLC: Send start and end coordinates
WCS -&gt; SPLC: Read status
SPLC -&gt; ST: Execute task
activate ST
ST -&gt; ST: Move to start
ST -&gt; ST: Pick up goods
ST -&gt; ST: Move to end
ST -&gt; ST: Unload goods
ST --&gt; SPLC: Task complete
deactivate ST
SPLC --&gt; WCS: Task complete notification
WCS -&gt; CPLC: Specify transfer task
WCS -&gt; CPLC: Read status
CPLC -&gt; CV: Execute task
WCS -&gt; SC: Read item ID
SC --&gt; WCS: Return ID
WCS -&gt; OP: Task completed notification
@enduml</t>
  </si>
  <si>
    <t>46.67%</t>
  </si>
  <si>
    <t xml:space="preserve">
Incorrect message type. 
Incorrect activation and deactivation of lifeline.
Incorrect combined fragment.
Incorrect message exchange.
</t>
  </si>
  <si>
    <t>@startuml
participant "Operator" as OP
participant "Warehouse Control System" as WCS
participant "Stacker PLC" as SPLC
participant "Stacker" as ST
participant "Conveyor PLC" as CPLC
participant "Conveyor" as CV
participant "Scanner" as SC
OP -&gt;&gt; WCS: Initialize process
par
WCS -&gt;&gt; SPLC: Query idle status
WCS -&gt;&gt; CPLC: Query idle status
end
SPLC --&gt; WCS: Idle status response
CPLC --&gt; WCS: Idle status response
WCS -&gt; SPLC: Notify work can begin
OP -&gt;&gt; WCS: Specify task
par
WCS -&gt;&gt; SPLC: Send starting coordinates
WCS -&gt;&gt; SPLC: Send ending coordinates
end
WCS -&gt;&gt; SPLC: Read status
SPLC -&gt;&gt; ST: Execute task
activate ST
ST -&gt; ST: Move to start
ST -&gt; ST: Pick up goods
ST -&gt; ST: Move to end
ST -&gt; ST: Unload goods
ST --&gt; SPLC: Task complete
deactivate ST
SPLC --&gt; WCS: Task complete notification
WCS -&gt;&gt; CPLC: Specify transfer task
WCS -&gt;&gt; CPLC: Read status
CPLC -&gt;&gt; CV: Execute task
WCS -&gt;&gt; SC: Read item ID
SC --&gt; WCS: Return ID
WCS -&gt; OP: Task completed notification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</si>
  <si>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"Company Security System" as CSS
participant "Regional HQ" as RHQ
CSS -&gt; RHQ: System On
activate CSS
activate RHQ
loop assert
CSS -&gt; RHQ: Alert
CSS -&gt; RHQ: Stand Down
end
CSS -&gt; RHQ: System Off
deactivate CSS
deactivate RHQ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</si>
  <si>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"Company Security System" as CSS
participant "Regional HQ" as RHQ
par
CSS -&gt;&gt; RHQ: System On
activate CSS
activate RHQ
par
loop assert
CSS -&gt;&gt; RHQ: Alert
CSS -&gt;&gt; RHQ: Stand Down
end
CSS -&gt;&gt; RHQ: System Off
deactivate CSS
deactivate RHQ
end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</si>
  <si>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as "Security Guard"
participant "Surveillance System" as System
Elvis -&gt; System: select camera CCC1
activate System
System -&gt; System: obtain status from CCC1
activate System
System -&gt; Elvis: "OK"
deactivate System
Elvis -&gt; System: get current status
activate System
System -&gt; System: get status from CCC1
activate System
System -&gt; Elvis: current status
deactivate System
Elvis -&gt; System: move camera
activate System
Elvis -&gt; System: get current status
activate System
System -&gt; System: get status from CCC1
activate System
System -&gt; Elvis: "Moving"
deactivate System
@enduml</t>
  </si>
  <si>
    <t>42/42</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</si>
  <si>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Elvis as "Security Guard"
participant "Surveillance System" as System
Elvis -&gt;&gt; System: select camera CCC1
Elvis -&gt;&gt; System: pan camera
Elvis -&gt;&gt; System: get current status
System -&gt;&gt; System: get status from CCC1
System -&gt;&gt; System: OK
System -&gt;&gt; Elvis: current status
Elvis -&gt;&gt; System: get current status
System -&gt;&gt; System: get status from CCC1
System -&gt;&gt; System: OK
System -&gt;&gt; Elvis: "Moving"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</si>
  <si>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 as SG
participant "User Interface" as UI
participant "Monitoring Station" as MS
SG -&gt; UI: Login Request
activate UI
UI -&gt; MS: Verify Login
activate MS
MS -&gt; MS: Verify Credentials
MS --&gt; UI: Verification Result
deactivate MS
UI -&gt; UI: Check Login Limit
UI -&gt; SG: Control Returned
deactivate UI
@enduml</t>
  </si>
  <si>
    <t>Incorrect message exchange.
Incorrect message type</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</si>
  <si>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 as SG
participant "User Interface" as UI
participant "Monitoring Station" as MS
activate SG
SG -&gt; UI: Login Request
activate UI
UI -&gt; MS: Verify Login
activate MS
MS -&gt; MS: Verify Credentials
MS --&gt; UI: Verification Result
UI -&gt; MS: Check Capacity
activate MS
MS -&gt; UI: Capacity Result
deactivate MS
UI -&gt; SG: Login Result
deactivate UI
deactivate SG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</si>
  <si>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 as "Tourist"
participant OMI as "Optimization of Model Information"
participant INS as "Intelligent Navigation System"
participant SDS as "System Data Analysis"
participant PCRA as "Personalized Customer Requirements Acquisition"
participant BGS as "Botanical Garden System"
T -&gt; OMI: Request Personalized Information
activate OMI
OMI -&gt; INS: Forward Information
activate INS
INS -&gt; INS: Model Analysis
INS -&gt; SDS: Model Data
activate SDS
SDS -&gt; SDS: Data Analysis
SDS -&gt; PCRA: Analyzed Data
activate PCRA
PCRA -&gt; PCRA: Model Optimization
PCRA -&gt; BGS: Optimized Model
activate BGS
BGS -&gt; T: Optimized System
deactivate BGS
deactivate PCRA
deactivate SDS
deactivate INS
deactivate OMI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</si>
  <si>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T as "Tourist"
participant OMI as "Optimization of Model Information"
participant INS as "Intelligent Navigation System"
participant SDS as "System Data Analysis"
participant PCRA as "Personalized Customer Requirements Acquisition"
participant BGS as "Botanical Garden System"
T -&gt; OMI: Request Personalized Information
OMI -&gt; INS: Forward Information
INS -&gt; INS: Model Analysis
INS -&gt; SDS: Model Data
SDS -&gt; SDS: Data Analysis
SDS -&gt; PCRA: Analyzed Data
PCRA -&gt; PCRA: Model Optimization
PCRA -&gt; BGS: Optimized Model
BGS -&gt; T: Optimized System
@enduml</t>
  </si>
  <si>
    <t>@startuml
participant User as U
participant "Alarm Controller" as AC
participant "Emergency Communications System" as ECS
participant "Public Address (PA) System" as PAS
U -&gt; AC: Raise Alarm()
activate AC
AC -&gt; PAS: Announce Alert(repeat)
activate PAS
loop Emergency Service Notification
AC -&gt; ECS: Request Next Service
ECS -&gt; AC: Alert(location, password, service)
end
U -&gt; AC: Cancel Alarm()
deactivate PAS
AC -&gt; PAS: Announce Stand-down(once)
loop Service Stand-down Notification
AC -&gt; ECS: Request Next Service
ECS -&gt; AC: Stand-down(location, password, service)
end
deactivate AC
@enduml</t>
  </si>
  <si>
    <t>Incorrect message type. 
Incorrect activation and deactivation of lifeline.
Incorrect lifeline.</t>
  </si>
  <si>
    <t>@startuml
participant "Alarm Controller" as AC
participant "Emergency Communications System" as ECS
participant "Public Address (PA) System" as PAS
-&gt;&gt; AC: Raise Alarm()
activate AC
AC -&gt;&gt; PAS: Announce Alert
activate PAS
loop Emergency Service Notification
AC -&gt; ECS: Request Next Service
ECS -&gt; AC: &lt;&lt;reply&gt;&gt; Alert(location, password, service)
end
-&gt;&gt; AC: Cancel Alarm()
deactivate PAS
AC -&gt; PAS: &lt;&lt;reply&gt;&gt; Announce Stand-down
loop Service Stand-down Notification
AC -&gt; ECS: Request Next Service
ECS -&gt; AC: &lt;&lt;reply&gt;&gt; Stand-down(location, password, service)
end
deactivate AC
@enduml</t>
  </si>
  <si>
    <t>@startuml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Guard\n(Elvis)" as Elvis
participant "Company Security System" as CSS
participant "External Systems" as ES
CSS -&gt; CSS: Detect illegal entry (sensor ID)
CSS -&gt; Elvis: "Intruder Alert" (sensor ID)
CSS -&gt; ES: Raise alarm
alt automatic mode
Elvis -&gt; CSS: Activate "Auto Track"
CSS -&gt; Elvis: "Lost Track" (if lost contact)
end
alt manual mode
loop Manual camera control
Elvis -&gt; CSS: "Pan Camera" (strength parameters)
Elvis -&gt; CSS: "Tilt Camera" (strength parameters)
end
end
Elvis -&gt; CSS: "Cancel Alert"
CSS -&gt; ES: Cancel alarm
@enduml</t>
  </si>
  <si>
    <t>@startuml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"Security Guard\n(Elvis)" as Elvis
participant "Company Security System" as CSS
CSS -&gt;&gt; Elvis: Illegal entry detected (sensor ID)
activate Elvis
CSS -&gt;&gt; Elvis: "Intruder Alert" (sensor ID)
CSS -&gt;&gt; : Raise alarm
alt automatic mode
Elvis -&gt;&gt; CSS: Activate "Auto Track"
opt Lost track
CSS -&gt;&gt; Elvis: "Lost Track" (if lost contact)
end
end
alt manual mode
loop Manual camera control
Elvis -&gt;&gt; CSS: "Pan Camera" (strength parameters)
Elvis -&gt;&gt; CSS: "Tilt Camera" (strength parameters)
end
end
Elvis -&gt;&gt; CSS: "Cancel Alert"
CSS -&gt;&gt; : Cancel alarm
deactivate Elvis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</si>
  <si>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TCU
participant MVB
participant Rectifier
participant WTB
participant HMI
CCU -&gt; MVB: Send rectification information
activate MVB
MVB -&gt; TCU: Transmit rectification information
activate TCU
TCU -&gt; Rectifier: Forward rectification information
activate Rectifier
Rectifier -&gt; TCU: Send fault information
activate TCU
TCU -&gt; MVB: Send fault information
activate MVB
MVB -&gt; CCU: Transmit fault information
activate CCU
CCU -&gt; WTB: Send diagnostic information
activate WTB
WTB -&gt; HMI: Send train-level diagnostic information
activate HMI
HMI -&gt; HMI: Trigger alarm
deactivate HMI
destroy WTB
deactivate CCU
destroy MVB
deactivate TCU
destroy Rectifier
@enduml</t>
  </si>
  <si>
    <t>49/49</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</si>
  <si>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CCU
participant TCU
participant MVB
participant Rectifier
participant WTB
participant HMI
participant Alarm
CCU -&gt; MVB: Send rectification information
activate MVB
MVB -&gt; TCU: Transmit rectification information
activate TCU
TCU -&gt; Rectifier: Forward rectification information
activate Rectifier
Rectifier -&gt; TCU: Send fault information
activate TCU
TCU -&gt; MVB: Send fault information
activate MVB
MVB -&gt; CCU: Transmit fault information
activate CCU
CCU -&gt; WTB: Send diagnostic information
activate WTB
WTB -&gt; HMI: Send train-level diagnostic information
activate HMI
HMI -&gt; Alarm: Create alarm device
activate Alarm
HMI -&gt; Alarm: Trigger alarm
HMI -&gt; Alarm: Destroy alarm device
deactivate Alarm
destroy Alarm
deactivate HMI
destroy WTB
deactivate CCU
destroy MVB
deactivate TCU
destroy Rectifier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</si>
  <si>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ABE as "Airborne Equipment"
participant C as "Captain"
participant ATC as "Air Traffic Controller"
participant AC as "Airline Company"
ABE -&gt; ATC: Flight Release Procedure request
activate ATC
ATC -&gt; C: Forward request
activate C
C -&gt; ABE: Aircraft Datagram (Out Report)
activate ABE
ABE -&gt; ABE: Activate Flight Recorder
ABE -&gt; ATC: Aircraft Datagram (Fuel and Destination)
activate ATC
ATC -&gt; AC: Share data
AC -&gt; ATC: Confirmation
loop Takeoff Requirements Check
ATC -&gt; ATC: Check requirements
end
ATC -&gt; ABE: Confirmation Release
ABE -&gt; ATC: Acknowledge receipt
deactivate ABE
deactivate ATC
deactivate C
deactivate AC
@enduml</t>
  </si>
  <si>
    <t>44/44</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</si>
  <si>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ABE as "Airborne Equipment"
participant C as "Captain"
participant ATC as "Air Traffic Controller"
participant AC as "Airline Company"
ABE -&gt;&gt; ATC: Flight Release Procedure request
activate ABE
activate ATC
ATC -&gt;&gt; C: Forward request
activate C
C -&gt;&gt; ABE: Aircraft Datagram (Out Report)
ABE -&gt;&gt; ABE: Activate Flight Recorder
ABE -&gt;&gt; ATC: Aircraft Datagram (Fuel and Destination)
activate ATC
ATC -&gt; AC: &lt;&lt;synchronous&gt;&gt; Share data
AC -&gt;&gt; ATC: &lt;&lt;reply&gt;&gt; Confirmation
loop Takeoff Requirements Check
ATC -&gt;&gt; ATC: Check requirements
end
ATC -&gt;&gt; ABE: Confirmation Release
ABE -&gt;&gt; ATC: Acknowledge receipt
deactivate ABE
deactivate ATC
deactivate C
deactivate AC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</si>
  <si>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"Manufacturing Service Unit 1" as MSU1
participant "Manufacturing Service Unit 2" as MSU2
Operator -&gt; MES: Specify Task
activate MES
MES -&gt; WMS: Task Instruction
activate WMS
WMS -&gt; IPC: Task Instruction
activate IPC
IPC -&gt; MSU1: Control Instruction
activate MSU1
MSU1 -&gt; IPC: Completion Signal
deactivate MSU1
IPC -&gt; MSU2: Control Instruction
activate MSU2
MSU2 -&gt; IPC: Completion Signal
deactivate MSU2
IPC -&gt; MES: Task Completion
deactivate IPC
MES -&gt; Operator: Task Completed
deactivate MES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</si>
  <si>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MES
participant WMS
participant IPC
participant "Warehousing Service Unit" as WSU
participant "Mobile Service Unit" as MSU
participant "Execution Service Unit" as ESU
Operator -&gt; MES: Specify Task
activate MES
MES -&gt; WMS: Task Instruction
activate WMS
WMS -&gt; IPC: Task Start
activate IPC
IPC -&gt; WSU: Control Instruction
activate WSU
WSU -&gt; IPC: Completion Signal
deactivate WSU
IPC -&gt; MSU: Control Instruction
activate MSU
MSU -&gt; IPC: Completion Signal
deactivate MSU
IPC -&gt; ESU: Control Instruction
activate ESU
ESU -&gt; IPC: Completion Signal
deactivate ESU
IPC -&gt; MES: Task Completion
deactivate IPC
MES -&gt; Operator: Task Started
MES -&gt; Operator: Warehousing Completed
MES -&gt; Operator: Mobile Service Completed
MES -&gt; Operator: Execution Completed
deactivate MES
@enduml</t>
  </si>
  <si>
    <t>@startuml
skinparam backgroundColor #EEEBDC
skinparam handwritten true
skinparam sequence {
ArrowColor DeepSkyBlue
ActorBorderColor DeepSkyBlue
LifeLineBorderColor blue
LifeLineBackgroundColor #A9DCDF
ParticipantBorderColor DeepSkyBlue
ParticipantBackgroundColor DodgerBlue
ParticipantFontName Impact
ParticipantFontSize 17
ParticipantFontColor #A9DCDF
ActorBackgroundColor aqua
ActorFontColor DeepSkyBlue
ActorFontSize 17
ActorFontName Aapex
}
participant Operator
participant WCS
participant StackerPLC
participant Stacker
participant ConveyorPLC
participant Conveyor
participant Scanner
Operator -&gt; WCS: Init Request
activate WCS
WCS -&gt; StackerPLC: Get Status
WCS -&gt; ConveyorPLC: Get Status
StackerPLC --&gt; WCS: Idle
ConveyorPLC --&gt; WCS: Idle
WCS -&gt; StackerPLC: Start Work
Operator -&gt; WCS: Specify Task
WCS -&gt; StackerPLC: Start/End Coordinates
activate StackerPLC
StackerPLC -&gt; Stacker: Execute Task
activate Stacker
Stacker -&gt; StackerPLC: Task Complete
deactivate Stacker
StackerPLC -&gt; WCS: Task Complete
WCS -&gt; ConveyorPLC: Transfer Task
activate ConveyorPLC
ConveyorPLC -&gt; Conveyor: Execute Task
activate Conveyor
WCS -&gt; Scanner: Read Identification
Scanner -&gt; WCS: Identification Number
Conveyor --&gt; ConveyorPLC: Task Complete
deactivate Conveyor
ConveyorPLC --&gt; WCS: Task Complete
deactivate ConveyorPLC
WCS -&gt; Operator: Task Complete
deactivate WCS
@enduml</t>
  </si>
  <si>
    <t>55/55</t>
  </si>
  <si>
    <t>Taxonomy</t>
  </si>
  <si>
    <t>How to fix it</t>
  </si>
  <si>
    <t>syntax error (Assumed diagram type: state)</t>
  </si>
  <si>
    <t>yes</t>
  </si>
  <si>
    <t>Use of non-existent keyword Entry</t>
  </si>
  <si>
    <r>
      <rPr>
        <rFont val="Times New Roman"/>
        <color theme="1"/>
        <sz val="14.0"/>
      </rPr>
      <t xml:space="preserve">Use </t>
    </r>
    <r>
      <rPr>
        <rFont val="Times New Roman"/>
        <b/>
        <color theme="1"/>
        <sz val="14.0"/>
      </rPr>
      <t>entry</t>
    </r>
    <r>
      <rPr>
        <rFont val="Times New Roman"/>
        <color theme="1"/>
        <sz val="14.0"/>
      </rPr>
      <t xml:space="preserve"> instead of </t>
    </r>
    <r>
      <rPr>
        <rFont val="Times New Roman"/>
        <b/>
        <color theme="1"/>
        <sz val="14.0"/>
      </rPr>
      <t>Entry</t>
    </r>
  </si>
  <si>
    <t>Use of non-existent keyword when</t>
  </si>
  <si>
    <r>
      <rPr>
        <rFont val="Times New Roman"/>
        <b/>
        <color theme="1"/>
        <sz val="14.0"/>
      </rPr>
      <t>When</t>
    </r>
    <r>
      <rPr>
        <rFont val="Times New Roman"/>
        <color theme="1"/>
        <sz val="14.0"/>
      </rPr>
      <t xml:space="preserve"> is the usage of activity diagram</t>
    </r>
  </si>
  <si>
    <t>Incorrect use of note format</t>
  </si>
  <si>
    <r>
      <rPr>
        <rFont val="Times New Roman"/>
        <b/>
        <color theme="1"/>
        <sz val="14.0"/>
      </rPr>
      <t>Note</t>
    </r>
    <r>
      <rPr>
        <rFont val="Times New Roman"/>
        <color theme="1"/>
        <sz val="14.0"/>
      </rPr>
      <t xml:space="preserve"> needs to be attached to a diagram element</t>
    </r>
  </si>
  <si>
    <t>Use of non-existent keyword stm</t>
  </si>
  <si>
    <r>
      <rPr>
        <rFont val="Times New Roman"/>
        <color theme="1"/>
        <sz val="14.0"/>
      </rPr>
      <t xml:space="preserve">Use </t>
    </r>
    <r>
      <rPr>
        <rFont val="Times New Roman"/>
        <b/>
        <color theme="1"/>
        <sz val="14.0"/>
      </rPr>
      <t>state</t>
    </r>
    <r>
      <rPr>
        <rFont val="Times New Roman"/>
        <color theme="1"/>
        <sz val="14.0"/>
      </rPr>
      <t xml:space="preserve"> instead of </t>
    </r>
    <r>
      <rPr>
        <rFont val="Times New Roman"/>
        <b/>
        <color theme="1"/>
        <sz val="14.0"/>
      </rPr>
      <t>stm</t>
    </r>
  </si>
  <si>
    <t>syntax error: stm UAV Swarm State Machine</t>
  </si>
  <si>
    <t>syntax error: stm CameraSystem</t>
  </si>
  <si>
    <t>syntax error: TurnOff --&gt; [*]</t>
  </si>
  <si>
    <t>Incorrect use of connector format</t>
  </si>
  <si>
    <t>Full context required</t>
  </si>
  <si>
    <t>syntax error: stm DrivingMode</t>
  </si>
  <si>
    <t>syntax error: stm CollisionAvoidanceSystem</t>
  </si>
  <si>
    <t>syntax error: [FrontendCollision] -down-&gt; [BrakingControl] : Brake Signal Received</t>
  </si>
  <si>
    <t>Use of non-existent keyword -down-&gt;</t>
  </si>
  <si>
    <r>
      <rPr>
        <rFont val="Times New Roman"/>
        <b/>
        <color theme="1"/>
        <sz val="14.0"/>
      </rPr>
      <t>-down-&gt;</t>
    </r>
    <r>
      <rPr>
        <rFont val="Times New Roman"/>
        <color theme="1"/>
        <sz val="14.0"/>
      </rPr>
      <t xml:space="preserve"> is wrong, you should use</t>
    </r>
    <r>
      <rPr>
        <rFont val="Times New Roman"/>
        <b/>
        <color theme="1"/>
        <sz val="14.0"/>
      </rPr>
      <t xml:space="preserve"> --&gt;</t>
    </r>
  </si>
  <si>
    <t>syntax error: stm TrainStateMachine {</t>
  </si>
  <si>
    <t>syntax error: stm [stateMachine] SystemStateMachine [SystemStateMachineDiagram]</t>
  </si>
  <si>
    <t>syntax error: stm DrivingSystem [Driving System State Machine]</t>
  </si>
  <si>
    <t>Element is not closed</t>
  </si>
  <si>
    <r>
      <rPr>
        <rFont val="Times New Roman"/>
        <color theme="1"/>
        <sz val="14.0"/>
      </rPr>
      <t xml:space="preserve">missing </t>
    </r>
    <r>
      <rPr>
        <rFont val="Times New Roman"/>
        <b/>
        <color theme="1"/>
        <sz val="14.0"/>
      </rPr>
      <t>end</t>
    </r>
  </si>
  <si>
    <t xml:space="preserve">syntax error: end fork </t>
  </si>
  <si>
    <r>
      <rPr>
        <rFont val="Times New Roman"/>
        <color theme="1"/>
        <sz val="14.0"/>
      </rPr>
      <t xml:space="preserve">missing </t>
    </r>
    <r>
      <rPr>
        <rFont val="Times New Roman"/>
        <b/>
        <color theme="1"/>
        <sz val="14.0"/>
      </rPr>
      <t>end</t>
    </r>
  </si>
  <si>
    <t>syntax error: until</t>
  </si>
  <si>
    <t>Use of non-existent keyword until</t>
  </si>
  <si>
    <t>syntax error: loop until</t>
  </si>
  <si>
    <t>Use of non-existent keyword loop until</t>
  </si>
  <si>
    <t>syntax error: join</t>
  </si>
  <si>
    <r>
      <rPr>
        <rFont val="Times New Roman"/>
        <color theme="1"/>
        <sz val="14.0"/>
      </rPr>
      <t xml:space="preserve">missing </t>
    </r>
    <r>
      <rPr>
        <rFont val="Times New Roman"/>
        <b/>
        <color theme="1"/>
        <sz val="14.0"/>
      </rPr>
      <t>fork</t>
    </r>
  </si>
  <si>
    <t>syntax error: opt combined fragment  can not with else</t>
  </si>
  <si>
    <t>Incorrect use of opt format</t>
  </si>
  <si>
    <r>
      <rPr>
        <rFont val="Times New Roman"/>
        <b/>
        <color theme="1"/>
        <sz val="14.0"/>
      </rPr>
      <t>opt</t>
    </r>
    <r>
      <rPr>
        <rFont val="Times New Roman"/>
        <color theme="1"/>
        <sz val="14.0"/>
      </rPr>
      <t xml:space="preserve"> does not support </t>
    </r>
    <r>
      <rPr>
        <rFont val="Times New Roman"/>
        <b/>
        <color theme="1"/>
        <sz val="14.0"/>
      </rPr>
      <t>else</t>
    </r>
  </si>
  <si>
    <t>syntax error: parallel can not with ignore</t>
  </si>
  <si>
    <t>no</t>
  </si>
  <si>
    <t>Incorrect use of parellel syntax</t>
  </si>
  <si>
    <r>
      <rPr>
        <rFont val="Times New Roman"/>
        <b/>
        <color theme="1"/>
        <sz val="14.0"/>
      </rPr>
      <t>ignore</t>
    </r>
    <r>
      <rPr>
        <rFont val="Times New Roman"/>
        <color theme="1"/>
        <sz val="14.0"/>
      </rPr>
      <t xml:space="preserve"> should be used independently</t>
    </r>
  </si>
  <si>
    <t>syntax error: System -&gt; [: Raise alarm</t>
  </si>
  <si>
    <t>Incorrect use of message syntax</t>
  </si>
  <si>
    <t>Use Transition syntax error</t>
  </si>
  <si>
    <r>
      <rPr>
        <rFont val="Times New Roman"/>
        <b/>
        <color theme="1"/>
        <sz val="14.0"/>
      </rPr>
      <t>Transition</t>
    </r>
    <r>
      <rPr>
        <rFont val="Times New Roman"/>
        <color theme="1"/>
        <sz val="14.0"/>
      </rPr>
      <t xml:space="preserve"> must connect two nodes at the same level</t>
    </r>
  </si>
  <si>
    <t>transition must connect two state</t>
  </si>
  <si>
    <t>transition can't connect the state within composite state and composite state itself</t>
  </si>
  <si>
    <t>composite state error： state TurnOn is nested twice</t>
  </si>
  <si>
    <t>Use Composite State syntax error</t>
  </si>
  <si>
    <r>
      <rPr>
        <rFont val="Times New Roman"/>
        <color theme="1"/>
        <sz val="14.0"/>
      </rPr>
      <t xml:space="preserve">The same </t>
    </r>
    <r>
      <rPr>
        <rFont val="Times New Roman"/>
        <b/>
        <color theme="1"/>
        <sz val="14.0"/>
      </rPr>
      <t>state</t>
    </r>
    <r>
      <rPr>
        <rFont val="Times New Roman"/>
        <color theme="1"/>
        <sz val="14.0"/>
      </rPr>
      <t xml:space="preserve"> cannot be nested more than once</t>
    </r>
  </si>
  <si>
    <t>define composite state DoorShut {}, but there are no real child states in it</t>
  </si>
  <si>
    <r>
      <rPr>
        <rFont val="Times New Roman"/>
        <color theme="1"/>
        <sz val="14.0"/>
      </rPr>
      <t xml:space="preserve">A </t>
    </r>
    <r>
      <rPr>
        <rFont val="Times New Roman"/>
        <b/>
        <color theme="1"/>
        <sz val="14.0"/>
      </rPr>
      <t>composite state</t>
    </r>
    <r>
      <rPr>
        <rFont val="Times New Roman"/>
        <color theme="1"/>
        <sz val="14.0"/>
      </rPr>
      <t xml:space="preserve"> must contain at least one </t>
    </r>
    <r>
      <rPr>
        <rFont val="Times New Roman"/>
        <b/>
        <color theme="1"/>
        <sz val="14.0"/>
      </rPr>
      <t>substate</t>
    </r>
    <r>
      <rPr>
        <rFont val="Times New Roman"/>
        <color theme="1"/>
        <sz val="14.0"/>
      </rPr>
      <t xml:space="preserve"> or </t>
    </r>
    <r>
      <rPr>
        <rFont val="Times New Roman"/>
        <b/>
        <color theme="1"/>
        <sz val="14.0"/>
      </rPr>
      <t>region</t>
    </r>
  </si>
  <si>
    <t>Use Fork syntax error</t>
  </si>
  <si>
    <r>
      <rPr>
        <rFont val="Times New Roman"/>
        <b/>
        <color theme="1"/>
        <sz val="14.0"/>
      </rPr>
      <t>Fork</t>
    </r>
    <r>
      <rPr>
        <rFont val="Times New Roman"/>
        <color theme="1"/>
        <sz val="14.0"/>
      </rPr>
      <t xml:space="preserve"> should contain at least two branches</t>
    </r>
  </si>
  <si>
    <t>Use Block syntax error</t>
  </si>
  <si>
    <r>
      <rPr>
        <rFont val="Times New Roman"/>
        <color theme="1"/>
        <sz val="14.0"/>
      </rPr>
      <t xml:space="preserve">Use </t>
    </r>
    <r>
      <rPr>
        <rFont val="Times New Roman"/>
        <b/>
        <color theme="1"/>
        <sz val="14.0"/>
      </rPr>
      <t>Block</t>
    </r>
    <r>
      <rPr>
        <rFont val="Times New Roman"/>
        <color theme="1"/>
        <sz val="14.0"/>
      </rPr>
      <t xml:space="preserve"> instead of </t>
    </r>
    <r>
      <rPr>
        <rFont val="Times New Roman"/>
        <b/>
        <color theme="1"/>
        <sz val="14.0"/>
      </rPr>
      <t>Actor</t>
    </r>
  </si>
  <si>
    <t xml:space="preserve">Missing Regions </t>
  </si>
  <si>
    <r>
      <rPr>
        <rFont val="Times New Roman"/>
        <color theme="1"/>
        <sz val="14.0"/>
      </rPr>
      <t xml:space="preserve">A </t>
    </r>
    <r>
      <rPr>
        <rFont val="Times New Roman"/>
        <b/>
        <color theme="1"/>
        <sz val="14.0"/>
      </rPr>
      <t>composite State</t>
    </r>
    <r>
      <rPr>
        <rFont val="Times New Roman"/>
        <color theme="1"/>
        <sz val="14.0"/>
      </rPr>
      <t xml:space="preserve"> is a State that contains at least one </t>
    </r>
    <r>
      <rPr>
        <rFont val="Times New Roman"/>
        <b/>
        <color theme="1"/>
        <sz val="14.0"/>
      </rPr>
      <t>Region</t>
    </r>
    <r>
      <rPr>
        <rFont val="Times New Roman"/>
        <color theme="1"/>
        <sz val="14.0"/>
      </rPr>
      <t xml:space="preserve">. </t>
    </r>
  </si>
  <si>
    <t>use region instead of state in composite state</t>
  </si>
  <si>
    <t>should use region to seperate three states</t>
  </si>
  <si>
    <t>missing Junction Pseudostate and Fork Pseudostate</t>
  </si>
  <si>
    <t>Missing PseudoState</t>
  </si>
  <si>
    <t>use region</t>
  </si>
  <si>
    <t>incorrect expression of join, fork, junction</t>
  </si>
  <si>
    <r>
      <rPr>
        <rFont val="Times New Roman"/>
        <color theme="1"/>
        <sz val="14.0"/>
      </rPr>
      <t xml:space="preserve">Specific </t>
    </r>
    <r>
      <rPr>
        <rFont val="Times New Roman"/>
        <b/>
        <color theme="1"/>
        <sz val="14.0"/>
      </rPr>
      <t>PseudoStates</t>
    </r>
    <r>
      <rPr>
        <rFont val="Times New Roman"/>
        <color theme="1"/>
        <sz val="14.0"/>
      </rPr>
      <t xml:space="preserve"> must be used.</t>
    </r>
  </si>
  <si>
    <t>mising regions</t>
  </si>
  <si>
    <t xml:space="preserve">missing Junction Pseudostate, Fork Pseudostate, Join </t>
  </si>
  <si>
    <t>use state join1 &lt;&lt;join&gt;&gt; to represent join pseudostate</t>
  </si>
  <si>
    <t>missing region</t>
  </si>
  <si>
    <t>Stop' is drawn as an activity node</t>
  </si>
  <si>
    <t>Use normal nodes as FinalNode</t>
  </si>
  <si>
    <r>
      <rPr>
        <rFont val="Times New Roman"/>
        <b/>
        <color theme="1"/>
        <sz val="14.0"/>
      </rPr>
      <t>FinalNode</t>
    </r>
    <r>
      <rPr>
        <rFont val="Times New Roman"/>
        <color theme="1"/>
        <sz val="14.0"/>
      </rPr>
      <t xml:space="preserve"> should be used as the final node</t>
    </r>
  </si>
  <si>
    <t>circle process should use reduce activity process</t>
  </si>
  <si>
    <t>Missing ReduceActions</t>
  </si>
  <si>
    <r>
      <rPr>
        <rFont val="Times New Roman"/>
        <b/>
        <color theme="1"/>
        <sz val="14.0"/>
      </rPr>
      <t>ReduceAction</t>
    </r>
    <r>
      <rPr>
        <rFont val="Times New Roman"/>
        <color theme="1"/>
        <sz val="14.0"/>
      </rPr>
      <t xml:space="preserve"> should be used as a loop activity.</t>
    </r>
  </si>
  <si>
    <t>Use meaningless ActivityPartitions</t>
  </si>
  <si>
    <t>Activities shall not have partitions.</t>
  </si>
  <si>
    <t>incorrect activation and destruction of the lifeline.</t>
  </si>
  <si>
    <t>Missing DestructionOccurrenceSpecification</t>
  </si>
  <si>
    <r>
      <rPr>
        <rFont val="Times New Roman"/>
        <b/>
        <color theme="1"/>
        <sz val="14.0"/>
      </rPr>
      <t>DestructionEvent</t>
    </r>
    <r>
      <rPr>
        <rFont val="Times New Roman"/>
        <color theme="1"/>
        <sz val="14.0"/>
      </rPr>
      <t xml:space="preserve"> designating the termination of another lifeline.</t>
    </r>
  </si>
  <si>
    <t>Incorrect activation and destruction of the lifeline</t>
  </si>
  <si>
    <t>Incorrect activation and deactivation of lifeline</t>
  </si>
  <si>
    <t>Requirement Consistency Hallucinations</t>
  </si>
  <si>
    <t>Classify</t>
  </si>
  <si>
    <t>interaction error</t>
  </si>
  <si>
    <t>missing final state</t>
  </si>
  <si>
    <t>missing state and transition</t>
  </si>
  <si>
    <t>no need to use composite state</t>
  </si>
  <si>
    <t>missing transitions</t>
  </si>
  <si>
    <t>missing composite states</t>
  </si>
  <si>
    <t>missing transition and state</t>
  </si>
  <si>
    <t>missing transition and states</t>
  </si>
  <si>
    <t>Extra " parallel process 2" node</t>
  </si>
  <si>
    <t>Extra " parallel process 3" node</t>
  </si>
  <si>
    <t>Extra " parallel process 1" node</t>
  </si>
  <si>
    <t xml:space="preserve">Extra " standby for command" node </t>
  </si>
  <si>
    <t>stop take off should be placed at the front of the end node</t>
  </si>
  <si>
    <t xml:space="preserve"> SD</t>
  </si>
  <si>
    <t>Incorrect message exchange</t>
  </si>
  <si>
    <t>Incorrect lifeline</t>
  </si>
  <si>
    <t>Lack of lifeline</t>
  </si>
  <si>
    <t>Icorrect message exchange</t>
  </si>
  <si>
    <t>Incorrect combined fragment</t>
  </si>
  <si>
    <t xml:space="preserve">Incorrect message interaction sequence </t>
  </si>
  <si>
    <t>Incorrect message sequence</t>
  </si>
  <si>
    <t>Lack of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</si>
</sst>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0.0"/>
      <color rgb="FF000000"/>
      <name val="Arial"/>
      <scheme val="minor"/>
    </font>
    <font>
      <b/>
      <sz val="12.0"/>
      <color theme="1"/>
      <name val="Times New Roman"/>
    </font>
    <font>
      <sz val="12.0"/>
      <color theme="1"/>
      <name val="Times New Roman"/>
    </font>
    <font>
      <b/>
      <sz val="11.0"/>
      <color rgb="FF000000"/>
      <name val="等线"/>
    </font>
    <font/>
    <font>
      <sz val="11.0"/>
      <color rgb="FF000000"/>
      <name val="等线"/>
    </font>
    <font>
      <b/>
      <color theme="1"/>
      <name val="Arial"/>
      <scheme val="minor"/>
    </font>
    <font>
      <color rgb="FF000000"/>
      <name val="Arial"/>
    </font>
    <font>
      <color rgb="FF000000"/>
      <name val="Arial"/>
      <scheme val="minor"/>
    </font>
    <font>
      <b/>
      <color rgb="FF231F20"/>
      <name val="Times-Bold"/>
    </font>
    <font>
      <color theme="1"/>
      <name val="Arial"/>
      <scheme val="minor"/>
    </font>
    <font>
      <b/>
      <sz val="11.0"/>
      <color theme="1"/>
      <name val="Arial"/>
      <scheme val="minor"/>
    </font>
    <font>
      <color theme="1"/>
      <name val="Arial"/>
    </font>
    <font>
      <b/>
      <color rgb="FF000000"/>
      <name val="Arial"/>
      <scheme val="minor"/>
    </font>
    <font>
      <b/>
      <sz val="11.0"/>
      <color rgb="FF000000"/>
      <name val="&quot;Times New Roman&quot;"/>
    </font>
    <font>
      <sz val="11.0"/>
      <color rgb="FF000000"/>
      <name val="&quot;Times New Roman&quot;"/>
    </font>
    <font>
      <sz val="11.0"/>
      <color theme="1"/>
      <name val="Arial"/>
    </font>
    <font>
      <b/>
      <sz val="14.0"/>
      <color theme="1"/>
      <name val="Times New Roman"/>
    </font>
    <font>
      <sz val="14.0"/>
      <color theme="1"/>
      <name val="Times New Roman"/>
    </font>
    <font>
      <color rgb="FF000000"/>
      <name val="&quot;Helvetica Neue&quot;"/>
    </font>
    <font>
      <b/>
      <sz val="14.0"/>
      <color theme="5"/>
      <name val="Times New Roman"/>
    </font>
    <font>
      <b/>
      <sz val="14.0"/>
      <color rgb="FFEA4335"/>
      <name val="Times New Roman"/>
    </font>
  </fonts>
  <fills count="3">
    <fill>
      <patternFill patternType="none"/>
    </fill>
    <fill>
      <patternFill patternType="lightGray"/>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horizontal="center" readingOrder="0"/>
    </xf>
    <xf borderId="0" fillId="0" fontId="1" numFmtId="0" xfId="0" applyAlignment="1" applyFont="1">
      <alignment horizontal="center" readingOrder="0"/>
    </xf>
    <xf borderId="0" fillId="0" fontId="2" numFmtId="0" xfId="0" applyFont="1"/>
    <xf borderId="2"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3" fillId="0" fontId="3" numFmtId="0" xfId="0" applyAlignment="1" applyBorder="1" applyFont="1">
      <alignment horizontal="center" readingOrder="0" vertical="center"/>
    </xf>
    <xf borderId="4" fillId="0" fontId="4" numFmtId="0" xfId="0" applyBorder="1" applyFont="1"/>
    <xf borderId="5" fillId="0" fontId="5" numFmtId="0" xfId="0" applyAlignment="1" applyBorder="1" applyFont="1">
      <alignment readingOrder="0"/>
    </xf>
    <xf borderId="0" fillId="0" fontId="3" numFmtId="0" xfId="0" applyAlignment="1" applyFont="1">
      <alignment horizontal="center" readingOrder="0" vertical="center"/>
    </xf>
    <xf borderId="0" fillId="0" fontId="3" numFmtId="0" xfId="0" applyAlignment="1" applyFont="1">
      <alignment readingOrder="0"/>
    </xf>
    <xf borderId="0" fillId="0" fontId="6" numFmtId="0" xfId="0" applyAlignment="1" applyFont="1">
      <alignment horizontal="center" readingOrder="0"/>
    </xf>
    <xf borderId="0" fillId="0" fontId="5" numFmtId="0" xfId="0" applyAlignment="1" applyFont="1">
      <alignment readingOrder="0"/>
    </xf>
    <xf borderId="6" fillId="0" fontId="4" numFmtId="0" xfId="0" applyBorder="1" applyFont="1"/>
    <xf borderId="7" fillId="0" fontId="4" numFmtId="0" xfId="0" applyBorder="1" applyFont="1"/>
    <xf borderId="0" fillId="0" fontId="7" numFmtId="0" xfId="0" applyAlignment="1" applyFont="1">
      <alignment readingOrder="0"/>
    </xf>
    <xf borderId="0" fillId="0" fontId="8" numFmtId="0" xfId="0" applyAlignment="1" applyFont="1">
      <alignment readingOrder="0"/>
    </xf>
    <xf borderId="2" fillId="0" fontId="6" numFmtId="0" xfId="0" applyAlignment="1" applyBorder="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readingOrder="0"/>
    </xf>
    <xf borderId="0" fillId="0" fontId="9" numFmtId="0" xfId="0" applyAlignment="1" applyFont="1">
      <alignment horizontal="center" readingOrder="0" vertical="center"/>
    </xf>
    <xf borderId="0" fillId="0" fontId="9" numFmtId="0" xfId="0" applyAlignment="1" applyFont="1">
      <alignment readingOrder="0"/>
    </xf>
    <xf borderId="6" fillId="0" fontId="6" numFmtId="0" xfId="0" applyAlignment="1" applyBorder="1" applyFont="1">
      <alignment horizontal="center" readingOrder="0" vertical="center"/>
    </xf>
    <xf borderId="1" fillId="0" fontId="6" numFmtId="0" xfId="0" applyAlignment="1" applyBorder="1" applyFont="1">
      <alignment horizontal="center" readingOrder="0" vertical="center"/>
    </xf>
    <xf borderId="0" fillId="0" fontId="10" numFmtId="0" xfId="0" applyAlignment="1" applyFont="1">
      <alignment horizontal="center" vertical="center"/>
    </xf>
    <xf borderId="2" fillId="0" fontId="11" numFmtId="0" xfId="0" applyAlignment="1" applyBorder="1" applyFont="1">
      <alignment horizontal="center" readingOrder="0" vertical="center"/>
    </xf>
    <xf borderId="8" fillId="0" fontId="5" numFmtId="0" xfId="0" applyAlignment="1" applyBorder="1" applyFont="1">
      <alignment readingOrder="0"/>
    </xf>
    <xf borderId="3" fillId="0" fontId="6" numFmtId="0" xfId="0" applyAlignment="1" applyBorder="1" applyFont="1">
      <alignment horizontal="center" readingOrder="0" vertical="center"/>
    </xf>
    <xf borderId="9" fillId="0" fontId="4" numFmtId="0" xfId="0" applyBorder="1" applyFont="1"/>
    <xf borderId="10" fillId="0" fontId="6" numFmtId="0" xfId="0" applyAlignment="1" applyBorder="1" applyFont="1">
      <alignment horizontal="center" readingOrder="0" vertical="center"/>
    </xf>
    <xf borderId="1" fillId="0" fontId="10" numFmtId="0" xfId="0" applyBorder="1" applyFont="1"/>
    <xf borderId="1" fillId="0" fontId="6" numFmtId="0" xfId="0" applyAlignment="1" applyBorder="1" applyFont="1">
      <alignment readingOrder="0"/>
    </xf>
    <xf borderId="1" fillId="0" fontId="6" numFmtId="0" xfId="0" applyAlignment="1" applyBorder="1" applyFont="1">
      <alignment horizontal="center" readingOrder="0"/>
    </xf>
    <xf borderId="10" fillId="0" fontId="8" numFmtId="49" xfId="0" applyAlignment="1" applyBorder="1" applyFont="1" applyNumberFormat="1">
      <alignment horizontal="center" readingOrder="0" shrinkToFit="0" wrapText="0"/>
    </xf>
    <xf borderId="6" fillId="0" fontId="5" numFmtId="49" xfId="0" applyAlignment="1" applyBorder="1" applyFont="1" applyNumberFormat="1">
      <alignment horizontal="center" readingOrder="0" shrinkToFit="0" wrapText="0"/>
    </xf>
    <xf borderId="0" fillId="0" fontId="10" numFmtId="0" xfId="0" applyAlignment="1" applyFont="1">
      <alignment horizontal="center" readingOrder="0"/>
    </xf>
    <xf borderId="5" fillId="0" fontId="10" numFmtId="0" xfId="0" applyAlignment="1" applyBorder="1" applyFont="1">
      <alignment horizontal="center" readingOrder="0"/>
    </xf>
    <xf borderId="5" fillId="0" fontId="10" numFmtId="4" xfId="0" applyAlignment="1" applyBorder="1" applyFont="1" applyNumberFormat="1">
      <alignment horizontal="center"/>
    </xf>
    <xf borderId="0" fillId="0" fontId="10" numFmtId="0" xfId="0" applyAlignment="1" applyFont="1">
      <alignment horizontal="center" readingOrder="0" vertical="center"/>
    </xf>
    <xf borderId="6" fillId="0" fontId="10" numFmtId="49" xfId="0" applyAlignment="1" applyBorder="1" applyFont="1" applyNumberFormat="1">
      <alignment horizontal="center" readingOrder="0"/>
    </xf>
    <xf borderId="5" fillId="0" fontId="10" numFmtId="0" xfId="0" applyAlignment="1" applyBorder="1" applyFont="1">
      <alignment horizontal="center" readingOrder="0" vertical="center"/>
    </xf>
    <xf borderId="11" fillId="0" fontId="8" numFmtId="49" xfId="0" applyAlignment="1" applyBorder="1" applyFont="1" applyNumberFormat="1">
      <alignment horizontal="center" readingOrder="0" shrinkToFit="0" wrapText="0"/>
    </xf>
    <xf borderId="7" fillId="0" fontId="5" numFmtId="49" xfId="0" applyAlignment="1" applyBorder="1" applyFont="1" applyNumberFormat="1">
      <alignment horizontal="center" readingOrder="0" shrinkToFit="0" wrapText="0"/>
    </xf>
    <xf borderId="12" fillId="0" fontId="10" numFmtId="0" xfId="0" applyAlignment="1" applyBorder="1" applyFont="1">
      <alignment horizontal="center" readingOrder="0"/>
    </xf>
    <xf borderId="8" fillId="0" fontId="10" numFmtId="0" xfId="0" applyAlignment="1" applyBorder="1" applyFont="1">
      <alignment horizontal="center" readingOrder="0"/>
    </xf>
    <xf borderId="8" fillId="0" fontId="10" numFmtId="4" xfId="0" applyAlignment="1" applyBorder="1" applyFont="1" applyNumberFormat="1">
      <alignment horizontal="center"/>
    </xf>
    <xf borderId="12" fillId="0" fontId="10" numFmtId="0" xfId="0" applyAlignment="1" applyBorder="1" applyFont="1">
      <alignment horizontal="center" readingOrder="0" vertical="center"/>
    </xf>
    <xf borderId="8" fillId="0" fontId="10" numFmtId="0" xfId="0" applyAlignment="1" applyBorder="1" applyFont="1">
      <alignment horizontal="center" readingOrder="0" vertical="center"/>
    </xf>
    <xf borderId="3" fillId="0" fontId="6" numFmtId="0" xfId="0" applyAlignment="1" applyBorder="1" applyFont="1">
      <alignment horizontal="center" readingOrder="0"/>
    </xf>
    <xf borderId="1" fillId="0" fontId="10" numFmtId="4" xfId="0" applyAlignment="1" applyBorder="1" applyFont="1" applyNumberFormat="1">
      <alignment horizontal="center"/>
    </xf>
    <xf borderId="0" fillId="0" fontId="6" numFmtId="0" xfId="0" applyFont="1"/>
    <xf borderId="10" fillId="0" fontId="8" numFmtId="0" xfId="0" applyAlignment="1" applyBorder="1" applyFont="1">
      <alignment horizontal="center" readingOrder="0" shrinkToFit="0" vertical="top" wrapText="0"/>
    </xf>
    <xf borderId="0" fillId="0" fontId="10" numFmtId="49" xfId="0" applyAlignment="1" applyFont="1" applyNumberFormat="1">
      <alignment horizontal="center" readingOrder="0" vertical="top"/>
    </xf>
    <xf borderId="0" fillId="0" fontId="10" numFmtId="0" xfId="0" applyAlignment="1" applyFont="1">
      <alignment horizontal="center" readingOrder="0" vertical="top"/>
    </xf>
    <xf borderId="5" fillId="0" fontId="10" numFmtId="0" xfId="0" applyAlignment="1" applyBorder="1" applyFont="1">
      <alignment horizontal="center" readingOrder="0" vertical="top"/>
    </xf>
    <xf borderId="0" fillId="0" fontId="10" numFmtId="49" xfId="0" applyAlignment="1" applyFont="1" applyNumberFormat="1">
      <alignment horizontal="center" readingOrder="0" shrinkToFit="0" vertical="top" wrapText="0"/>
    </xf>
    <xf borderId="0" fillId="0" fontId="10" numFmtId="0" xfId="0" applyAlignment="1" applyFont="1">
      <alignment horizontal="center" readingOrder="0" shrinkToFit="0" vertical="top" wrapText="0"/>
    </xf>
    <xf borderId="10" fillId="0" fontId="8" numFmtId="0" xfId="0" applyAlignment="1" applyBorder="1" applyFont="1">
      <alignment horizontal="center" readingOrder="0" shrinkToFit="0" vertical="top" wrapText="0"/>
    </xf>
    <xf borderId="11" fillId="0" fontId="8" numFmtId="0" xfId="0" applyAlignment="1" applyBorder="1" applyFont="1">
      <alignment horizontal="center" readingOrder="0" shrinkToFit="0" vertical="top" wrapText="0"/>
    </xf>
    <xf borderId="12" fillId="0" fontId="10" numFmtId="49" xfId="0" applyAlignment="1" applyBorder="1" applyFont="1" applyNumberFormat="1">
      <alignment horizontal="center" readingOrder="0" vertical="top"/>
    </xf>
    <xf borderId="12" fillId="0" fontId="10" numFmtId="0" xfId="0" applyAlignment="1" applyBorder="1" applyFont="1">
      <alignment horizontal="center" readingOrder="0" vertical="top"/>
    </xf>
    <xf borderId="8" fillId="0" fontId="10" numFmtId="0" xfId="0" applyAlignment="1" applyBorder="1" applyFont="1">
      <alignment horizontal="center" readingOrder="0" vertical="top"/>
    </xf>
    <xf borderId="13" fillId="0" fontId="6" numFmtId="0" xfId="0" applyAlignment="1" applyBorder="1" applyFont="1">
      <alignment horizontal="center" readingOrder="0" vertical="center"/>
    </xf>
    <xf borderId="14" fillId="0" fontId="4" numFmtId="0" xfId="0" applyBorder="1" applyFont="1"/>
    <xf borderId="15" fillId="0" fontId="4" numFmtId="0" xfId="0" applyBorder="1" applyFont="1"/>
    <xf borderId="10" fillId="0" fontId="8" numFmtId="0" xfId="0" applyAlignment="1" applyBorder="1" applyFont="1">
      <alignment horizontal="center" readingOrder="0" shrinkToFit="0" vertical="center" wrapText="1"/>
    </xf>
    <xf borderId="0" fillId="0" fontId="10" numFmtId="49"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12" numFmtId="0" xfId="0" applyAlignment="1" applyFont="1">
      <alignment horizontal="center" shrinkToFit="0" wrapText="1"/>
    </xf>
    <xf borderId="5" fillId="0" fontId="10" numFmtId="0" xfId="0" applyAlignment="1" applyBorder="1" applyFont="1">
      <alignment horizontal="center" readingOrder="0" shrinkToFit="0" vertical="center" wrapText="1"/>
    </xf>
    <xf borderId="0" fillId="0" fontId="12" numFmtId="0" xfId="0" applyAlignment="1" applyFont="1">
      <alignment horizontal="center" readingOrder="0" shrinkToFit="0" wrapText="1"/>
    </xf>
    <xf borderId="0" fillId="0" fontId="8" numFmtId="49" xfId="0" applyAlignment="1" applyFont="1" applyNumberFormat="1">
      <alignment horizontal="center" readingOrder="0" shrinkToFit="0" vertical="center" wrapText="1"/>
    </xf>
    <xf borderId="11" fillId="0" fontId="8" numFmtId="0" xfId="0" applyAlignment="1" applyBorder="1" applyFont="1">
      <alignment horizontal="center" readingOrder="0" shrinkToFit="0" vertical="center" wrapText="1"/>
    </xf>
    <xf borderId="12" fillId="0" fontId="10" numFmtId="49" xfId="0" applyAlignment="1" applyBorder="1" applyFont="1" applyNumberFormat="1">
      <alignment horizontal="center" readingOrder="0" shrinkToFit="0" vertical="center" wrapText="1"/>
    </xf>
    <xf borderId="12" fillId="0" fontId="10" numFmtId="0" xfId="0" applyAlignment="1" applyBorder="1" applyFont="1">
      <alignment horizontal="center" readingOrder="0" shrinkToFit="0" vertical="center" wrapText="1"/>
    </xf>
    <xf borderId="12" fillId="0" fontId="12" numFmtId="0" xfId="0" applyAlignment="1" applyBorder="1" applyFont="1">
      <alignment horizontal="center" shrinkToFit="0" wrapText="1"/>
    </xf>
    <xf borderId="8" fillId="0" fontId="10" numFmtId="0" xfId="0" applyAlignment="1" applyBorder="1" applyFont="1">
      <alignment horizontal="center" readingOrder="0" shrinkToFit="0" vertical="center" wrapText="1"/>
    </xf>
    <xf borderId="12" fillId="0" fontId="12" numFmtId="0" xfId="0" applyAlignment="1" applyBorder="1" applyFont="1">
      <alignment horizontal="center" readingOrder="0" shrinkToFit="0" wrapText="1"/>
    </xf>
    <xf borderId="1" fillId="0" fontId="10" numFmtId="0" xfId="0" applyAlignment="1" applyBorder="1" applyFont="1">
      <alignment readingOrder="0"/>
    </xf>
    <xf borderId="1" fillId="0" fontId="10" numFmtId="4" xfId="0" applyAlignment="1" applyBorder="1" applyFont="1" applyNumberFormat="1">
      <alignment horizontal="center" readingOrder="0" vertical="center"/>
    </xf>
    <xf borderId="1" fillId="0" fontId="10" numFmtId="4" xfId="0" applyAlignment="1" applyBorder="1" applyFont="1" applyNumberFormat="1">
      <alignment horizontal="center" vertical="center"/>
    </xf>
    <xf borderId="0" fillId="0" fontId="10" numFmtId="4" xfId="0" applyAlignment="1" applyFont="1" applyNumberFormat="1">
      <alignment readingOrder="0"/>
    </xf>
    <xf borderId="0" fillId="0" fontId="10" numFmtId="4" xfId="0" applyFont="1" applyNumberFormat="1"/>
    <xf borderId="0" fillId="0" fontId="13" numFmtId="0" xfId="0" applyAlignment="1" applyFont="1">
      <alignment horizontal="center" readingOrder="0" shrinkToFit="0" wrapText="0"/>
    </xf>
    <xf borderId="0" fillId="0" fontId="8" numFmtId="0" xfId="0" applyAlignment="1" applyFont="1">
      <alignment horizontal="center" readingOrder="0" shrinkToFit="0" wrapText="0"/>
    </xf>
    <xf borderId="3" fillId="0" fontId="13" numFmtId="0" xfId="0" applyAlignment="1" applyBorder="1" applyFont="1">
      <alignment horizontal="center" readingOrder="0" shrinkToFit="0" vertical="center" wrapText="0"/>
    </xf>
    <xf borderId="2" fillId="0" fontId="6" numFmtId="0" xfId="0" applyAlignment="1" applyBorder="1" applyFont="1">
      <alignment horizontal="center" readingOrder="0"/>
    </xf>
    <xf borderId="1" fillId="0" fontId="10" numFmtId="0" xfId="0" applyAlignment="1" applyBorder="1" applyFont="1">
      <alignment horizontal="center" vertical="center"/>
    </xf>
    <xf borderId="13" fillId="0" fontId="8" numFmtId="49" xfId="0" applyAlignment="1" applyBorder="1" applyFont="1" applyNumberFormat="1">
      <alignment horizontal="center" readingOrder="0" shrinkToFit="0" wrapText="0"/>
    </xf>
    <xf borderId="14" fillId="0" fontId="10" numFmtId="10" xfId="0" applyAlignment="1" applyBorder="1" applyFont="1" applyNumberFormat="1">
      <alignment horizontal="center" readingOrder="0" vertical="center"/>
    </xf>
    <xf borderId="2" fillId="0" fontId="10" numFmtId="10" xfId="0" applyAlignment="1" applyBorder="1" applyFont="1" applyNumberFormat="1">
      <alignment horizontal="center"/>
    </xf>
    <xf borderId="13" fillId="0" fontId="8" numFmtId="49" xfId="0" applyAlignment="1" applyBorder="1" applyFont="1" applyNumberFormat="1">
      <alignment horizontal="center" readingOrder="0" shrinkToFit="0" vertical="center" wrapText="0"/>
    </xf>
    <xf borderId="6" fillId="0" fontId="5" numFmtId="49" xfId="0" applyAlignment="1" applyBorder="1" applyFont="1" applyNumberFormat="1">
      <alignment horizontal="center" readingOrder="0" shrinkToFit="0" vertical="center" wrapText="0"/>
    </xf>
    <xf borderId="0" fillId="0" fontId="10" numFmtId="10" xfId="0" applyAlignment="1" applyFont="1" applyNumberFormat="1">
      <alignment horizontal="center" vertical="center"/>
    </xf>
    <xf borderId="0" fillId="0" fontId="10" numFmtId="10" xfId="0" applyAlignment="1" applyFont="1" applyNumberFormat="1">
      <alignment horizontal="center" readingOrder="0" vertical="center"/>
    </xf>
    <xf borderId="2" fillId="0" fontId="10" numFmtId="10" xfId="0" applyAlignment="1" applyBorder="1" applyFont="1" applyNumberFormat="1">
      <alignment horizontal="center" vertical="center"/>
    </xf>
    <xf borderId="6" fillId="0" fontId="10" numFmtId="10" xfId="0" applyAlignment="1" applyBorder="1" applyFont="1" applyNumberFormat="1">
      <alignment horizontal="center"/>
    </xf>
    <xf borderId="10" fillId="0" fontId="8" numFmtId="49" xfId="0" applyAlignment="1" applyBorder="1" applyFont="1" applyNumberFormat="1">
      <alignment horizontal="center" readingOrder="0" shrinkToFit="0" vertical="center" wrapText="0"/>
    </xf>
    <xf borderId="6" fillId="0" fontId="10" numFmtId="49" xfId="0" applyAlignment="1" applyBorder="1" applyFont="1" applyNumberFormat="1">
      <alignment horizontal="center" readingOrder="0" vertical="center"/>
    </xf>
    <xf borderId="6" fillId="0" fontId="10" numFmtId="10" xfId="0" applyAlignment="1" applyBorder="1" applyFont="1" applyNumberFormat="1">
      <alignment horizontal="center" vertical="center"/>
    </xf>
    <xf borderId="12" fillId="0" fontId="10" numFmtId="10" xfId="0" applyAlignment="1" applyBorder="1" applyFont="1" applyNumberFormat="1">
      <alignment horizontal="center" readingOrder="0" vertical="center"/>
    </xf>
    <xf borderId="7" fillId="0" fontId="10" numFmtId="10" xfId="0" applyAlignment="1" applyBorder="1" applyFont="1" applyNumberFormat="1">
      <alignment horizontal="center"/>
    </xf>
    <xf borderId="11" fillId="0" fontId="8" numFmtId="49" xfId="0" applyAlignment="1" applyBorder="1" applyFont="1" applyNumberFormat="1">
      <alignment horizontal="center" readingOrder="0" shrinkToFit="0" vertical="center" wrapText="0"/>
    </xf>
    <xf borderId="7" fillId="0" fontId="5" numFmtId="49" xfId="0" applyAlignment="1" applyBorder="1" applyFont="1" applyNumberFormat="1">
      <alignment horizontal="center" readingOrder="0" shrinkToFit="0" vertical="center" wrapText="0"/>
    </xf>
    <xf borderId="7" fillId="0" fontId="10" numFmtId="10" xfId="0" applyAlignment="1" applyBorder="1" applyFont="1" applyNumberFormat="1">
      <alignment horizontal="center" vertical="center"/>
    </xf>
    <xf borderId="1" fillId="0" fontId="10" numFmtId="10" xfId="0" applyAlignment="1" applyBorder="1" applyFont="1" applyNumberFormat="1">
      <alignment horizontal="center"/>
    </xf>
    <xf borderId="1" fillId="0" fontId="10" numFmtId="0" xfId="0" applyAlignment="1" applyBorder="1" applyFont="1">
      <alignment horizontal="center"/>
    </xf>
    <xf borderId="1" fillId="0" fontId="10" numFmtId="10" xfId="0" applyAlignment="1" applyBorder="1" applyFont="1" applyNumberFormat="1">
      <alignment horizontal="center" vertical="center"/>
    </xf>
    <xf borderId="13" fillId="0" fontId="8" numFmtId="0" xfId="0" applyAlignment="1" applyBorder="1" applyFont="1">
      <alignment horizontal="left" readingOrder="0" shrinkToFit="0" vertical="top" wrapText="0"/>
    </xf>
    <xf borderId="2" fillId="0" fontId="10" numFmtId="0" xfId="0" applyAlignment="1" applyBorder="1" applyFont="1">
      <alignment horizontal="center" readingOrder="0" vertical="center"/>
    </xf>
    <xf borderId="14" fillId="0" fontId="10" numFmtId="10" xfId="0" applyAlignment="1" applyBorder="1" applyFont="1" applyNumberFormat="1">
      <alignment horizontal="center" readingOrder="0"/>
    </xf>
    <xf borderId="15" fillId="0" fontId="10" numFmtId="10" xfId="0" applyAlignment="1" applyBorder="1" applyFont="1" applyNumberFormat="1">
      <alignment horizontal="center" readingOrder="0"/>
    </xf>
    <xf borderId="0" fillId="0" fontId="10" numFmtId="10" xfId="0" applyAlignment="1" applyFont="1" applyNumberFormat="1">
      <alignment horizontal="center" readingOrder="0" vertical="top"/>
    </xf>
    <xf borderId="10" fillId="0" fontId="8" numFmtId="0" xfId="0" applyAlignment="1" applyBorder="1" applyFont="1">
      <alignment horizontal="left" readingOrder="0" shrinkToFit="0" vertical="top" wrapText="0"/>
    </xf>
    <xf borderId="6" fillId="0" fontId="10" numFmtId="0" xfId="0" applyAlignment="1" applyBorder="1" applyFont="1">
      <alignment horizontal="center" readingOrder="0" vertical="center"/>
    </xf>
    <xf borderId="0" fillId="0" fontId="10" numFmtId="10" xfId="0" applyAlignment="1" applyFont="1" applyNumberFormat="1">
      <alignment horizontal="center" readingOrder="0"/>
    </xf>
    <xf borderId="5" fillId="0" fontId="10" numFmtId="10" xfId="0" applyAlignment="1" applyBorder="1" applyFont="1" applyNumberFormat="1">
      <alignment horizontal="center" readingOrder="0"/>
    </xf>
    <xf borderId="6" fillId="0" fontId="10" numFmtId="0" xfId="0" applyAlignment="1" applyBorder="1" applyFont="1">
      <alignment horizontal="center" readingOrder="0" shrinkToFit="0" vertical="center" wrapText="0"/>
    </xf>
    <xf borderId="0" fillId="0" fontId="10" numFmtId="10" xfId="0" applyAlignment="1" applyFont="1" applyNumberFormat="1">
      <alignment horizontal="center" readingOrder="0" shrinkToFit="0" vertical="top" wrapText="0"/>
    </xf>
    <xf borderId="10" fillId="0" fontId="8" numFmtId="0" xfId="0" applyAlignment="1" applyBorder="1" applyFont="1">
      <alignment horizontal="left" readingOrder="0" shrinkToFit="0" vertical="top" wrapText="0"/>
    </xf>
    <xf borderId="11" fillId="0" fontId="8" numFmtId="0" xfId="0" applyAlignment="1" applyBorder="1" applyFont="1">
      <alignment horizontal="left" readingOrder="0" shrinkToFit="0" vertical="top" wrapText="0"/>
    </xf>
    <xf borderId="7" fillId="0" fontId="10" numFmtId="0" xfId="0" applyAlignment="1" applyBorder="1" applyFont="1">
      <alignment horizontal="center" readingOrder="0" vertical="center"/>
    </xf>
    <xf borderId="12" fillId="0" fontId="10" numFmtId="10" xfId="0" applyAlignment="1" applyBorder="1" applyFont="1" applyNumberFormat="1">
      <alignment horizontal="center" readingOrder="0"/>
    </xf>
    <xf borderId="8" fillId="0" fontId="10" numFmtId="10" xfId="0" applyAlignment="1" applyBorder="1" applyFont="1" applyNumberFormat="1">
      <alignment horizontal="center" readingOrder="0"/>
    </xf>
    <xf borderId="0" fillId="0" fontId="10" numFmtId="10" xfId="0" applyAlignment="1" applyFont="1" applyNumberFormat="1">
      <alignment readingOrder="0"/>
    </xf>
    <xf borderId="13" fillId="0" fontId="8" numFmtId="0" xfId="0" applyAlignment="1" applyBorder="1" applyFont="1">
      <alignment horizontal="center" readingOrder="0" shrinkToFit="0" vertical="center" wrapText="1"/>
    </xf>
    <xf borderId="2" fillId="0" fontId="10" numFmtId="0" xfId="0" applyAlignment="1" applyBorder="1" applyFont="1">
      <alignment horizontal="center" readingOrder="0" shrinkToFit="0" vertical="center" wrapText="1"/>
    </xf>
    <xf borderId="0" fillId="0" fontId="10" numFmtId="10" xfId="0" applyAlignment="1" applyFont="1" applyNumberFormat="1">
      <alignment horizontal="center" readingOrder="0" shrinkToFit="0" vertical="center" wrapText="1"/>
    </xf>
    <xf borderId="6" fillId="0" fontId="10" numFmtId="0" xfId="0" applyAlignment="1" applyBorder="1" applyFont="1">
      <alignment horizontal="center" readingOrder="0" shrinkToFit="0" vertical="center" wrapText="1"/>
    </xf>
    <xf borderId="6" fillId="0" fontId="8" numFmtId="0" xfId="0" applyAlignment="1" applyBorder="1" applyFont="1">
      <alignment horizontal="center" readingOrder="0" shrinkToFit="0" vertical="center" wrapText="1"/>
    </xf>
    <xf borderId="7" fillId="0" fontId="10" numFmtId="0" xfId="0" applyAlignment="1" applyBorder="1" applyFont="1">
      <alignment horizontal="center" readingOrder="0" shrinkToFit="0" vertical="center" wrapText="1"/>
    </xf>
    <xf borderId="3" fillId="0" fontId="14" numFmtId="0" xfId="0" applyAlignment="1" applyBorder="1" applyFont="1">
      <alignment horizontal="center" readingOrder="0" shrinkToFit="0" wrapText="0"/>
    </xf>
    <xf borderId="3" fillId="0" fontId="14" numFmtId="0" xfId="0" applyAlignment="1" applyBorder="1" applyFont="1">
      <alignment horizontal="center" readingOrder="0" shrinkToFit="0" vertical="center" wrapText="0"/>
    </xf>
    <xf borderId="1" fillId="0" fontId="14" numFmtId="0" xfId="0" applyAlignment="1" applyBorder="1" applyFont="1">
      <alignment horizontal="center" readingOrder="0" shrinkToFit="0" vertical="center" wrapText="0"/>
    </xf>
    <xf borderId="10" fillId="0" fontId="14" numFmtId="0" xfId="0" applyAlignment="1" applyBorder="1" applyFont="1">
      <alignment horizontal="center" readingOrder="0" shrinkToFit="0" vertical="center" wrapText="0"/>
    </xf>
    <xf borderId="1" fillId="0" fontId="12" numFmtId="10" xfId="0" applyAlignment="1" applyBorder="1" applyFont="1" applyNumberFormat="1">
      <alignment horizontal="center"/>
    </xf>
    <xf borderId="3" fillId="0" fontId="10" numFmtId="10" xfId="0" applyAlignment="1" applyBorder="1" applyFont="1" applyNumberFormat="1">
      <alignment horizontal="center" vertical="center"/>
    </xf>
    <xf borderId="10" fillId="0" fontId="10" numFmtId="0" xfId="0" applyAlignment="1" applyBorder="1" applyFont="1">
      <alignment horizontal="center" vertical="center"/>
    </xf>
    <xf borderId="7" fillId="0" fontId="14" numFmtId="0" xfId="0" applyAlignment="1" applyBorder="1" applyFont="1">
      <alignment horizontal="center" readingOrder="0" shrinkToFit="0" vertical="center" wrapText="0"/>
    </xf>
    <xf borderId="2" fillId="0" fontId="14" numFmtId="0" xfId="0" applyAlignment="1" applyBorder="1" applyFont="1">
      <alignment horizontal="center" readingOrder="0" shrinkToFit="0" vertical="center" wrapText="0"/>
    </xf>
    <xf borderId="1" fillId="0" fontId="15" numFmtId="0" xfId="0" applyAlignment="1" applyBorder="1" applyFont="1">
      <alignment horizontal="center" readingOrder="0" shrinkToFit="0" vertical="center" wrapText="0"/>
    </xf>
    <xf borderId="1" fillId="0" fontId="10" numFmtId="10" xfId="0" applyAlignment="1" applyBorder="1" applyFont="1" applyNumberFormat="1">
      <alignment horizontal="center" readingOrder="0" vertical="center"/>
    </xf>
    <xf borderId="1" fillId="0" fontId="10" numFmtId="10" xfId="0" applyAlignment="1" applyBorder="1" applyFont="1" applyNumberFormat="1">
      <alignment horizontal="center" readingOrder="0" shrinkToFit="0" vertical="center" wrapText="1"/>
    </xf>
    <xf borderId="1" fillId="0" fontId="12" numFmtId="10" xfId="0" applyAlignment="1" applyBorder="1" applyFont="1" applyNumberFormat="1">
      <alignment horizontal="center" vertical="center"/>
    </xf>
    <xf borderId="0" fillId="0" fontId="14" numFmtId="0" xfId="0" applyAlignment="1" applyFont="1">
      <alignment horizontal="center" readingOrder="0" shrinkToFit="0" vertical="center" wrapText="0"/>
    </xf>
    <xf borderId="1" fillId="0" fontId="10" numFmtId="0" xfId="0" applyAlignment="1" applyBorder="1" applyFont="1">
      <alignment vertical="center"/>
    </xf>
    <xf borderId="2" fillId="0" fontId="16" numFmtId="0" xfId="0" applyAlignment="1" applyBorder="1" applyFont="1">
      <alignment horizontal="center" vertical="center"/>
    </xf>
    <xf borderId="6" fillId="0" fontId="12" numFmtId="0" xfId="0" applyAlignment="1" applyBorder="1" applyFont="1">
      <alignment horizontal="center" vertical="center"/>
    </xf>
    <xf borderId="6" fillId="0" fontId="16" numFmtId="0" xfId="0" applyAlignment="1" applyBorder="1" applyFont="1">
      <alignment horizontal="center" vertical="center"/>
    </xf>
    <xf borderId="7" fillId="0" fontId="16" numFmtId="0" xfId="0" applyAlignment="1" applyBorder="1" applyFont="1">
      <alignment horizontal="center" vertical="center"/>
    </xf>
    <xf borderId="2" fillId="0" fontId="10" numFmtId="0" xfId="0" applyBorder="1" applyFont="1"/>
    <xf borderId="2" fillId="0" fontId="10" numFmtId="0" xfId="0" applyAlignment="1" applyBorder="1" applyFont="1">
      <alignment horizontal="center" vertical="center"/>
    </xf>
    <xf borderId="2" fillId="0" fontId="12" numFmtId="0" xfId="0" applyAlignment="1" applyBorder="1" applyFont="1">
      <alignment horizontal="center" vertical="center"/>
    </xf>
    <xf borderId="0" fillId="0" fontId="10" numFmtId="10" xfId="0" applyAlignment="1" applyFont="1" applyNumberFormat="1">
      <alignment horizontal="left" readingOrder="0" vertical="top"/>
    </xf>
    <xf borderId="6" fillId="0" fontId="12" numFmtId="0" xfId="0" applyAlignment="1" applyBorder="1" applyFont="1">
      <alignment horizontal="center" shrinkToFit="0" vertical="center" wrapText="0"/>
    </xf>
    <xf borderId="0" fillId="0" fontId="10" numFmtId="10" xfId="0" applyAlignment="1" applyFont="1" applyNumberFormat="1">
      <alignment horizontal="center" readingOrder="0" shrinkToFit="0" vertical="center" wrapText="0"/>
    </xf>
    <xf borderId="7" fillId="0" fontId="12" numFmtId="0" xfId="0" applyAlignment="1" applyBorder="1" applyFont="1">
      <alignment horizontal="center" vertical="center"/>
    </xf>
    <xf borderId="0" fillId="0" fontId="10" numFmtId="9" xfId="0" applyAlignment="1" applyFont="1" applyNumberFormat="1">
      <alignment horizontal="center" readingOrder="0" vertical="center"/>
    </xf>
    <xf borderId="2" fillId="0" fontId="12" numFmtId="0" xfId="0" applyAlignment="1" applyBorder="1" applyFont="1">
      <alignment horizontal="center" shrinkToFit="0" vertical="center" wrapText="1"/>
    </xf>
    <xf borderId="6" fillId="0" fontId="12"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13" fillId="0" fontId="8" numFmtId="0" xfId="0" applyAlignment="1" applyBorder="1" applyFont="1">
      <alignment horizontal="center" readingOrder="0" shrinkToFit="0" vertical="center" wrapText="0"/>
    </xf>
    <xf borderId="10" fillId="0" fontId="8" numFmtId="0" xfId="0" applyAlignment="1" applyBorder="1" applyFont="1">
      <alignment horizontal="center" readingOrder="0" shrinkToFit="0" vertical="center" wrapText="0"/>
    </xf>
    <xf borderId="10" fillId="0" fontId="8" numFmtId="0" xfId="0" applyAlignment="1" applyBorder="1" applyFont="1">
      <alignment horizontal="center" readingOrder="0" shrinkToFit="0" vertical="center" wrapText="0"/>
    </xf>
    <xf borderId="0" fillId="0" fontId="10" numFmtId="10" xfId="0" applyAlignment="1" applyFont="1" applyNumberFormat="1">
      <alignment horizontal="center" shrinkToFit="0" vertical="center" wrapText="0"/>
    </xf>
    <xf borderId="11" fillId="0" fontId="8" numFmtId="0" xfId="0" applyAlignment="1" applyBorder="1" applyFont="1">
      <alignment horizontal="center" readingOrder="0" shrinkToFit="0" vertical="center" wrapText="0"/>
    </xf>
    <xf borderId="3" fillId="0" fontId="17" numFmtId="0" xfId="0" applyAlignment="1" applyBorder="1" applyFont="1">
      <alignment horizontal="center" readingOrder="0" vertical="center"/>
    </xf>
    <xf borderId="0" fillId="0" fontId="17" numFmtId="0" xfId="0" applyAlignment="1" applyFont="1">
      <alignment horizontal="center" vertical="bottom"/>
    </xf>
    <xf borderId="1" fillId="0" fontId="17" numFmtId="0" xfId="0" applyAlignment="1" applyBorder="1" applyFont="1">
      <alignment horizontal="center" readingOrder="0" vertical="center"/>
    </xf>
    <xf borderId="1" fillId="0" fontId="17" numFmtId="49" xfId="0" applyAlignment="1" applyBorder="1" applyFont="1" applyNumberFormat="1">
      <alignment horizontal="center" readingOrder="0" vertical="bottom"/>
    </xf>
    <xf borderId="3" fillId="0" fontId="17" numFmtId="49" xfId="0" applyAlignment="1" applyBorder="1" applyFont="1" applyNumberFormat="1">
      <alignment horizontal="center" readingOrder="0" vertical="bottom"/>
    </xf>
    <xf borderId="1" fillId="0" fontId="18" numFmtId="0" xfId="0" applyAlignment="1" applyBorder="1" applyFont="1">
      <alignment readingOrder="0" vertical="bottom"/>
    </xf>
    <xf borderId="1" fillId="0" fontId="18" numFmtId="0" xfId="0" applyAlignment="1" applyBorder="1" applyFont="1">
      <alignment horizontal="center" readingOrder="0" vertical="bottom"/>
    </xf>
    <xf borderId="3" fillId="0" fontId="18" numFmtId="0" xfId="0" applyAlignment="1" applyBorder="1" applyFont="1">
      <alignment horizontal="center" readingOrder="0" vertical="bottom"/>
    </xf>
    <xf borderId="3" fillId="0" fontId="18" numFmtId="10" xfId="0" applyAlignment="1" applyBorder="1" applyFont="1" applyNumberFormat="1">
      <alignment horizontal="center" readingOrder="0" vertical="bottom"/>
    </xf>
    <xf borderId="1" fillId="0" fontId="18" numFmtId="10" xfId="0" applyAlignment="1" applyBorder="1" applyFont="1" applyNumberFormat="1">
      <alignment horizontal="center" readingOrder="0" vertical="bottom"/>
    </xf>
    <xf borderId="1" fillId="0" fontId="17" numFmtId="0" xfId="0" applyAlignment="1" applyBorder="1" applyFont="1">
      <alignment horizontal="center" readingOrder="0" vertical="bottom"/>
    </xf>
    <xf borderId="1" fillId="0" fontId="17" numFmtId="10" xfId="0" applyAlignment="1" applyBorder="1" applyFont="1" applyNumberFormat="1">
      <alignment horizontal="center" readingOrder="0" vertical="bottom"/>
    </xf>
    <xf borderId="0" fillId="0" fontId="10" numFmtId="49" xfId="0" applyAlignment="1" applyFont="1" applyNumberFormat="1">
      <alignment horizontal="center"/>
    </xf>
    <xf borderId="0" fillId="0" fontId="10" numFmtId="49" xfId="0" applyFont="1" applyNumberFormat="1"/>
    <xf borderId="0" fillId="0" fontId="10" numFmtId="49" xfId="0" applyAlignment="1" applyFont="1" applyNumberFormat="1">
      <alignment horizontal="center" readingOrder="0"/>
    </xf>
    <xf borderId="0" fillId="0" fontId="10" numFmtId="0" xfId="0" applyAlignment="1" applyFont="1">
      <alignment shrinkToFit="0" wrapText="0"/>
    </xf>
    <xf borderId="2" fillId="0" fontId="18" numFmtId="0" xfId="0" applyAlignment="1" applyBorder="1" applyFont="1">
      <alignment horizontal="center" readingOrder="0" vertical="center"/>
    </xf>
    <xf borderId="1" fillId="0" fontId="18" numFmtId="49" xfId="0" applyAlignment="1" applyBorder="1" applyFont="1" applyNumberFormat="1">
      <alignment horizontal="center" readingOrder="0" vertical="bottom"/>
    </xf>
    <xf borderId="2" fillId="0" fontId="18" numFmtId="0" xfId="0" applyAlignment="1" applyBorder="1" applyFont="1">
      <alignment horizontal="center" readingOrder="0" vertical="bottom"/>
    </xf>
    <xf borderId="0" fillId="0" fontId="18" numFmtId="10" xfId="0" applyAlignment="1" applyFont="1" applyNumberFormat="1">
      <alignment horizontal="center" readingOrder="0" vertical="bottom"/>
    </xf>
    <xf borderId="14" fillId="0" fontId="17" numFmtId="0" xfId="0" applyAlignment="1" applyBorder="1" applyFont="1">
      <alignment horizontal="center" readingOrder="0" vertical="bottom"/>
    </xf>
    <xf borderId="14" fillId="0" fontId="18" numFmtId="0" xfId="0" applyAlignment="1" applyBorder="1" applyFont="1">
      <alignment horizontal="center" readingOrder="0" vertical="bottom"/>
    </xf>
    <xf borderId="0" fillId="0" fontId="10" numFmtId="49" xfId="0" applyAlignment="1" applyFont="1" applyNumberFormat="1">
      <alignment readingOrder="0"/>
    </xf>
    <xf borderId="1" fillId="0" fontId="17" numFmtId="49" xfId="0" applyAlignment="1" applyBorder="1" applyFont="1" applyNumberFormat="1">
      <alignment horizontal="center" readingOrder="0" vertical="center"/>
    </xf>
    <xf borderId="3" fillId="0" fontId="17" numFmtId="49" xfId="0" applyAlignment="1" applyBorder="1" applyFont="1" applyNumberFormat="1">
      <alignment horizontal="center" readingOrder="0" vertical="center"/>
    </xf>
    <xf borderId="10" fillId="0" fontId="17" numFmtId="49" xfId="0" applyAlignment="1" applyBorder="1" applyFont="1" applyNumberFormat="1">
      <alignment horizontal="center" readingOrder="0" vertical="center"/>
    </xf>
    <xf borderId="2" fillId="0" fontId="17" numFmtId="0" xfId="0" applyAlignment="1" applyBorder="1" applyFont="1">
      <alignment horizontal="center" readingOrder="0" vertical="center"/>
    </xf>
    <xf borderId="1" fillId="0" fontId="18" numFmtId="0" xfId="0" applyAlignment="1" applyBorder="1" applyFont="1">
      <alignment horizontal="left" readingOrder="0" vertical="center"/>
    </xf>
    <xf borderId="1" fillId="0" fontId="18" numFmtId="0" xfId="0" applyAlignment="1" applyBorder="1" applyFont="1">
      <alignment horizontal="left" readingOrder="0" vertical="bottom"/>
    </xf>
    <xf borderId="3" fillId="0" fontId="18" numFmtId="0" xfId="0" applyAlignment="1" applyBorder="1" applyFont="1">
      <alignment horizontal="left" readingOrder="0" vertical="bottom"/>
    </xf>
    <xf borderId="0" fillId="0" fontId="6" numFmtId="49" xfId="0" applyAlignment="1" applyFont="1" applyNumberFormat="1">
      <alignment horizontal="center" readingOrder="0" vertical="center"/>
    </xf>
    <xf borderId="0" fillId="0" fontId="6" numFmtId="4" xfId="0" applyAlignment="1" applyFont="1" applyNumberFormat="1">
      <alignment horizontal="center" readingOrder="0" vertical="center"/>
    </xf>
    <xf borderId="0" fillId="0" fontId="6" numFmtId="0" xfId="0" applyAlignment="1" applyFont="1">
      <alignment horizontal="center" readingOrder="0" shrinkToFit="0" vertical="center" wrapText="0"/>
    </xf>
    <xf borderId="0" fillId="0" fontId="8" numFmtId="0" xfId="0" applyAlignment="1" applyFont="1">
      <alignment horizontal="left" readingOrder="0" shrinkToFit="0" wrapText="0"/>
    </xf>
    <xf borderId="0" fillId="0" fontId="8" numFmtId="0" xfId="0" applyAlignment="1" applyFont="1">
      <alignment horizontal="left" readingOrder="0" shrinkToFit="0" wrapText="1"/>
    </xf>
    <xf borderId="0" fillId="0" fontId="5" numFmtId="0" xfId="0" applyAlignment="1" applyFont="1">
      <alignment horizontal="center" readingOrder="0" shrinkToFit="0" vertical="center" wrapText="0"/>
    </xf>
    <xf borderId="0" fillId="0" fontId="8" numFmtId="0" xfId="0" applyAlignment="1" applyFont="1">
      <alignment horizontal="center" shrinkToFit="0" vertical="center" wrapText="1"/>
    </xf>
    <xf borderId="0" fillId="0" fontId="10" numFmtId="0" xfId="0" applyAlignment="1" applyFont="1">
      <alignment readingOrder="0"/>
    </xf>
    <xf borderId="0" fillId="0" fontId="10" numFmtId="0" xfId="0" applyFont="1"/>
    <xf borderId="0" fillId="0" fontId="10" numFmtId="49" xfId="0" applyAlignment="1" applyFont="1" applyNumberFormat="1">
      <alignment horizontal="center" readingOrder="0" vertical="center"/>
    </xf>
    <xf borderId="0" fillId="0" fontId="10" numFmtId="4" xfId="0" applyAlignment="1" applyFont="1" applyNumberFormat="1">
      <alignment horizontal="center" readingOrder="0" vertical="center"/>
    </xf>
    <xf borderId="0" fillId="0" fontId="10" numFmtId="0" xfId="0" applyAlignment="1" applyFont="1">
      <alignment horizontal="left" readingOrder="0"/>
    </xf>
    <xf borderId="0" fillId="0" fontId="8" numFmtId="0" xfId="0" applyAlignment="1" applyFont="1">
      <alignment horizontal="center" shrinkToFit="0" vertical="center" wrapText="0"/>
    </xf>
    <xf borderId="0" fillId="0" fontId="10" numFmtId="0" xfId="0" applyAlignment="1" applyFont="1">
      <alignment horizontal="left"/>
    </xf>
    <xf borderId="0" fillId="0" fontId="10" numFmtId="0" xfId="0" applyAlignment="1" applyFont="1">
      <alignment horizontal="center"/>
    </xf>
    <xf borderId="0" fillId="0" fontId="10" numFmtId="49" xfId="0" applyAlignment="1" applyFont="1" applyNumberFormat="1">
      <alignment horizontal="center" vertical="center"/>
    </xf>
    <xf borderId="0" fillId="0" fontId="10" numFmtId="4" xfId="0" applyAlignment="1" applyFont="1" applyNumberFormat="1">
      <alignment horizontal="center" vertical="center"/>
    </xf>
    <xf borderId="0" fillId="0" fontId="13" numFmtId="0" xfId="0" applyAlignment="1" applyFont="1">
      <alignment horizontal="center" readingOrder="0" shrinkToFit="0" vertical="top" wrapText="0"/>
    </xf>
    <xf borderId="0" fillId="0" fontId="6" numFmtId="0" xfId="0" applyAlignment="1" applyFont="1">
      <alignment horizontal="center" readingOrder="0" shrinkToFit="0" vertical="top" wrapText="0"/>
    </xf>
    <xf borderId="0" fillId="0" fontId="6" numFmtId="0" xfId="0" applyAlignment="1" applyFont="1">
      <alignment horizontal="center" readingOrder="0" shrinkToFit="0" vertical="top" wrapText="1"/>
    </xf>
    <xf borderId="0" fillId="0" fontId="6" numFmtId="4" xfId="0" applyAlignment="1" applyFont="1" applyNumberFormat="1">
      <alignment horizontal="center" readingOrder="0" shrinkToFit="0" vertical="center" wrapText="0"/>
    </xf>
    <xf borderId="0" fillId="0" fontId="10" numFmtId="0" xfId="0" applyAlignment="1" applyFont="1">
      <alignment vertical="top"/>
    </xf>
    <xf borderId="0" fillId="0" fontId="8" numFmtId="0" xfId="0" applyAlignment="1" applyFont="1">
      <alignment horizontal="left" readingOrder="0" shrinkToFit="0" vertical="top" wrapText="0"/>
    </xf>
    <xf borderId="0" fillId="0" fontId="8" numFmtId="0" xfId="0" applyAlignment="1" applyFont="1">
      <alignment horizontal="left" readingOrder="0" shrinkToFit="0" vertical="top" wrapText="1"/>
    </xf>
    <xf borderId="0" fillId="0" fontId="10" numFmtId="0" xfId="0" applyAlignment="1" applyFont="1">
      <alignment horizontal="center" vertical="top"/>
    </xf>
    <xf borderId="0" fillId="0" fontId="10" numFmtId="0" xfId="0" applyAlignment="1" applyFont="1">
      <alignment readingOrder="0" shrinkToFit="0" vertical="top" wrapText="0"/>
    </xf>
    <xf borderId="0" fillId="0" fontId="10" numFmtId="0" xfId="0" applyAlignment="1" applyFont="1">
      <alignment readingOrder="0" shrinkToFit="0" vertical="top" wrapText="1"/>
    </xf>
    <xf borderId="0" fillId="0" fontId="7" numFmtId="164" xfId="0" applyAlignment="1" applyFont="1" applyNumberFormat="1">
      <alignment horizontal="center" readingOrder="0" shrinkToFit="0" vertical="center" wrapText="0"/>
    </xf>
    <xf borderId="0" fillId="0" fontId="10" numFmtId="4" xfId="0" applyAlignment="1" applyFont="1" applyNumberFormat="1">
      <alignment horizontal="center" shrinkToFit="0" vertical="center" wrapText="0"/>
    </xf>
    <xf borderId="0" fillId="0" fontId="10" numFmtId="0" xfId="0" applyAlignment="1" applyFont="1">
      <alignment horizontal="left" vertical="top"/>
    </xf>
    <xf borderId="0" fillId="0" fontId="10" numFmtId="0" xfId="0" applyAlignment="1" applyFont="1">
      <alignment horizontal="left" vertical="center"/>
    </xf>
    <xf borderId="0" fillId="0" fontId="7" numFmtId="0" xfId="0" applyAlignment="1" applyFont="1">
      <alignment horizontal="center" readingOrder="0" shrinkToFit="0" vertical="center" wrapText="0"/>
    </xf>
    <xf borderId="0" fillId="0" fontId="19" numFmtId="0" xfId="0" applyAlignment="1" applyFont="1">
      <alignment horizontal="left" readingOrder="0" shrinkToFit="0" vertical="top" wrapText="1"/>
    </xf>
    <xf borderId="0" fillId="0" fontId="10" numFmtId="0" xfId="0" applyAlignment="1" applyFont="1">
      <alignment horizontal="center" readingOrder="0" shrinkToFit="0" vertical="center" wrapText="0"/>
    </xf>
    <xf borderId="0" fillId="0" fontId="10" numFmtId="0" xfId="0" applyAlignment="1" applyFont="1">
      <alignment horizontal="center" shrinkToFit="0" vertical="top" wrapText="0"/>
    </xf>
    <xf borderId="0" fillId="0" fontId="10" numFmtId="49" xfId="0" applyAlignment="1" applyFont="1" applyNumberFormat="1">
      <alignment horizontal="center" readingOrder="0" shrinkToFit="0" vertical="center" wrapText="0"/>
    </xf>
    <xf borderId="0" fillId="0" fontId="10" numFmtId="0" xfId="0" applyAlignment="1" applyFont="1">
      <alignment shrinkToFit="0" vertical="top" wrapText="0"/>
    </xf>
    <xf borderId="0" fillId="0" fontId="10" numFmtId="0" xfId="0" applyAlignment="1" applyFont="1">
      <alignment horizontal="left" shrinkToFit="0" vertical="top" wrapText="0"/>
    </xf>
    <xf borderId="0" fillId="0" fontId="10" numFmtId="10" xfId="0" applyAlignment="1" applyFont="1" applyNumberFormat="1">
      <alignment horizontal="left" readingOrder="0" shrinkToFit="0" vertical="top" wrapText="0"/>
    </xf>
    <xf borderId="0" fillId="2" fontId="7" numFmtId="0" xfId="0" applyAlignment="1" applyFill="1" applyFont="1">
      <alignment horizontal="center" shrinkToFit="0" vertical="top" wrapText="1"/>
    </xf>
    <xf borderId="0" fillId="0" fontId="10" numFmtId="0" xfId="0" applyAlignment="1" applyFont="1">
      <alignment horizontal="left" shrinkToFit="0" vertical="center" wrapText="0"/>
    </xf>
    <xf borderId="0" fillId="0" fontId="10" numFmtId="0" xfId="0" applyAlignment="1" applyFont="1">
      <alignment horizontal="center" shrinkToFit="0" vertical="center" wrapText="0"/>
    </xf>
    <xf borderId="0" fillId="0" fontId="8"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10" numFmtId="0" xfId="0" applyAlignment="1" applyFont="1">
      <alignment horizontal="center" readingOrder="0" shrinkToFit="0" vertical="top" wrapText="0"/>
    </xf>
    <xf borderId="0" fillId="0" fontId="8" numFmtId="0" xfId="0" applyAlignment="1" applyFont="1">
      <alignment horizontal="left" readingOrder="0" shrinkToFit="0" vertical="center" wrapText="0"/>
    </xf>
    <xf borderId="0" fillId="0" fontId="19"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10" numFmtId="0" xfId="0" applyAlignment="1" applyFont="1">
      <alignment readingOrder="0" shrinkToFit="0" vertical="center" wrapText="0"/>
    </xf>
    <xf borderId="0" fillId="0" fontId="10" numFmtId="0" xfId="0" applyAlignment="1" applyFont="1">
      <alignment readingOrder="0" vertical="top"/>
    </xf>
    <xf borderId="0" fillId="2" fontId="7" numFmtId="0" xfId="0" applyAlignment="1" applyFont="1">
      <alignment horizontal="center" readingOrder="0" shrinkToFit="0" vertical="top" wrapText="1"/>
    </xf>
    <xf borderId="0" fillId="0" fontId="19" numFmtId="0" xfId="0" applyAlignment="1" applyFont="1">
      <alignment horizontal="left" readingOrder="0" shrinkToFit="0" wrapText="1"/>
    </xf>
    <xf borderId="0" fillId="0" fontId="10" numFmtId="0" xfId="0" applyAlignment="1" applyFont="1">
      <alignment horizontal="left" readingOrder="0" vertical="top"/>
    </xf>
    <xf borderId="0" fillId="0" fontId="10" numFmtId="0" xfId="0" applyAlignment="1" applyFont="1">
      <alignment vertical="center"/>
    </xf>
    <xf quotePrefix="1" borderId="0" fillId="0" fontId="10" numFmtId="0" xfId="0" applyAlignment="1" applyFont="1">
      <alignment readingOrder="0" shrinkToFit="0" vertical="top" wrapText="0"/>
    </xf>
    <xf borderId="0" fillId="0" fontId="10" numFmtId="0" xfId="0" applyAlignment="1" applyFont="1">
      <alignment horizontal="left" readingOrder="0" vertical="center"/>
    </xf>
    <xf borderId="0" fillId="0" fontId="10" numFmtId="0" xfId="0" applyAlignment="1" applyFont="1">
      <alignment readingOrder="0" vertical="center"/>
    </xf>
    <xf quotePrefix="1" borderId="0" fillId="0" fontId="10" numFmtId="0" xfId="0" applyAlignment="1" applyFont="1">
      <alignment readingOrder="0" vertical="top"/>
    </xf>
    <xf borderId="0" fillId="0" fontId="10" numFmtId="0" xfId="0" applyAlignment="1" applyFont="1">
      <alignment shrinkToFit="0" vertical="top" wrapText="1"/>
    </xf>
    <xf borderId="0" fillId="0" fontId="13"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6" numFmtId="4"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0" fontId="10" numFmtId="4" xfId="0" applyAlignment="1" applyFont="1" applyNumberFormat="1">
      <alignment horizontal="center" readingOrder="0" shrinkToFit="0" vertical="center" wrapText="1"/>
    </xf>
    <xf borderId="0" fillId="0" fontId="10" numFmtId="0" xfId="0" applyAlignment="1" applyFont="1">
      <alignment horizontal="left" shrinkToFit="0" vertical="center" wrapText="1"/>
    </xf>
    <xf borderId="0" fillId="0" fontId="10" numFmtId="49" xfId="0" applyAlignment="1" applyFont="1" applyNumberFormat="1">
      <alignment horizontal="center" shrinkToFit="0" vertical="center" wrapText="1"/>
    </xf>
    <xf borderId="1" fillId="0" fontId="17" numFmtId="0" xfId="0" applyAlignment="1" applyBorder="1" applyFont="1">
      <alignment horizontal="center" vertical="bottom"/>
    </xf>
    <xf borderId="1" fillId="0" fontId="17" numFmtId="0" xfId="0" applyAlignment="1" applyBorder="1" applyFont="1">
      <alignment horizontal="center" vertical="center"/>
    </xf>
    <xf borderId="1" fillId="0" fontId="18" numFmtId="0" xfId="0" applyAlignment="1" applyBorder="1" applyFont="1">
      <alignment horizontal="left" vertical="bottom"/>
    </xf>
    <xf borderId="1" fillId="0" fontId="18" numFmtId="0" xfId="0" applyAlignment="1" applyBorder="1" applyFont="1">
      <alignment horizontal="center" vertical="bottom"/>
    </xf>
    <xf borderId="1" fillId="0" fontId="18" numFmtId="0" xfId="0" applyAlignment="1" applyBorder="1" applyFont="1">
      <alignment horizontal="center" readingOrder="0" vertical="center"/>
    </xf>
    <xf borderId="1" fillId="0" fontId="18" numFmtId="0" xfId="0" applyAlignment="1" applyBorder="1" applyFont="1">
      <alignment horizontal="center" vertical="bottom"/>
    </xf>
    <xf borderId="1" fillId="0" fontId="18" numFmtId="0" xfId="0" applyAlignment="1" applyBorder="1" applyFont="1">
      <alignment readingOrder="0"/>
    </xf>
    <xf borderId="1" fillId="0" fontId="18" numFmtId="0" xfId="0" applyAlignment="1" applyBorder="1" applyFont="1">
      <alignment vertical="bottom"/>
    </xf>
    <xf borderId="1" fillId="0" fontId="20" numFmtId="0" xfId="0" applyAlignment="1" applyBorder="1" applyFont="1">
      <alignment horizontal="center" readingOrder="0" vertical="center"/>
    </xf>
    <xf borderId="0" fillId="0" fontId="12" numFmtId="0" xfId="0" applyAlignment="1" applyFont="1">
      <alignment horizontal="left" vertical="bottom"/>
    </xf>
    <xf borderId="0" fillId="0" fontId="12" numFmtId="0" xfId="0" applyFont="1"/>
    <xf borderId="0" fillId="0" fontId="12" numFmtId="0" xfId="0" applyAlignment="1" applyFont="1">
      <alignment horizontal="left"/>
    </xf>
    <xf borderId="0" fillId="0" fontId="12" numFmtId="0" xfId="0" applyAlignment="1" applyFont="1">
      <alignment vertical="center"/>
    </xf>
    <xf borderId="0" fillId="0" fontId="12" numFmtId="0" xfId="0" applyAlignment="1" applyFont="1">
      <alignment vertical="bottom"/>
    </xf>
    <xf quotePrefix="1" borderId="1" fillId="0" fontId="18" numFmtId="0" xfId="0" applyAlignment="1" applyBorder="1" applyFont="1">
      <alignment horizontal="left" readingOrder="0" vertical="bottom"/>
    </xf>
    <xf borderId="1" fillId="0" fontId="21" numFmtId="0" xfId="0" applyAlignment="1" applyBorder="1" applyFont="1">
      <alignment horizontal="center"/>
    </xf>
    <xf borderId="1" fillId="0" fontId="18" numFmtId="0" xfId="0" applyAlignment="1" applyBorder="1" applyFont="1">
      <alignment horizontal="center"/>
    </xf>
    <xf borderId="3" fillId="0" fontId="17"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Model Average Generation Time</a:t>
            </a:r>
          </a:p>
        </c:rich>
      </c:tx>
      <c:overlay val="0"/>
    </c:title>
    <c:plotArea>
      <c:layout/>
      <c:lineChart>
        <c:ser>
          <c:idx val="0"/>
          <c:order val="0"/>
          <c:tx>
            <c:v>STM</c:v>
          </c:tx>
          <c:spPr>
            <a:ln cmpd="sng">
              <a:solidFill>
                <a:srgbClr val="4285F4"/>
              </a:solidFill>
            </a:ln>
          </c:spPr>
          <c:marker>
            <c:symbol val="none"/>
          </c:marker>
          <c:cat>
            <c:strRef>
              <c:f>Visualization!$B$5:$B$14</c:f>
            </c:strRef>
          </c:cat>
          <c:val>
            <c:numRef>
              <c:f>Visualization!$I$5:$I$14</c:f>
              <c:numCache/>
            </c:numRef>
          </c:val>
          <c:smooth val="1"/>
        </c:ser>
        <c:ser>
          <c:idx val="1"/>
          <c:order val="1"/>
          <c:tx>
            <c:v>ACT</c:v>
          </c:tx>
          <c:spPr>
            <a:ln cmpd="sng">
              <a:solidFill>
                <a:srgbClr val="EA4335"/>
              </a:solidFill>
            </a:ln>
          </c:spPr>
          <c:marker>
            <c:symbol val="none"/>
          </c:marker>
          <c:cat>
            <c:strRef>
              <c:f>Visualization!$B$5:$B$14</c:f>
            </c:strRef>
          </c:cat>
          <c:val>
            <c:numRef>
              <c:f>Visualization!$I$23:$I$32</c:f>
              <c:numCache/>
            </c:numRef>
          </c:val>
          <c:smooth val="1"/>
        </c:ser>
        <c:ser>
          <c:idx val="2"/>
          <c:order val="2"/>
          <c:tx>
            <c:v>SD</c:v>
          </c:tx>
          <c:spPr>
            <a:ln cmpd="sng">
              <a:solidFill>
                <a:srgbClr val="FBBC04"/>
              </a:solidFill>
            </a:ln>
          </c:spPr>
          <c:marker>
            <c:symbol val="none"/>
          </c:marker>
          <c:cat>
            <c:strRef>
              <c:f>Visualization!$B$5:$B$14</c:f>
            </c:strRef>
          </c:cat>
          <c:val>
            <c:numRef>
              <c:f>Visualization!$I$40:$I$49</c:f>
              <c:numCache/>
            </c:numRef>
          </c:val>
          <c:smooth val="1"/>
        </c:ser>
        <c:axId val="2118836076"/>
        <c:axId val="1320517968"/>
      </c:lineChart>
      <c:catAx>
        <c:axId val="2118836076"/>
        <c:scaling>
          <c:orientation val="minMax"/>
        </c:scaling>
        <c:delete val="0"/>
        <c:axPos val="b"/>
        <c:title>
          <c:tx>
            <c:rich>
              <a:bodyPr/>
              <a:lstStyle/>
              <a:p>
                <a:pPr lvl="0">
                  <a:defRPr b="1" sz="1600">
                    <a:solidFill>
                      <a:srgbClr val="000000"/>
                    </a:solidFill>
                    <a:latin typeface="+mn-lt"/>
                  </a:defRPr>
                </a:pPr>
                <a:r>
                  <a:rPr b="1" sz="1600">
                    <a:solidFill>
                      <a:srgbClr val="000000"/>
                    </a:solidFill>
                    <a:latin typeface="+mn-lt"/>
                  </a:rPr>
                  <a:t>Grammar Point</a:t>
                </a:r>
              </a:p>
            </c:rich>
          </c:tx>
          <c:layout>
            <c:manualLayout>
              <c:xMode val="edge"/>
              <c:yMode val="edge"/>
              <c:x val="0.10763216145833333"/>
              <c:y val="0.8411949685534591"/>
            </c:manualLayout>
          </c:layout>
          <c:overlay val="0"/>
        </c:title>
        <c:numFmt formatCode="General" sourceLinked="1"/>
        <c:majorTickMark val="none"/>
        <c:minorTickMark val="none"/>
        <c:spPr>
          <a:ln>
            <a:noFill/>
          </a:ln>
        </c:spPr>
        <c:txPr>
          <a:bodyPr/>
          <a:lstStyle/>
          <a:p>
            <a:pPr lvl="0">
              <a:defRPr b="1" sz="1600">
                <a:solidFill>
                  <a:srgbClr val="000000"/>
                </a:solidFill>
                <a:latin typeface="+mn-lt"/>
              </a:defRPr>
            </a:pPr>
          </a:p>
        </c:txPr>
        <c:crossAx val="1320517968"/>
      </c:catAx>
      <c:valAx>
        <c:axId val="13205179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mn-lt"/>
                  </a:defRPr>
                </a:pPr>
                <a:r>
                  <a:rPr b="1" sz="1600">
                    <a:solidFill>
                      <a:srgbClr val="000000"/>
                    </a:solidFill>
                    <a:latin typeface="+mn-lt"/>
                  </a:rPr>
                  <a:t>Generation Time</a:t>
                </a:r>
              </a:p>
            </c:rich>
          </c:tx>
          <c:layout>
            <c:manualLayout>
              <c:xMode val="edge"/>
              <c:yMode val="edge"/>
              <c:x val="0.01591666666666667"/>
              <c:y val="0.1372416891284816"/>
            </c:manualLayout>
          </c:layout>
          <c:overlay val="0"/>
        </c:title>
        <c:numFmt formatCode="General" sourceLinked="1"/>
        <c:majorTickMark val="none"/>
        <c:minorTickMark val="none"/>
        <c:tickLblPos val="nextTo"/>
        <c:spPr>
          <a:ln>
            <a:noFill/>
          </a:ln>
        </c:spPr>
        <c:txPr>
          <a:bodyPr/>
          <a:lstStyle/>
          <a:p>
            <a:pPr lvl="0">
              <a:defRPr b="1" sz="1600">
                <a:solidFill>
                  <a:srgbClr val="000000"/>
                </a:solidFill>
                <a:latin typeface="+mn-lt"/>
              </a:defRPr>
            </a:pPr>
          </a:p>
        </c:txPr>
        <c:crossAx val="2118836076"/>
      </c:valAx>
    </c:plotArea>
    <c:legend>
      <c:legendPos val="b"/>
      <c:legendEntry>
        <c:idx val="0"/>
        <c:txPr>
          <a:bodyPr/>
          <a:lstStyle/>
          <a:p>
            <a:pPr lvl="0">
              <a:defRPr b="1"/>
            </a:pPr>
          </a:p>
        </c:txPr>
      </c:legendEntry>
      <c:legendEntry>
        <c:idx val="1"/>
        <c:txPr>
          <a:bodyPr/>
          <a:lstStyle/>
          <a:p>
            <a:pPr lvl="0">
              <a:defRPr b="1"/>
            </a:pPr>
          </a:p>
        </c:txPr>
      </c:legendEntry>
      <c:legendEntry>
        <c:idx val="2"/>
        <c:txPr>
          <a:bodyPr/>
          <a:lstStyle/>
          <a:p>
            <a:pPr lvl="0">
              <a:defRPr b="1"/>
            </a:pPr>
          </a:p>
        </c:txPr>
      </c:legendEntry>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PlantUML Format Accuracy Rate</a:t>
            </a:r>
          </a:p>
        </c:rich>
      </c:tx>
      <c:overlay val="0"/>
    </c:title>
    <c:plotArea>
      <c:layout/>
      <c:lineChart>
        <c:ser>
          <c:idx val="0"/>
          <c:order val="0"/>
          <c:tx>
            <c:strRef>
              <c:f>Visualization!$B$120:$B$121</c:f>
            </c:strRef>
          </c:tx>
          <c:spPr>
            <a:ln cmpd="sng">
              <a:solidFill>
                <a:srgbClr val="4285F4"/>
              </a:solidFill>
            </a:ln>
          </c:spPr>
          <c:marker>
            <c:symbol val="circle"/>
            <c:size val="10"/>
            <c:spPr>
              <a:solidFill>
                <a:srgbClr val="4285F4"/>
              </a:solidFill>
              <a:ln cmpd="sng">
                <a:solidFill>
                  <a:srgbClr val="4285F4"/>
                </a:solidFill>
              </a:ln>
            </c:spPr>
          </c:marker>
          <c:dPt>
            <c:idx val="0"/>
            <c:marker>
              <c:symbol val="none"/>
            </c:marker>
          </c:dPt>
          <c:dPt>
            <c:idx val="1"/>
            <c:marker>
              <c:symbol val="none"/>
            </c:marker>
          </c:dPt>
          <c:dPt>
            <c:idx val="2"/>
            <c:marker>
              <c:symbol val="none"/>
            </c:marker>
          </c:dPt>
          <c:dPt>
            <c:idx val="3"/>
            <c:marker>
              <c:symbol val="none"/>
            </c:marker>
          </c:dPt>
          <c:dPt>
            <c:idx val="5"/>
            <c:marker>
              <c:symbol val="none"/>
            </c:marker>
          </c:dPt>
          <c:cat>
            <c:strRef>
              <c:f>Visualization!$A$122:$A$127</c:f>
            </c:strRef>
          </c:cat>
          <c:val>
            <c:numRef>
              <c:f>Visualization!$B$122:$B$127</c:f>
              <c:numCache/>
            </c:numRef>
          </c:val>
          <c:smooth val="0"/>
        </c:ser>
        <c:ser>
          <c:idx val="1"/>
          <c:order val="1"/>
          <c:tx>
            <c:strRef>
              <c:f>Visualization!$C$120:$C$121</c:f>
            </c:strRef>
          </c:tx>
          <c:spPr>
            <a:ln cmpd="sng">
              <a:solidFill>
                <a:srgbClr val="EA4335"/>
              </a:solidFill>
            </a:ln>
          </c:spPr>
          <c:marker>
            <c:symbol val="circle"/>
            <c:size val="10"/>
            <c:spPr>
              <a:solidFill>
                <a:srgbClr val="EA4335"/>
              </a:solidFill>
              <a:ln cmpd="sng">
                <a:solidFill>
                  <a:srgbClr val="EA4335"/>
                </a:solidFill>
              </a:ln>
            </c:spPr>
          </c:marker>
          <c:dPt>
            <c:idx val="0"/>
            <c:marker>
              <c:symbol val="none"/>
            </c:marker>
          </c:dPt>
          <c:dPt>
            <c:idx val="3"/>
            <c:marker>
              <c:symbol val="none"/>
            </c:marker>
          </c:dPt>
          <c:dPt>
            <c:idx val="5"/>
            <c:marker>
              <c:symbol val="none"/>
            </c:marker>
          </c:dPt>
          <c:cat>
            <c:strRef>
              <c:f>Visualization!$A$122:$A$127</c:f>
            </c:strRef>
          </c:cat>
          <c:val>
            <c:numRef>
              <c:f>Visualization!$C$122:$C$127</c:f>
              <c:numCache/>
            </c:numRef>
          </c:val>
          <c:smooth val="0"/>
        </c:ser>
        <c:ser>
          <c:idx val="2"/>
          <c:order val="2"/>
          <c:tx>
            <c:strRef>
              <c:f>Visualization!$D$120:$D$121</c:f>
            </c:strRef>
          </c:tx>
          <c:spPr>
            <a:ln cmpd="sng">
              <a:solidFill>
                <a:srgbClr val="FBBC04"/>
              </a:solidFill>
            </a:ln>
          </c:spPr>
          <c:marker>
            <c:symbol val="circle"/>
            <c:size val="10"/>
            <c:spPr>
              <a:solidFill>
                <a:srgbClr val="FBBC04"/>
              </a:solidFill>
              <a:ln cmpd="sng">
                <a:solidFill>
                  <a:srgbClr val="FBBC04"/>
                </a:solidFill>
              </a:ln>
            </c:spPr>
          </c:marker>
          <c:dPt>
            <c:idx val="5"/>
            <c:marker>
              <c:symbol val="none"/>
            </c:marker>
          </c:dPt>
          <c:cat>
            <c:strRef>
              <c:f>Visualization!$A$122:$A$127</c:f>
            </c:strRef>
          </c:cat>
          <c:val>
            <c:numRef>
              <c:f>Visualization!$D$122:$D$127</c:f>
              <c:numCache/>
            </c:numRef>
          </c:val>
          <c:smooth val="0"/>
        </c:ser>
        <c:axId val="497815382"/>
        <c:axId val="1275760894"/>
      </c:lineChart>
      <c:catAx>
        <c:axId val="497815382"/>
        <c:scaling>
          <c:orientation val="minMax"/>
        </c:scaling>
        <c:delete val="0"/>
        <c:axPos val="b"/>
        <c:title>
          <c:tx>
            <c:rich>
              <a:bodyPr/>
              <a:lstStyle/>
              <a:p>
                <a:pPr lvl="0">
                  <a:defRPr b="1">
                    <a:solidFill>
                      <a:srgbClr val="000000"/>
                    </a:solidFill>
                    <a:latin typeface="+mn-lt"/>
                  </a:defRPr>
                </a:pPr>
                <a:r>
                  <a:rPr b="1">
                    <a:solidFill>
                      <a:srgbClr val="000000"/>
                    </a:solidFill>
                    <a:latin typeface="+mn-lt"/>
                  </a:rPr>
                  <a:t>LLMs</a:t>
                </a:r>
              </a:p>
            </c:rich>
          </c:tx>
          <c:overlay val="0"/>
        </c:title>
        <c:numFmt formatCode="General" sourceLinked="1"/>
        <c:majorTickMark val="none"/>
        <c:minorTickMark val="none"/>
        <c:spPr>
          <a:ln>
            <a:noFill/>
          </a:ln>
        </c:spPr>
        <c:txPr>
          <a:bodyPr/>
          <a:lstStyle/>
          <a:p>
            <a:pPr lvl="0">
              <a:defRPr b="1" sz="1600">
                <a:solidFill>
                  <a:srgbClr val="000000"/>
                </a:solidFill>
                <a:latin typeface="+mn-lt"/>
              </a:defRPr>
            </a:pPr>
          </a:p>
        </c:txPr>
        <c:crossAx val="1275760894"/>
      </c:catAx>
      <c:valAx>
        <c:axId val="1275760894"/>
        <c:scaling>
          <c:orientation val="minMax"/>
          <c:max val="1.015"/>
        </c:scaling>
        <c:delete val="0"/>
        <c:axPos val="l"/>
        <c:majorGridlines>
          <c:spPr>
            <a:ln>
              <a:solidFill>
                <a:srgbClr val="B7B7B7"/>
              </a:solidFill>
            </a:ln>
          </c:spPr>
        </c:majorGridlines>
        <c:title>
          <c:tx>
            <c:rich>
              <a:bodyPr/>
              <a:lstStyle/>
              <a:p>
                <a:pPr lvl="0">
                  <a:defRPr b="1">
                    <a:solidFill>
                      <a:srgbClr val="000000"/>
                    </a:solidFill>
                    <a:latin typeface="+mn-lt"/>
                  </a:defRPr>
                </a:pPr>
                <a:r>
                  <a:rPr b="1">
                    <a:solidFill>
                      <a:srgbClr val="000000"/>
                    </a:solidFill>
                    <a:latin typeface="+mn-lt"/>
                  </a:rPr>
                  <a:t>Accuracy Rate</a:t>
                </a:r>
              </a:p>
            </c:rich>
          </c:tx>
          <c:overlay val="0"/>
        </c:title>
        <c:numFmt formatCode="General" sourceLinked="1"/>
        <c:majorTickMark val="none"/>
        <c:minorTickMark val="none"/>
        <c:tickLblPos val="nextTo"/>
        <c:spPr>
          <a:ln>
            <a:noFill/>
          </a:ln>
        </c:spPr>
        <c:txPr>
          <a:bodyPr/>
          <a:lstStyle/>
          <a:p>
            <a:pPr lvl="0">
              <a:defRPr b="1" sz="1600">
                <a:solidFill>
                  <a:srgbClr val="000000"/>
                </a:solidFill>
                <a:latin typeface="+mn-lt"/>
              </a:defRPr>
            </a:pPr>
          </a:p>
        </c:txPr>
        <c:crossAx val="49781538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SysML Grammar Accuracy Rate</a:t>
            </a:r>
          </a:p>
        </c:rich>
      </c:tx>
      <c:overlay val="0"/>
    </c:title>
    <c:plotArea>
      <c:layout/>
      <c:lineChart>
        <c:ser>
          <c:idx val="0"/>
          <c:order val="0"/>
          <c:tx>
            <c:strRef>
              <c:f>Visualization!$B$191:$B$192</c:f>
            </c:strRef>
          </c:tx>
          <c:spPr>
            <a:ln cmpd="sng">
              <a:solidFill>
                <a:srgbClr val="4285F4"/>
              </a:solidFill>
            </a:ln>
          </c:spPr>
          <c:marker>
            <c:symbol val="circle"/>
            <c:size val="10"/>
            <c:spPr>
              <a:solidFill>
                <a:srgbClr val="4285F4"/>
              </a:solidFill>
              <a:ln cmpd="sng">
                <a:solidFill>
                  <a:srgbClr val="4285F4"/>
                </a:solidFill>
              </a:ln>
            </c:spPr>
          </c:marker>
          <c:cat>
            <c:strRef>
              <c:f>Visualization!$A$193:$A$198</c:f>
            </c:strRef>
          </c:cat>
          <c:val>
            <c:numRef>
              <c:f>Visualization!$B$193:$B$198</c:f>
              <c:numCache/>
            </c:numRef>
          </c:val>
          <c:smooth val="0"/>
        </c:ser>
        <c:ser>
          <c:idx val="1"/>
          <c:order val="1"/>
          <c:tx>
            <c:strRef>
              <c:f>Visualization!$C$191:$C$192</c:f>
            </c:strRef>
          </c:tx>
          <c:spPr>
            <a:ln cmpd="sng">
              <a:solidFill>
                <a:srgbClr val="EA4335"/>
              </a:solidFill>
            </a:ln>
          </c:spPr>
          <c:marker>
            <c:symbol val="circle"/>
            <c:size val="10"/>
            <c:spPr>
              <a:solidFill>
                <a:srgbClr val="EA4335"/>
              </a:solidFill>
              <a:ln cmpd="sng">
                <a:solidFill>
                  <a:srgbClr val="EA4335"/>
                </a:solidFill>
              </a:ln>
            </c:spPr>
          </c:marker>
          <c:dPt>
            <c:idx val="1"/>
            <c:marker>
              <c:symbol val="none"/>
            </c:marker>
          </c:dPt>
          <c:cat>
            <c:strRef>
              <c:f>Visualization!$A$193:$A$198</c:f>
            </c:strRef>
          </c:cat>
          <c:val>
            <c:numRef>
              <c:f>Visualization!$C$193:$C$198</c:f>
              <c:numCache/>
            </c:numRef>
          </c:val>
          <c:smooth val="0"/>
        </c:ser>
        <c:ser>
          <c:idx val="2"/>
          <c:order val="2"/>
          <c:tx>
            <c:strRef>
              <c:f>Visualization!$D$191:$D$192</c:f>
            </c:strRef>
          </c:tx>
          <c:spPr>
            <a:ln cmpd="sng">
              <a:solidFill>
                <a:srgbClr val="FBBC04"/>
              </a:solidFill>
            </a:ln>
          </c:spPr>
          <c:marker>
            <c:symbol val="circle"/>
            <c:size val="10"/>
            <c:spPr>
              <a:solidFill>
                <a:srgbClr val="FBBC04"/>
              </a:solidFill>
              <a:ln cmpd="sng">
                <a:solidFill>
                  <a:srgbClr val="FBBC04"/>
                </a:solidFill>
              </a:ln>
            </c:spPr>
          </c:marker>
          <c:cat>
            <c:strRef>
              <c:f>Visualization!$A$193:$A$198</c:f>
            </c:strRef>
          </c:cat>
          <c:val>
            <c:numRef>
              <c:f>Visualization!$D$193:$D$198</c:f>
              <c:numCache/>
            </c:numRef>
          </c:val>
          <c:smooth val="0"/>
        </c:ser>
        <c:axId val="601227667"/>
        <c:axId val="1285801890"/>
      </c:lineChart>
      <c:catAx>
        <c:axId val="601227667"/>
        <c:scaling>
          <c:orientation val="minMax"/>
        </c:scaling>
        <c:delete val="0"/>
        <c:axPos val="b"/>
        <c:title>
          <c:tx>
            <c:rich>
              <a:bodyPr/>
              <a:lstStyle/>
              <a:p>
                <a:pPr lvl="0">
                  <a:defRPr b="1">
                    <a:solidFill>
                      <a:srgbClr val="000000"/>
                    </a:solidFill>
                    <a:latin typeface="+mn-lt"/>
                  </a:defRPr>
                </a:pPr>
                <a:r>
                  <a:rPr b="1">
                    <a:solidFill>
                      <a:srgbClr val="000000"/>
                    </a:solidFill>
                    <a:latin typeface="+mn-lt"/>
                  </a:rPr>
                  <a:t>LLMs</a:t>
                </a:r>
              </a:p>
            </c:rich>
          </c:tx>
          <c:overlay val="0"/>
        </c:title>
        <c:numFmt formatCode="General" sourceLinked="1"/>
        <c:majorTickMark val="none"/>
        <c:minorTickMark val="none"/>
        <c:spPr>
          <a:ln>
            <a:noFill/>
          </a:ln>
        </c:spPr>
        <c:txPr>
          <a:bodyPr/>
          <a:lstStyle/>
          <a:p>
            <a:pPr lvl="0">
              <a:defRPr b="1" sz="1600">
                <a:solidFill>
                  <a:srgbClr val="000000"/>
                </a:solidFill>
                <a:latin typeface="+mn-lt"/>
              </a:defRPr>
            </a:pPr>
          </a:p>
        </c:txPr>
        <c:crossAx val="1285801890"/>
      </c:catAx>
      <c:valAx>
        <c:axId val="1285801890"/>
        <c:scaling>
          <c:orientation val="minMax"/>
          <c:max val="1.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Accuracy Rate</a:t>
                </a:r>
              </a:p>
            </c:rich>
          </c:tx>
          <c:overlay val="0"/>
        </c:title>
        <c:numFmt formatCode="General" sourceLinked="1"/>
        <c:majorTickMark val="none"/>
        <c:minorTickMark val="none"/>
        <c:tickLblPos val="nextTo"/>
        <c:spPr>
          <a:ln>
            <a:solidFill/>
          </a:ln>
        </c:spPr>
        <c:txPr>
          <a:bodyPr/>
          <a:lstStyle/>
          <a:p>
            <a:pPr lvl="0">
              <a:defRPr b="1" sz="1600">
                <a:solidFill>
                  <a:srgbClr val="000000"/>
                </a:solidFill>
                <a:latin typeface="+mn-lt"/>
              </a:defRPr>
            </a:pPr>
          </a:p>
        </c:txPr>
        <c:crossAx val="60122766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F1 Score</a:t>
            </a:r>
          </a:p>
        </c:rich>
      </c:tx>
      <c:overlay val="0"/>
    </c:title>
    <c:plotArea>
      <c:layout/>
      <c:lineChart>
        <c:ser>
          <c:idx val="0"/>
          <c:order val="0"/>
          <c:tx>
            <c:strRef>
              <c:f>Visualization!$B$265:$B$266</c:f>
            </c:strRef>
          </c:tx>
          <c:spPr>
            <a:ln cmpd="sng">
              <a:solidFill>
                <a:srgbClr val="4285F4"/>
              </a:solidFill>
            </a:ln>
          </c:spPr>
          <c:marker>
            <c:symbol val="circle"/>
            <c:size val="10"/>
            <c:spPr>
              <a:solidFill>
                <a:srgbClr val="4285F4"/>
              </a:solidFill>
              <a:ln cmpd="sng">
                <a:solidFill>
                  <a:srgbClr val="4285F4"/>
                </a:solidFill>
              </a:ln>
            </c:spPr>
          </c:marker>
          <c:cat>
            <c:strRef>
              <c:f>Visualization!$A$267:$A$272</c:f>
            </c:strRef>
          </c:cat>
          <c:val>
            <c:numRef>
              <c:f>Visualization!$B$267:$B$272</c:f>
              <c:numCache/>
            </c:numRef>
          </c:val>
          <c:smooth val="0"/>
        </c:ser>
        <c:ser>
          <c:idx val="1"/>
          <c:order val="1"/>
          <c:tx>
            <c:strRef>
              <c:f>Visualization!$C$265:$C$266</c:f>
            </c:strRef>
          </c:tx>
          <c:spPr>
            <a:ln cmpd="sng">
              <a:solidFill>
                <a:srgbClr val="EA4335"/>
              </a:solidFill>
            </a:ln>
          </c:spPr>
          <c:marker>
            <c:symbol val="circle"/>
            <c:size val="10"/>
            <c:spPr>
              <a:solidFill>
                <a:srgbClr val="EA4335"/>
              </a:solidFill>
              <a:ln cmpd="sng">
                <a:solidFill>
                  <a:srgbClr val="EA4335"/>
                </a:solidFill>
              </a:ln>
            </c:spPr>
          </c:marker>
          <c:cat>
            <c:strRef>
              <c:f>Visualization!$A$267:$A$272</c:f>
            </c:strRef>
          </c:cat>
          <c:val>
            <c:numRef>
              <c:f>Visualization!$C$267:$C$272</c:f>
              <c:numCache/>
            </c:numRef>
          </c:val>
          <c:smooth val="0"/>
        </c:ser>
        <c:ser>
          <c:idx val="2"/>
          <c:order val="2"/>
          <c:tx>
            <c:strRef>
              <c:f>Visualization!$D$265:$D$266</c:f>
            </c:strRef>
          </c:tx>
          <c:spPr>
            <a:ln cmpd="sng">
              <a:solidFill>
                <a:srgbClr val="FBBC04"/>
              </a:solidFill>
            </a:ln>
          </c:spPr>
          <c:marker>
            <c:symbol val="circle"/>
            <c:size val="10"/>
            <c:spPr>
              <a:solidFill>
                <a:srgbClr val="FBBC04"/>
              </a:solidFill>
              <a:ln cmpd="sng">
                <a:solidFill>
                  <a:srgbClr val="FBBC04"/>
                </a:solidFill>
              </a:ln>
            </c:spPr>
          </c:marker>
          <c:cat>
            <c:strRef>
              <c:f>Visualization!$A$267:$A$272</c:f>
            </c:strRef>
          </c:cat>
          <c:val>
            <c:numRef>
              <c:f>Visualization!$D$267:$D$272</c:f>
              <c:numCache/>
            </c:numRef>
          </c:val>
          <c:smooth val="0"/>
        </c:ser>
        <c:axId val="568990834"/>
        <c:axId val="251553859"/>
      </c:lineChart>
      <c:catAx>
        <c:axId val="568990834"/>
        <c:scaling>
          <c:orientation val="minMax"/>
        </c:scaling>
        <c:delete val="0"/>
        <c:axPos val="b"/>
        <c:title>
          <c:tx>
            <c:rich>
              <a:bodyPr/>
              <a:lstStyle/>
              <a:p>
                <a:pPr lvl="0">
                  <a:defRPr b="1">
                    <a:solidFill>
                      <a:srgbClr val="000000"/>
                    </a:solidFill>
                    <a:latin typeface="+mn-lt"/>
                  </a:defRPr>
                </a:pPr>
                <a:r>
                  <a:rPr b="1">
                    <a:solidFill>
                      <a:srgbClr val="000000"/>
                    </a:solidFill>
                    <a:latin typeface="+mn-lt"/>
                  </a:rPr>
                  <a:t>LLMs</a:t>
                </a:r>
              </a:p>
            </c:rich>
          </c:tx>
          <c:overlay val="0"/>
        </c:title>
        <c:numFmt formatCode="General" sourceLinked="1"/>
        <c:majorTickMark val="none"/>
        <c:minorTickMark val="none"/>
        <c:spPr>
          <a:ln>
            <a:noFill/>
          </a:ln>
        </c:spPr>
        <c:txPr>
          <a:bodyPr/>
          <a:lstStyle/>
          <a:p>
            <a:pPr lvl="0">
              <a:defRPr b="1" sz="1600">
                <a:solidFill>
                  <a:srgbClr val="000000"/>
                </a:solidFill>
                <a:latin typeface="+mn-lt"/>
              </a:defRPr>
            </a:pPr>
          </a:p>
        </c:txPr>
        <c:crossAx val="251553859"/>
      </c:catAx>
      <c:valAx>
        <c:axId val="251553859"/>
        <c:scaling>
          <c:orientation val="minMax"/>
          <c:max val="1.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F1 Score</a:t>
                </a:r>
              </a:p>
            </c:rich>
          </c:tx>
          <c:overlay val="0"/>
        </c:title>
        <c:numFmt formatCode="General" sourceLinked="1"/>
        <c:majorTickMark val="none"/>
        <c:minorTickMark val="none"/>
        <c:tickLblPos val="nextTo"/>
        <c:spPr>
          <a:ln>
            <a:noFill/>
          </a:ln>
        </c:spPr>
        <c:txPr>
          <a:bodyPr/>
          <a:lstStyle/>
          <a:p>
            <a:pPr lvl="0">
              <a:defRPr b="1" sz="1600">
                <a:solidFill>
                  <a:srgbClr val="000000"/>
                </a:solidFill>
                <a:latin typeface="+mn-lt"/>
              </a:defRPr>
            </a:pPr>
          </a:p>
        </c:txPr>
        <c:crossAx val="56899083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PlantUML Format Hallucinations</a:t>
            </a:r>
          </a:p>
        </c:rich>
      </c:tx>
      <c:overlay val="0"/>
    </c:title>
    <c:plotArea>
      <c:layout/>
      <c:barChart>
        <c:barDir val="bar"/>
        <c:ser>
          <c:idx val="0"/>
          <c:order val="0"/>
          <c:tx>
            <c:strRef>
              <c:f>'Hallucinations Summary'!$B$1:$B$2</c:f>
            </c:strRef>
          </c:tx>
          <c:spPr>
            <a:solidFill>
              <a:schemeClr val="accent1"/>
            </a:solidFill>
            <a:ln cmpd="sng">
              <a:noFill/>
            </a:ln>
          </c:spPr>
          <c:dPt>
            <c:idx val="0"/>
          </c:dPt>
          <c:dLbls>
            <c:numFmt formatCode="General" sourceLinked="1"/>
            <c:txPr>
              <a:bodyPr/>
              <a:lstStyle/>
              <a:p>
                <a:pPr lvl="0">
                  <a:defRPr/>
                </a:pPr>
              </a:p>
            </c:txPr>
            <c:showLegendKey val="0"/>
            <c:showVal val="1"/>
            <c:showCatName val="0"/>
            <c:showSerName val="0"/>
            <c:showPercent val="0"/>
            <c:showBubbleSize val="0"/>
          </c:dLbls>
          <c:cat>
            <c:strRef>
              <c:f>'Hallucinations Summary'!$A$3:$A$5</c:f>
            </c:strRef>
          </c:cat>
          <c:val>
            <c:numRef>
              <c:f>'Hallucinations Summary'!$B$3:$B$5</c:f>
              <c:numCache/>
            </c:numRef>
          </c:val>
        </c:ser>
        <c:ser>
          <c:idx val="1"/>
          <c:order val="1"/>
          <c:tx>
            <c:strRef>
              <c:f>'Hallucinations Summary'!$C$1:$C$2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Summary'!$A$3:$A$5</c:f>
            </c:strRef>
          </c:cat>
          <c:val>
            <c:numRef>
              <c:f>'Hallucinations Summary'!$C$3:$C$5</c:f>
              <c:numCache/>
            </c:numRef>
          </c:val>
        </c:ser>
        <c:axId val="552479916"/>
        <c:axId val="1738992057"/>
      </c:barChart>
      <c:catAx>
        <c:axId val="5524799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738992057"/>
      </c:catAx>
      <c:valAx>
        <c:axId val="17389920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552479916"/>
        <c:crosses val="max"/>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SysML Grammar Hallucinations</a:t>
            </a:r>
          </a:p>
        </c:rich>
      </c:tx>
      <c:overlay val="0"/>
    </c:title>
    <c:plotArea>
      <c:layout/>
      <c:barChart>
        <c:barDir val="bar"/>
        <c:ser>
          <c:idx val="0"/>
          <c:order val="0"/>
          <c:tx>
            <c:strRef>
              <c:f>'Hallucinations Summary'!$B$16:$B$18</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Summary'!$A$19:$A$22</c:f>
            </c:strRef>
          </c:cat>
          <c:val>
            <c:numRef>
              <c:f>'Hallucinations Summary'!$B$19:$B$22</c:f>
              <c:numCache/>
            </c:numRef>
          </c:val>
        </c:ser>
        <c:ser>
          <c:idx val="1"/>
          <c:order val="1"/>
          <c:tx>
            <c:strRef>
              <c:f>'Hallucinations Summary'!$C$16:$C$18</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Summary'!$A$19:$A$22</c:f>
            </c:strRef>
          </c:cat>
          <c:val>
            <c:numRef>
              <c:f>'Hallucinations Summary'!$C$19:$C$22</c:f>
              <c:numCache/>
            </c:numRef>
          </c:val>
        </c:ser>
        <c:axId val="1731019218"/>
        <c:axId val="2120933922"/>
      </c:barChart>
      <c:catAx>
        <c:axId val="17310192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2120933922"/>
      </c:catAx>
      <c:valAx>
        <c:axId val="21209339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1731019218"/>
        <c:crosses val="max"/>
      </c:valAx>
    </c:plotArea>
    <c:legend>
      <c:legendPos val="r"/>
      <c:legendEntry>
        <c:idx val="1"/>
        <c:txPr>
          <a:bodyPr/>
          <a:lstStyle/>
          <a:p>
            <a:pPr lvl="0">
              <a:defRPr>
                <a:solidFill>
                  <a:srgbClr val="000000"/>
                </a:solidFill>
              </a:defRPr>
            </a:pPr>
          </a:p>
        </c:txPr>
      </c:legendEntry>
      <c:overlay val="0"/>
      <c:txPr>
        <a:bodyPr/>
        <a:lstStyle/>
        <a:p>
          <a:pPr lvl="0">
            <a:defRPr b="1">
              <a:solidFill>
                <a:srgbClr val="000000"/>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SysML Semantic Hallucinations</a:t>
            </a:r>
          </a:p>
        </c:rich>
      </c:tx>
      <c:overlay val="0"/>
    </c:title>
    <c:plotArea>
      <c:layout/>
      <c:barChart>
        <c:barDir val="bar"/>
        <c:ser>
          <c:idx val="0"/>
          <c:order val="0"/>
          <c:tx>
            <c:strRef>
              <c:f>'Hallucinations Summary'!$B$34:$B$35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Summary'!$A$36:$A$41</c:f>
            </c:strRef>
          </c:cat>
          <c:val>
            <c:numRef>
              <c:f>'Hallucinations Summary'!$B$36:$B$41</c:f>
              <c:numCache/>
            </c:numRef>
          </c:val>
        </c:ser>
        <c:ser>
          <c:idx val="1"/>
          <c:order val="1"/>
          <c:tx>
            <c:strRef>
              <c:f>'Hallucinations Summary'!$C$34:$C$35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Summary'!$A$36:$A$41</c:f>
            </c:strRef>
          </c:cat>
          <c:val>
            <c:numRef>
              <c:f>'Hallucinations Summary'!$C$36:$C$41</c:f>
              <c:numCache/>
            </c:numRef>
          </c:val>
        </c:ser>
        <c:axId val="908488532"/>
        <c:axId val="664546090"/>
      </c:barChart>
      <c:catAx>
        <c:axId val="9084885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664546090"/>
      </c:catAx>
      <c:valAx>
        <c:axId val="6645460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908488532"/>
        <c:crosses val="max"/>
      </c:valAx>
    </c:plotArea>
    <c:legend>
      <c:legendPos val="r"/>
      <c:legendEntry>
        <c:idx val="1"/>
        <c:txPr>
          <a:bodyPr/>
          <a:lstStyle/>
          <a:p>
            <a:pPr lvl="0">
              <a:defRPr>
                <a:solidFill>
                  <a:srgbClr val="000000"/>
                </a:solidFill>
              </a:defRPr>
            </a:pPr>
          </a:p>
        </c:txPr>
      </c:legendEntry>
      <c:overlay val="0"/>
      <c:txPr>
        <a:bodyPr/>
        <a:lstStyle/>
        <a:p>
          <a:pPr lvl="0">
            <a:defRPr b="1">
              <a:solidFill>
                <a:srgbClr val="000000"/>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STM Requirements Consistency Hallucinations</a:t>
            </a:r>
          </a:p>
        </c:rich>
      </c:tx>
      <c:overlay val="0"/>
    </c:title>
    <c:plotArea>
      <c:layout/>
      <c:barChart>
        <c:barDir val="col"/>
        <c:ser>
          <c:idx val="0"/>
          <c:order val="0"/>
          <c:tx>
            <c:v> Hallucination Numbers</c:v>
          </c:tx>
          <c:spPr>
            <a:solidFill>
              <a:schemeClr val="accent1"/>
            </a:solidFill>
            <a:ln cmpd="sng">
              <a:noFill/>
            </a:ln>
          </c:spPr>
          <c:dPt>
            <c:idx val="0"/>
          </c:dPt>
          <c:dLbls>
            <c:numFmt formatCode="General" sourceLinked="1"/>
            <c:txPr>
              <a:bodyPr/>
              <a:lstStyle/>
              <a:p>
                <a:pPr lvl="0">
                  <a:defRPr/>
                </a:pPr>
              </a:p>
            </c:txPr>
            <c:showLegendKey val="0"/>
            <c:showVal val="1"/>
            <c:showCatName val="0"/>
            <c:showSerName val="0"/>
            <c:showPercent val="0"/>
            <c:showBubbleSize val="0"/>
          </c:dLbls>
          <c:cat>
            <c:strRef>
              <c:f>'Hallucinations Summary'!$C$52:$C$55</c:f>
            </c:strRef>
          </c:cat>
          <c:val>
            <c:numRef>
              <c:f>'Hallucinations Summary'!$D$52:$D$55</c:f>
              <c:numCache/>
            </c:numRef>
          </c:val>
        </c:ser>
        <c:ser>
          <c:idx val="1"/>
          <c:order val="1"/>
          <c:tx>
            <c:v> Hallucination Numbers</c:v>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Summary'!$C$52:$C$55</c:f>
            </c:strRef>
          </c:cat>
          <c:val>
            <c:numRef>
              <c:f>'Hallucinations Summary'!$E$52:$E$55</c:f>
              <c:numCache/>
            </c:numRef>
          </c:val>
        </c:ser>
        <c:axId val="1192873483"/>
        <c:axId val="713515726"/>
      </c:barChart>
      <c:catAx>
        <c:axId val="11928734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713515726"/>
      </c:catAx>
      <c:valAx>
        <c:axId val="7135157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1192873483"/>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ACT Requirements Consistency Hallucinations</a:t>
            </a:r>
          </a:p>
        </c:rich>
      </c:tx>
      <c:overlay val="0"/>
    </c:title>
    <c:plotArea>
      <c:layout/>
      <c:barChart>
        <c:barDir val="col"/>
        <c:ser>
          <c:idx val="0"/>
          <c:order val="0"/>
          <c:tx>
            <c:v> Hallucination Numbers</c:v>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Summary'!$C$58:$C$62</c:f>
            </c:strRef>
          </c:cat>
          <c:val>
            <c:numRef>
              <c:f>'Hallucinations Summary'!$D$58:$D$62</c:f>
              <c:numCache/>
            </c:numRef>
          </c:val>
        </c:ser>
        <c:ser>
          <c:idx val="1"/>
          <c:order val="1"/>
          <c:tx>
            <c:v>Resolved Numbers</c:v>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Summary'!$C$58:$C$62</c:f>
            </c:strRef>
          </c:cat>
          <c:val>
            <c:numRef>
              <c:f>'Hallucinations Summary'!$E$58:$E$62</c:f>
              <c:numCache/>
            </c:numRef>
          </c:val>
        </c:ser>
        <c:axId val="1741836850"/>
        <c:axId val="1730423351"/>
      </c:barChart>
      <c:catAx>
        <c:axId val="1741836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730423351"/>
      </c:catAx>
      <c:valAx>
        <c:axId val="1730423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i="0">
                <a:solidFill>
                  <a:srgbClr val="000000"/>
                </a:solidFill>
                <a:latin typeface="+mn-lt"/>
              </a:defRPr>
            </a:pPr>
          </a:p>
        </c:txPr>
        <c:crossAx val="1741836850"/>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1">
              <a:solidFill>
                <a:srgbClr val="000000"/>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SD Requirements Consistency Hallucinations</a:t>
            </a:r>
          </a:p>
        </c:rich>
      </c:tx>
      <c:overlay val="0"/>
    </c:title>
    <c:plotArea>
      <c:layout/>
      <c:barChart>
        <c:barDir val="col"/>
        <c:ser>
          <c:idx val="0"/>
          <c:order val="0"/>
          <c:tx>
            <c:v> Hallucination Numbers</c:v>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Summary'!$C$65:$C$70</c:f>
            </c:strRef>
          </c:cat>
          <c:val>
            <c:numRef>
              <c:f>'Hallucinations Summary'!$D$65:$D$70</c:f>
              <c:numCache/>
            </c:numRef>
          </c:val>
        </c:ser>
        <c:ser>
          <c:idx val="1"/>
          <c:order val="1"/>
          <c:tx>
            <c:v>Resolved Numbers</c:v>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'Hallucinations Summary'!$C$65:$C$70</c:f>
            </c:strRef>
          </c:cat>
          <c:val>
            <c:numRef>
              <c:f>'Hallucinations Summary'!$E$65:$E$70</c:f>
              <c:numCache/>
            </c:numRef>
          </c:val>
        </c:ser>
        <c:axId val="2014026209"/>
        <c:axId val="1452655919"/>
      </c:barChart>
      <c:catAx>
        <c:axId val="20140262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452655919"/>
      </c:catAx>
      <c:valAx>
        <c:axId val="1452655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2014026209"/>
      </c:valAx>
    </c:plotArea>
    <c:legend>
      <c:legendPos val="r"/>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3.png"/><Relationship Id="rId3" Type="http://schemas.openxmlformats.org/officeDocument/2006/relationships/image" Target="../media/image5.png"/><Relationship Id="rId4"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40" Type="http://schemas.openxmlformats.org/officeDocument/2006/relationships/image" Target="../media/image44.png"/><Relationship Id="rId42" Type="http://schemas.openxmlformats.org/officeDocument/2006/relationships/image" Target="../media/image46.png"/><Relationship Id="rId41" Type="http://schemas.openxmlformats.org/officeDocument/2006/relationships/image" Target="../media/image63.png"/><Relationship Id="rId44" Type="http://schemas.openxmlformats.org/officeDocument/2006/relationships/image" Target="../media/image42.png"/><Relationship Id="rId43" Type="http://schemas.openxmlformats.org/officeDocument/2006/relationships/image" Target="../media/image58.png"/><Relationship Id="rId46" Type="http://schemas.openxmlformats.org/officeDocument/2006/relationships/image" Target="../media/image67.png"/><Relationship Id="rId45" Type="http://schemas.openxmlformats.org/officeDocument/2006/relationships/image" Target="../media/image70.png"/><Relationship Id="rId107" Type="http://schemas.openxmlformats.org/officeDocument/2006/relationships/image" Target="../media/image149.png"/><Relationship Id="rId106" Type="http://schemas.openxmlformats.org/officeDocument/2006/relationships/image" Target="../media/image129.png"/><Relationship Id="rId105" Type="http://schemas.openxmlformats.org/officeDocument/2006/relationships/image" Target="../media/image119.png"/><Relationship Id="rId104" Type="http://schemas.openxmlformats.org/officeDocument/2006/relationships/image" Target="../media/image124.png"/><Relationship Id="rId109" Type="http://schemas.openxmlformats.org/officeDocument/2006/relationships/image" Target="../media/image146.png"/><Relationship Id="rId108" Type="http://schemas.openxmlformats.org/officeDocument/2006/relationships/image" Target="../media/image126.png"/><Relationship Id="rId48" Type="http://schemas.openxmlformats.org/officeDocument/2006/relationships/image" Target="../media/image55.png"/><Relationship Id="rId47" Type="http://schemas.openxmlformats.org/officeDocument/2006/relationships/image" Target="../media/image57.png"/><Relationship Id="rId49" Type="http://schemas.openxmlformats.org/officeDocument/2006/relationships/image" Target="../media/image61.png"/><Relationship Id="rId103" Type="http://schemas.openxmlformats.org/officeDocument/2006/relationships/image" Target="../media/image122.png"/><Relationship Id="rId102" Type="http://schemas.openxmlformats.org/officeDocument/2006/relationships/image" Target="../media/image120.png"/><Relationship Id="rId101" Type="http://schemas.openxmlformats.org/officeDocument/2006/relationships/image" Target="../media/image121.png"/><Relationship Id="rId100" Type="http://schemas.openxmlformats.org/officeDocument/2006/relationships/image" Target="../media/image118.png"/><Relationship Id="rId31" Type="http://schemas.openxmlformats.org/officeDocument/2006/relationships/image" Target="../media/image25.png"/><Relationship Id="rId30" Type="http://schemas.openxmlformats.org/officeDocument/2006/relationships/image" Target="../media/image32.png"/><Relationship Id="rId33" Type="http://schemas.openxmlformats.org/officeDocument/2006/relationships/image" Target="../media/image38.png"/><Relationship Id="rId32" Type="http://schemas.openxmlformats.org/officeDocument/2006/relationships/image" Target="../media/image36.png"/><Relationship Id="rId35" Type="http://schemas.openxmlformats.org/officeDocument/2006/relationships/image" Target="../media/image41.png"/><Relationship Id="rId34" Type="http://schemas.openxmlformats.org/officeDocument/2006/relationships/image" Target="../media/image40.png"/><Relationship Id="rId37" Type="http://schemas.openxmlformats.org/officeDocument/2006/relationships/image" Target="../media/image43.png"/><Relationship Id="rId36" Type="http://schemas.openxmlformats.org/officeDocument/2006/relationships/image" Target="../media/image45.png"/><Relationship Id="rId39" Type="http://schemas.openxmlformats.org/officeDocument/2006/relationships/image" Target="../media/image47.png"/><Relationship Id="rId38" Type="http://schemas.openxmlformats.org/officeDocument/2006/relationships/image" Target="../media/image35.png"/><Relationship Id="rId20" Type="http://schemas.openxmlformats.org/officeDocument/2006/relationships/image" Target="../media/image29.png"/><Relationship Id="rId22" Type="http://schemas.openxmlformats.org/officeDocument/2006/relationships/image" Target="../media/image22.png"/><Relationship Id="rId21" Type="http://schemas.openxmlformats.org/officeDocument/2006/relationships/image" Target="../media/image27.png"/><Relationship Id="rId24" Type="http://schemas.openxmlformats.org/officeDocument/2006/relationships/image" Target="../media/image33.png"/><Relationship Id="rId23" Type="http://schemas.openxmlformats.org/officeDocument/2006/relationships/image" Target="../media/image31.png"/><Relationship Id="rId26" Type="http://schemas.openxmlformats.org/officeDocument/2006/relationships/image" Target="../media/image39.png"/><Relationship Id="rId25" Type="http://schemas.openxmlformats.org/officeDocument/2006/relationships/image" Target="../media/image37.png"/><Relationship Id="rId28" Type="http://schemas.openxmlformats.org/officeDocument/2006/relationships/image" Target="../media/image52.png"/><Relationship Id="rId27" Type="http://schemas.openxmlformats.org/officeDocument/2006/relationships/image" Target="../media/image34.png"/><Relationship Id="rId29" Type="http://schemas.openxmlformats.org/officeDocument/2006/relationships/image" Target="../media/image50.png"/><Relationship Id="rId95" Type="http://schemas.openxmlformats.org/officeDocument/2006/relationships/image" Target="../media/image125.png"/><Relationship Id="rId94" Type="http://schemas.openxmlformats.org/officeDocument/2006/relationships/image" Target="../media/image116.png"/><Relationship Id="rId97" Type="http://schemas.openxmlformats.org/officeDocument/2006/relationships/image" Target="../media/image114.png"/><Relationship Id="rId96" Type="http://schemas.openxmlformats.org/officeDocument/2006/relationships/image" Target="../media/image136.png"/><Relationship Id="rId11" Type="http://schemas.openxmlformats.org/officeDocument/2006/relationships/image" Target="../media/image14.png"/><Relationship Id="rId99" Type="http://schemas.openxmlformats.org/officeDocument/2006/relationships/image" Target="../media/image109.png"/><Relationship Id="rId10" Type="http://schemas.openxmlformats.org/officeDocument/2006/relationships/image" Target="../media/image12.png"/><Relationship Id="rId98" Type="http://schemas.openxmlformats.org/officeDocument/2006/relationships/image" Target="../media/image117.png"/><Relationship Id="rId13" Type="http://schemas.openxmlformats.org/officeDocument/2006/relationships/image" Target="../media/image28.png"/><Relationship Id="rId12" Type="http://schemas.openxmlformats.org/officeDocument/2006/relationships/image" Target="../media/image10.png"/><Relationship Id="rId91" Type="http://schemas.openxmlformats.org/officeDocument/2006/relationships/image" Target="../media/image110.png"/><Relationship Id="rId90" Type="http://schemas.openxmlformats.org/officeDocument/2006/relationships/image" Target="../media/image106.png"/><Relationship Id="rId93" Type="http://schemas.openxmlformats.org/officeDocument/2006/relationships/image" Target="../media/image111.png"/><Relationship Id="rId92" Type="http://schemas.openxmlformats.org/officeDocument/2006/relationships/image" Target="../media/image108.png"/><Relationship Id="rId15" Type="http://schemas.openxmlformats.org/officeDocument/2006/relationships/image" Target="../media/image20.png"/><Relationship Id="rId110" Type="http://schemas.openxmlformats.org/officeDocument/2006/relationships/image" Target="../media/image128.png"/><Relationship Id="rId14" Type="http://schemas.openxmlformats.org/officeDocument/2006/relationships/image" Target="../media/image21.png"/><Relationship Id="rId17" Type="http://schemas.openxmlformats.org/officeDocument/2006/relationships/image" Target="../media/image17.png"/><Relationship Id="rId16" Type="http://schemas.openxmlformats.org/officeDocument/2006/relationships/image" Target="../media/image23.png"/><Relationship Id="rId19" Type="http://schemas.openxmlformats.org/officeDocument/2006/relationships/image" Target="../media/image26.png"/><Relationship Id="rId18" Type="http://schemas.openxmlformats.org/officeDocument/2006/relationships/image" Target="../media/image19.png"/><Relationship Id="rId111" Type="http://schemas.openxmlformats.org/officeDocument/2006/relationships/image" Target="../media/image159.png"/><Relationship Id="rId84" Type="http://schemas.openxmlformats.org/officeDocument/2006/relationships/image" Target="../media/image102.png"/><Relationship Id="rId83" Type="http://schemas.openxmlformats.org/officeDocument/2006/relationships/image" Target="../media/image100.png"/><Relationship Id="rId86" Type="http://schemas.openxmlformats.org/officeDocument/2006/relationships/image" Target="../media/image107.png"/><Relationship Id="rId85" Type="http://schemas.openxmlformats.org/officeDocument/2006/relationships/image" Target="../media/image95.png"/><Relationship Id="rId88" Type="http://schemas.openxmlformats.org/officeDocument/2006/relationships/image" Target="../media/image113.png"/><Relationship Id="rId87" Type="http://schemas.openxmlformats.org/officeDocument/2006/relationships/image" Target="../media/image105.png"/><Relationship Id="rId89" Type="http://schemas.openxmlformats.org/officeDocument/2006/relationships/image" Target="../media/image112.png"/><Relationship Id="rId80" Type="http://schemas.openxmlformats.org/officeDocument/2006/relationships/image" Target="../media/image98.png"/><Relationship Id="rId82" Type="http://schemas.openxmlformats.org/officeDocument/2006/relationships/image" Target="../media/image83.png"/><Relationship Id="rId81" Type="http://schemas.openxmlformats.org/officeDocument/2006/relationships/image" Target="../media/image93.png"/><Relationship Id="rId1" Type="http://schemas.openxmlformats.org/officeDocument/2006/relationships/image" Target="../media/image2.png"/><Relationship Id="rId2" Type="http://schemas.openxmlformats.org/officeDocument/2006/relationships/image" Target="../media/image8.png"/><Relationship Id="rId3" Type="http://schemas.openxmlformats.org/officeDocument/2006/relationships/image" Target="../media/image3.png"/><Relationship Id="rId4" Type="http://schemas.openxmlformats.org/officeDocument/2006/relationships/image" Target="../media/image4.png"/><Relationship Id="rId9" Type="http://schemas.openxmlformats.org/officeDocument/2006/relationships/image" Target="../media/image24.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1.png"/><Relationship Id="rId8" Type="http://schemas.openxmlformats.org/officeDocument/2006/relationships/image" Target="../media/image9.png"/><Relationship Id="rId73" Type="http://schemas.openxmlformats.org/officeDocument/2006/relationships/image" Target="../media/image77.png"/><Relationship Id="rId72" Type="http://schemas.openxmlformats.org/officeDocument/2006/relationships/image" Target="../media/image89.png"/><Relationship Id="rId75" Type="http://schemas.openxmlformats.org/officeDocument/2006/relationships/image" Target="../media/image81.png"/><Relationship Id="rId74" Type="http://schemas.openxmlformats.org/officeDocument/2006/relationships/image" Target="../media/image86.png"/><Relationship Id="rId77" Type="http://schemas.openxmlformats.org/officeDocument/2006/relationships/image" Target="../media/image88.png"/><Relationship Id="rId76" Type="http://schemas.openxmlformats.org/officeDocument/2006/relationships/image" Target="../media/image87.png"/><Relationship Id="rId79" Type="http://schemas.openxmlformats.org/officeDocument/2006/relationships/image" Target="../media/image90.png"/><Relationship Id="rId78" Type="http://schemas.openxmlformats.org/officeDocument/2006/relationships/image" Target="../media/image96.png"/><Relationship Id="rId71" Type="http://schemas.openxmlformats.org/officeDocument/2006/relationships/image" Target="../media/image84.png"/><Relationship Id="rId70" Type="http://schemas.openxmlformats.org/officeDocument/2006/relationships/image" Target="../media/image85.png"/><Relationship Id="rId62" Type="http://schemas.openxmlformats.org/officeDocument/2006/relationships/image" Target="../media/image92.png"/><Relationship Id="rId61" Type="http://schemas.openxmlformats.org/officeDocument/2006/relationships/image" Target="../media/image71.png"/><Relationship Id="rId64" Type="http://schemas.openxmlformats.org/officeDocument/2006/relationships/image" Target="../media/image73.png"/><Relationship Id="rId63" Type="http://schemas.openxmlformats.org/officeDocument/2006/relationships/image" Target="../media/image97.png"/><Relationship Id="rId66" Type="http://schemas.openxmlformats.org/officeDocument/2006/relationships/image" Target="../media/image78.png"/><Relationship Id="rId65" Type="http://schemas.openxmlformats.org/officeDocument/2006/relationships/image" Target="../media/image75.png"/><Relationship Id="rId68" Type="http://schemas.openxmlformats.org/officeDocument/2006/relationships/image" Target="../media/image80.png"/><Relationship Id="rId67" Type="http://schemas.openxmlformats.org/officeDocument/2006/relationships/image" Target="../media/image74.png"/><Relationship Id="rId60" Type="http://schemas.openxmlformats.org/officeDocument/2006/relationships/image" Target="../media/image76.png"/><Relationship Id="rId69" Type="http://schemas.openxmlformats.org/officeDocument/2006/relationships/image" Target="../media/image79.png"/><Relationship Id="rId51" Type="http://schemas.openxmlformats.org/officeDocument/2006/relationships/image" Target="../media/image51.png"/><Relationship Id="rId50" Type="http://schemas.openxmlformats.org/officeDocument/2006/relationships/image" Target="../media/image56.png"/><Relationship Id="rId53" Type="http://schemas.openxmlformats.org/officeDocument/2006/relationships/image" Target="../media/image66.png"/><Relationship Id="rId52" Type="http://schemas.openxmlformats.org/officeDocument/2006/relationships/image" Target="../media/image54.png"/><Relationship Id="rId55" Type="http://schemas.openxmlformats.org/officeDocument/2006/relationships/image" Target="../media/image68.png"/><Relationship Id="rId54" Type="http://schemas.openxmlformats.org/officeDocument/2006/relationships/image" Target="../media/image59.png"/><Relationship Id="rId57" Type="http://schemas.openxmlformats.org/officeDocument/2006/relationships/image" Target="../media/image65.png"/><Relationship Id="rId56" Type="http://schemas.openxmlformats.org/officeDocument/2006/relationships/image" Target="../media/image62.png"/><Relationship Id="rId59" Type="http://schemas.openxmlformats.org/officeDocument/2006/relationships/image" Target="../media/image69.png"/><Relationship Id="rId58" Type="http://schemas.openxmlformats.org/officeDocument/2006/relationships/image" Target="../media/image72.png"/></Relationships>
</file>

<file path=xl/drawings/_rels/drawing5.xml.rels><?xml version="1.0" encoding="UTF-8" standalone="yes"?><Relationships xmlns="http://schemas.openxmlformats.org/package/2006/relationships"><Relationship Id="rId40" Type="http://schemas.openxmlformats.org/officeDocument/2006/relationships/image" Target="../media/image178.png"/><Relationship Id="rId42" Type="http://schemas.openxmlformats.org/officeDocument/2006/relationships/image" Target="../media/image181.png"/><Relationship Id="rId41" Type="http://schemas.openxmlformats.org/officeDocument/2006/relationships/image" Target="../media/image185.png"/><Relationship Id="rId44" Type="http://schemas.openxmlformats.org/officeDocument/2006/relationships/image" Target="../media/image183.png"/><Relationship Id="rId43" Type="http://schemas.openxmlformats.org/officeDocument/2006/relationships/image" Target="../media/image173.png"/><Relationship Id="rId46" Type="http://schemas.openxmlformats.org/officeDocument/2006/relationships/image" Target="../media/image177.png"/><Relationship Id="rId45" Type="http://schemas.openxmlformats.org/officeDocument/2006/relationships/image" Target="../media/image171.png"/><Relationship Id="rId48" Type="http://schemas.openxmlformats.org/officeDocument/2006/relationships/image" Target="../media/image184.png"/><Relationship Id="rId47" Type="http://schemas.openxmlformats.org/officeDocument/2006/relationships/image" Target="../media/image182.png"/><Relationship Id="rId49" Type="http://schemas.openxmlformats.org/officeDocument/2006/relationships/image" Target="../media/image189.png"/><Relationship Id="rId31" Type="http://schemas.openxmlformats.org/officeDocument/2006/relationships/image" Target="../media/image167.png"/><Relationship Id="rId30" Type="http://schemas.openxmlformats.org/officeDocument/2006/relationships/image" Target="../media/image160.png"/><Relationship Id="rId33" Type="http://schemas.openxmlformats.org/officeDocument/2006/relationships/image" Target="../media/image163.png"/><Relationship Id="rId32" Type="http://schemas.openxmlformats.org/officeDocument/2006/relationships/image" Target="../media/image180.png"/><Relationship Id="rId35" Type="http://schemas.openxmlformats.org/officeDocument/2006/relationships/image" Target="../media/image165.png"/><Relationship Id="rId34" Type="http://schemas.openxmlformats.org/officeDocument/2006/relationships/image" Target="../media/image168.png"/><Relationship Id="rId37" Type="http://schemas.openxmlformats.org/officeDocument/2006/relationships/image" Target="../media/image176.png"/><Relationship Id="rId36" Type="http://schemas.openxmlformats.org/officeDocument/2006/relationships/image" Target="../media/image174.png"/><Relationship Id="rId39" Type="http://schemas.openxmlformats.org/officeDocument/2006/relationships/image" Target="../media/image175.png"/><Relationship Id="rId38" Type="http://schemas.openxmlformats.org/officeDocument/2006/relationships/image" Target="../media/image172.png"/><Relationship Id="rId20" Type="http://schemas.openxmlformats.org/officeDocument/2006/relationships/image" Target="../media/image144.png"/><Relationship Id="rId22" Type="http://schemas.openxmlformats.org/officeDocument/2006/relationships/image" Target="../media/image166.png"/><Relationship Id="rId21" Type="http://schemas.openxmlformats.org/officeDocument/2006/relationships/image" Target="../media/image164.png"/><Relationship Id="rId24" Type="http://schemas.openxmlformats.org/officeDocument/2006/relationships/image" Target="../media/image141.png"/><Relationship Id="rId23" Type="http://schemas.openxmlformats.org/officeDocument/2006/relationships/image" Target="../media/image152.png"/><Relationship Id="rId26" Type="http://schemas.openxmlformats.org/officeDocument/2006/relationships/image" Target="../media/image153.png"/><Relationship Id="rId25" Type="http://schemas.openxmlformats.org/officeDocument/2006/relationships/image" Target="../media/image155.png"/><Relationship Id="rId28" Type="http://schemas.openxmlformats.org/officeDocument/2006/relationships/image" Target="../media/image157.png"/><Relationship Id="rId27" Type="http://schemas.openxmlformats.org/officeDocument/2006/relationships/image" Target="../media/image158.png"/><Relationship Id="rId29" Type="http://schemas.openxmlformats.org/officeDocument/2006/relationships/image" Target="../media/image156.png"/><Relationship Id="rId11" Type="http://schemas.openxmlformats.org/officeDocument/2006/relationships/image" Target="../media/image138.png"/><Relationship Id="rId10" Type="http://schemas.openxmlformats.org/officeDocument/2006/relationships/image" Target="../media/image145.png"/><Relationship Id="rId13" Type="http://schemas.openxmlformats.org/officeDocument/2006/relationships/image" Target="../media/image139.png"/><Relationship Id="rId12" Type="http://schemas.openxmlformats.org/officeDocument/2006/relationships/image" Target="../media/image140.png"/><Relationship Id="rId15" Type="http://schemas.openxmlformats.org/officeDocument/2006/relationships/image" Target="../media/image148.png"/><Relationship Id="rId14" Type="http://schemas.openxmlformats.org/officeDocument/2006/relationships/image" Target="../media/image142.png"/><Relationship Id="rId17" Type="http://schemas.openxmlformats.org/officeDocument/2006/relationships/image" Target="../media/image143.png"/><Relationship Id="rId16" Type="http://schemas.openxmlformats.org/officeDocument/2006/relationships/image" Target="../media/image150.png"/><Relationship Id="rId19" Type="http://schemas.openxmlformats.org/officeDocument/2006/relationships/image" Target="../media/image154.png"/><Relationship Id="rId18" Type="http://schemas.openxmlformats.org/officeDocument/2006/relationships/image" Target="../media/image151.png"/><Relationship Id="rId1" Type="http://schemas.openxmlformats.org/officeDocument/2006/relationships/image" Target="../media/image134.png"/><Relationship Id="rId2" Type="http://schemas.openxmlformats.org/officeDocument/2006/relationships/image" Target="../media/image133.png"/><Relationship Id="rId3" Type="http://schemas.openxmlformats.org/officeDocument/2006/relationships/image" Target="../media/image127.png"/><Relationship Id="rId4" Type="http://schemas.openxmlformats.org/officeDocument/2006/relationships/image" Target="../media/image137.png"/><Relationship Id="rId9" Type="http://schemas.openxmlformats.org/officeDocument/2006/relationships/image" Target="../media/image123.png"/><Relationship Id="rId5" Type="http://schemas.openxmlformats.org/officeDocument/2006/relationships/image" Target="../media/image135.png"/><Relationship Id="rId6" Type="http://schemas.openxmlformats.org/officeDocument/2006/relationships/image" Target="../media/image132.png"/><Relationship Id="rId7" Type="http://schemas.openxmlformats.org/officeDocument/2006/relationships/image" Target="../media/image131.png"/><Relationship Id="rId8" Type="http://schemas.openxmlformats.org/officeDocument/2006/relationships/image" Target="../media/image130.png"/><Relationship Id="rId73" Type="http://schemas.openxmlformats.org/officeDocument/2006/relationships/image" Target="../media/image208.png"/><Relationship Id="rId72" Type="http://schemas.openxmlformats.org/officeDocument/2006/relationships/image" Target="../media/image213.png"/><Relationship Id="rId75" Type="http://schemas.openxmlformats.org/officeDocument/2006/relationships/image" Target="../media/image218.png"/><Relationship Id="rId74" Type="http://schemas.openxmlformats.org/officeDocument/2006/relationships/image" Target="../media/image216.png"/><Relationship Id="rId77" Type="http://schemas.openxmlformats.org/officeDocument/2006/relationships/image" Target="../media/image220.png"/><Relationship Id="rId76" Type="http://schemas.openxmlformats.org/officeDocument/2006/relationships/image" Target="../media/image219.png"/><Relationship Id="rId79" Type="http://schemas.openxmlformats.org/officeDocument/2006/relationships/image" Target="../media/image226.png"/><Relationship Id="rId78" Type="http://schemas.openxmlformats.org/officeDocument/2006/relationships/image" Target="../media/image224.png"/><Relationship Id="rId71" Type="http://schemas.openxmlformats.org/officeDocument/2006/relationships/image" Target="../media/image217.png"/><Relationship Id="rId70" Type="http://schemas.openxmlformats.org/officeDocument/2006/relationships/image" Target="../media/image211.png"/><Relationship Id="rId62" Type="http://schemas.openxmlformats.org/officeDocument/2006/relationships/image" Target="../media/image202.png"/><Relationship Id="rId61" Type="http://schemas.openxmlformats.org/officeDocument/2006/relationships/image" Target="../media/image200.png"/><Relationship Id="rId64" Type="http://schemas.openxmlformats.org/officeDocument/2006/relationships/image" Target="../media/image206.png"/><Relationship Id="rId63" Type="http://schemas.openxmlformats.org/officeDocument/2006/relationships/image" Target="../media/image205.png"/><Relationship Id="rId66" Type="http://schemas.openxmlformats.org/officeDocument/2006/relationships/image" Target="../media/image207.png"/><Relationship Id="rId65" Type="http://schemas.openxmlformats.org/officeDocument/2006/relationships/image" Target="../media/image214.png"/><Relationship Id="rId68" Type="http://schemas.openxmlformats.org/officeDocument/2006/relationships/image" Target="../media/image212.png"/><Relationship Id="rId67" Type="http://schemas.openxmlformats.org/officeDocument/2006/relationships/image" Target="../media/image210.png"/><Relationship Id="rId60" Type="http://schemas.openxmlformats.org/officeDocument/2006/relationships/image" Target="../media/image197.png"/><Relationship Id="rId69" Type="http://schemas.openxmlformats.org/officeDocument/2006/relationships/image" Target="../media/image203.png"/><Relationship Id="rId51" Type="http://schemas.openxmlformats.org/officeDocument/2006/relationships/image" Target="../media/image192.png"/><Relationship Id="rId50" Type="http://schemas.openxmlformats.org/officeDocument/2006/relationships/image" Target="../media/image186.png"/><Relationship Id="rId53" Type="http://schemas.openxmlformats.org/officeDocument/2006/relationships/image" Target="../media/image193.png"/><Relationship Id="rId52" Type="http://schemas.openxmlformats.org/officeDocument/2006/relationships/image" Target="../media/image194.png"/><Relationship Id="rId55" Type="http://schemas.openxmlformats.org/officeDocument/2006/relationships/image" Target="../media/image190.png"/><Relationship Id="rId54" Type="http://schemas.openxmlformats.org/officeDocument/2006/relationships/image" Target="../media/image196.png"/><Relationship Id="rId57" Type="http://schemas.openxmlformats.org/officeDocument/2006/relationships/image" Target="../media/image188.png"/><Relationship Id="rId56" Type="http://schemas.openxmlformats.org/officeDocument/2006/relationships/image" Target="../media/image195.png"/><Relationship Id="rId59" Type="http://schemas.openxmlformats.org/officeDocument/2006/relationships/image" Target="../media/image198.png"/><Relationship Id="rId58" Type="http://schemas.openxmlformats.org/officeDocument/2006/relationships/image" Target="../media/image187.png"/></Relationships>
</file>

<file path=xl/drawings/_rels/drawing6.xml.rels><?xml version="1.0" encoding="UTF-8" standalone="yes"?><Relationships xmlns="http://schemas.openxmlformats.org/package/2006/relationships"><Relationship Id="rId40" Type="http://schemas.openxmlformats.org/officeDocument/2006/relationships/image" Target="../media/image282.png"/><Relationship Id="rId42" Type="http://schemas.openxmlformats.org/officeDocument/2006/relationships/image" Target="../media/image261.png"/><Relationship Id="rId41" Type="http://schemas.openxmlformats.org/officeDocument/2006/relationships/image" Target="../media/image263.png"/><Relationship Id="rId44" Type="http://schemas.openxmlformats.org/officeDocument/2006/relationships/image" Target="../media/image271.png"/><Relationship Id="rId43" Type="http://schemas.openxmlformats.org/officeDocument/2006/relationships/image" Target="../media/image259.png"/><Relationship Id="rId46" Type="http://schemas.openxmlformats.org/officeDocument/2006/relationships/image" Target="../media/image265.png"/><Relationship Id="rId45" Type="http://schemas.openxmlformats.org/officeDocument/2006/relationships/image" Target="../media/image264.png"/><Relationship Id="rId48" Type="http://schemas.openxmlformats.org/officeDocument/2006/relationships/image" Target="../media/image262.png"/><Relationship Id="rId47" Type="http://schemas.openxmlformats.org/officeDocument/2006/relationships/image" Target="../media/image268.png"/><Relationship Id="rId49" Type="http://schemas.openxmlformats.org/officeDocument/2006/relationships/image" Target="../media/image273.png"/><Relationship Id="rId31" Type="http://schemas.openxmlformats.org/officeDocument/2006/relationships/image" Target="../media/image242.png"/><Relationship Id="rId30" Type="http://schemas.openxmlformats.org/officeDocument/2006/relationships/image" Target="../media/image255.png"/><Relationship Id="rId33" Type="http://schemas.openxmlformats.org/officeDocument/2006/relationships/image" Target="../media/image244.png"/><Relationship Id="rId32" Type="http://schemas.openxmlformats.org/officeDocument/2006/relationships/image" Target="../media/image254.png"/><Relationship Id="rId35" Type="http://schemas.openxmlformats.org/officeDocument/2006/relationships/image" Target="../media/image249.png"/><Relationship Id="rId34" Type="http://schemas.openxmlformats.org/officeDocument/2006/relationships/image" Target="../media/image252.png"/><Relationship Id="rId37" Type="http://schemas.openxmlformats.org/officeDocument/2006/relationships/image" Target="../media/image267.png"/><Relationship Id="rId36" Type="http://schemas.openxmlformats.org/officeDocument/2006/relationships/image" Target="../media/image256.png"/><Relationship Id="rId39" Type="http://schemas.openxmlformats.org/officeDocument/2006/relationships/image" Target="../media/image257.png"/><Relationship Id="rId38" Type="http://schemas.openxmlformats.org/officeDocument/2006/relationships/image" Target="../media/image266.png"/><Relationship Id="rId20" Type="http://schemas.openxmlformats.org/officeDocument/2006/relationships/image" Target="../media/image248.png"/><Relationship Id="rId22" Type="http://schemas.openxmlformats.org/officeDocument/2006/relationships/image" Target="../media/image243.png"/><Relationship Id="rId21" Type="http://schemas.openxmlformats.org/officeDocument/2006/relationships/image" Target="../media/image240.png"/><Relationship Id="rId24" Type="http://schemas.openxmlformats.org/officeDocument/2006/relationships/image" Target="../media/image253.png"/><Relationship Id="rId23" Type="http://schemas.openxmlformats.org/officeDocument/2006/relationships/image" Target="../media/image241.png"/><Relationship Id="rId26" Type="http://schemas.openxmlformats.org/officeDocument/2006/relationships/image" Target="../media/image245.png"/><Relationship Id="rId25" Type="http://schemas.openxmlformats.org/officeDocument/2006/relationships/image" Target="../media/image250.png"/><Relationship Id="rId28" Type="http://schemas.openxmlformats.org/officeDocument/2006/relationships/image" Target="../media/image251.png"/><Relationship Id="rId27" Type="http://schemas.openxmlformats.org/officeDocument/2006/relationships/image" Target="../media/image247.png"/><Relationship Id="rId29" Type="http://schemas.openxmlformats.org/officeDocument/2006/relationships/image" Target="../media/image260.png"/><Relationship Id="rId11" Type="http://schemas.openxmlformats.org/officeDocument/2006/relationships/image" Target="../media/image227.png"/><Relationship Id="rId10" Type="http://schemas.openxmlformats.org/officeDocument/2006/relationships/image" Target="../media/image232.png"/><Relationship Id="rId13" Type="http://schemas.openxmlformats.org/officeDocument/2006/relationships/image" Target="../media/image235.png"/><Relationship Id="rId12" Type="http://schemas.openxmlformats.org/officeDocument/2006/relationships/image" Target="../media/image230.png"/><Relationship Id="rId15" Type="http://schemas.openxmlformats.org/officeDocument/2006/relationships/image" Target="../media/image231.png"/><Relationship Id="rId14" Type="http://schemas.openxmlformats.org/officeDocument/2006/relationships/image" Target="../media/image234.png"/><Relationship Id="rId17" Type="http://schemas.openxmlformats.org/officeDocument/2006/relationships/image" Target="../media/image246.png"/><Relationship Id="rId16" Type="http://schemas.openxmlformats.org/officeDocument/2006/relationships/image" Target="../media/image237.png"/><Relationship Id="rId19" Type="http://schemas.openxmlformats.org/officeDocument/2006/relationships/image" Target="../media/image258.png"/><Relationship Id="rId18" Type="http://schemas.openxmlformats.org/officeDocument/2006/relationships/image" Target="../media/image236.png"/><Relationship Id="rId1" Type="http://schemas.openxmlformats.org/officeDocument/2006/relationships/image" Target="../media/image222.png"/><Relationship Id="rId2" Type="http://schemas.openxmlformats.org/officeDocument/2006/relationships/image" Target="../media/image223.png"/><Relationship Id="rId3" Type="http://schemas.openxmlformats.org/officeDocument/2006/relationships/image" Target="../media/image225.png"/><Relationship Id="rId4" Type="http://schemas.openxmlformats.org/officeDocument/2006/relationships/image" Target="../media/image233.png"/><Relationship Id="rId9" Type="http://schemas.openxmlformats.org/officeDocument/2006/relationships/image" Target="../media/image239.png"/><Relationship Id="rId5" Type="http://schemas.openxmlformats.org/officeDocument/2006/relationships/image" Target="../media/image221.png"/><Relationship Id="rId6" Type="http://schemas.openxmlformats.org/officeDocument/2006/relationships/image" Target="../media/image229.png"/><Relationship Id="rId7" Type="http://schemas.openxmlformats.org/officeDocument/2006/relationships/image" Target="../media/image228.png"/><Relationship Id="rId8" Type="http://schemas.openxmlformats.org/officeDocument/2006/relationships/image" Target="../media/image238.png"/><Relationship Id="rId62" Type="http://schemas.openxmlformats.org/officeDocument/2006/relationships/image" Target="../media/image287.png"/><Relationship Id="rId61" Type="http://schemas.openxmlformats.org/officeDocument/2006/relationships/image" Target="../media/image285.png"/><Relationship Id="rId64" Type="http://schemas.openxmlformats.org/officeDocument/2006/relationships/image" Target="../media/image288.png"/><Relationship Id="rId63" Type="http://schemas.openxmlformats.org/officeDocument/2006/relationships/image" Target="../media/image286.png"/><Relationship Id="rId66" Type="http://schemas.openxmlformats.org/officeDocument/2006/relationships/image" Target="../media/image292.png"/><Relationship Id="rId65" Type="http://schemas.openxmlformats.org/officeDocument/2006/relationships/image" Target="../media/image289.png"/><Relationship Id="rId68" Type="http://schemas.openxmlformats.org/officeDocument/2006/relationships/image" Target="../media/image291.png"/><Relationship Id="rId67" Type="http://schemas.openxmlformats.org/officeDocument/2006/relationships/image" Target="../media/image290.png"/><Relationship Id="rId60" Type="http://schemas.openxmlformats.org/officeDocument/2006/relationships/image" Target="../media/image281.png"/><Relationship Id="rId51" Type="http://schemas.openxmlformats.org/officeDocument/2006/relationships/image" Target="../media/image269.png"/><Relationship Id="rId50" Type="http://schemas.openxmlformats.org/officeDocument/2006/relationships/image" Target="../media/image272.png"/><Relationship Id="rId53" Type="http://schemas.openxmlformats.org/officeDocument/2006/relationships/image" Target="../media/image275.png"/><Relationship Id="rId52" Type="http://schemas.openxmlformats.org/officeDocument/2006/relationships/image" Target="../media/image274.png"/><Relationship Id="rId55" Type="http://schemas.openxmlformats.org/officeDocument/2006/relationships/image" Target="../media/image278.png"/><Relationship Id="rId54" Type="http://schemas.openxmlformats.org/officeDocument/2006/relationships/image" Target="../media/image280.png"/><Relationship Id="rId57" Type="http://schemas.openxmlformats.org/officeDocument/2006/relationships/image" Target="../media/image277.png"/><Relationship Id="rId56" Type="http://schemas.openxmlformats.org/officeDocument/2006/relationships/image" Target="../media/image276.png"/><Relationship Id="rId59" Type="http://schemas.openxmlformats.org/officeDocument/2006/relationships/image" Target="../media/image283.png"/><Relationship Id="rId58" Type="http://schemas.openxmlformats.org/officeDocument/2006/relationships/image" Target="../media/image27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5717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19</xdr:row>
      <xdr:rowOff>0</xdr:rowOff>
    </xdr:from>
    <xdr:ext cx="342900"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27</xdr:row>
      <xdr:rowOff>0</xdr:rowOff>
    </xdr:from>
    <xdr:ext cx="323850"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37</xdr:row>
      <xdr:rowOff>0</xdr:rowOff>
    </xdr:from>
    <xdr:ext cx="419100"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51</xdr:row>
      <xdr:rowOff>171450</xdr:rowOff>
    </xdr:from>
    <xdr:ext cx="5715000" cy="3533775"/>
    <xdr:graphicFrame>
      <xdr:nvGraphicFramePr>
        <xdr:cNvPr id="1" name="Chart 1" title="图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28575</xdr:colOff>
      <xdr:row>118</xdr:row>
      <xdr:rowOff>114300</xdr:rowOff>
    </xdr:from>
    <xdr:ext cx="5715000" cy="3533775"/>
    <xdr:graphicFrame>
      <xdr:nvGraphicFramePr>
        <xdr:cNvPr id="2" name="Chart 2" title="图表"/>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38100</xdr:colOff>
      <xdr:row>190</xdr:row>
      <xdr:rowOff>57150</xdr:rowOff>
    </xdr:from>
    <xdr:ext cx="5715000" cy="3533775"/>
    <xdr:graphicFrame>
      <xdr:nvGraphicFramePr>
        <xdr:cNvPr id="3" name="Chart 3" title="图表"/>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28575</xdr:colOff>
      <xdr:row>260</xdr:row>
      <xdr:rowOff>114300</xdr:rowOff>
    </xdr:from>
    <xdr:ext cx="5715000" cy="3533775"/>
    <xdr:graphicFrame>
      <xdr:nvGraphicFramePr>
        <xdr:cNvPr id="4" name="Chart 4" title="图表"/>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0</xdr:rowOff>
    </xdr:from>
    <xdr:ext cx="5715000" cy="3533775"/>
    <xdr:graphicFrame>
      <xdr:nvGraphicFramePr>
        <xdr:cNvPr id="5" name="Chart 5" title="图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xdr:colOff>
      <xdr:row>15</xdr:row>
      <xdr:rowOff>180975</xdr:rowOff>
    </xdr:from>
    <xdr:ext cx="5715000" cy="3533775"/>
    <xdr:graphicFrame>
      <xdr:nvGraphicFramePr>
        <xdr:cNvPr id="6" name="Chart 6" title="图表"/>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19050</xdr:colOff>
      <xdr:row>32</xdr:row>
      <xdr:rowOff>85725</xdr:rowOff>
    </xdr:from>
    <xdr:ext cx="5715000" cy="3533775"/>
    <xdr:graphicFrame>
      <xdr:nvGraphicFramePr>
        <xdr:cNvPr id="7" name="Chart 7" title="图表"/>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104775</xdr:colOff>
      <xdr:row>49</xdr:row>
      <xdr:rowOff>0</xdr:rowOff>
    </xdr:from>
    <xdr:ext cx="7924800" cy="3533775"/>
    <xdr:graphicFrame>
      <xdr:nvGraphicFramePr>
        <xdr:cNvPr id="8" name="Chart 8" title="图表"/>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104775</xdr:colOff>
      <xdr:row>63</xdr:row>
      <xdr:rowOff>57150</xdr:rowOff>
    </xdr:from>
    <xdr:ext cx="7924800" cy="3533775"/>
    <xdr:graphicFrame>
      <xdr:nvGraphicFramePr>
        <xdr:cNvPr id="9" name="Chart 9" title="图表"/>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161925</xdr:colOff>
      <xdr:row>79</xdr:row>
      <xdr:rowOff>9525</xdr:rowOff>
    </xdr:from>
    <xdr:ext cx="7867650" cy="3533775"/>
    <xdr:graphicFrame>
      <xdr:nvGraphicFramePr>
        <xdr:cNvPr id="10" name="Chart 10" title="图表"/>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962025"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1371600" cy="5715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xdr:row>
      <xdr:rowOff>0</xdr:rowOff>
    </xdr:from>
    <xdr:ext cx="857250" cy="8477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xdr:row>
      <xdr:rowOff>0</xdr:rowOff>
    </xdr:from>
    <xdr:ext cx="962025" cy="5334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xdr:row>
      <xdr:rowOff>0</xdr:rowOff>
    </xdr:from>
    <xdr:ext cx="1371600" cy="7524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2</xdr:row>
      <xdr:rowOff>0</xdr:rowOff>
    </xdr:from>
    <xdr:ext cx="857250" cy="4667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xdr:row>
      <xdr:rowOff>0</xdr:rowOff>
    </xdr:from>
    <xdr:ext cx="447675" cy="14287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xdr:row>
      <xdr:rowOff>0</xdr:rowOff>
    </xdr:from>
    <xdr:ext cx="1371600" cy="94297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31</xdr:col>
      <xdr:colOff>0</xdr:colOff>
      <xdr:row>3</xdr:row>
      <xdr:rowOff>0</xdr:rowOff>
    </xdr:from>
    <xdr:ext cx="428625" cy="1428750"/>
    <xdr:pic>
      <xdr:nvPicPr>
        <xdr:cNvPr id="0" name="image24.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4</xdr:row>
      <xdr:rowOff>0</xdr:rowOff>
    </xdr:from>
    <xdr:ext cx="895350" cy="14287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4</xdr:row>
      <xdr:rowOff>0</xdr:rowOff>
    </xdr:from>
    <xdr:ext cx="1095375" cy="1428750"/>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4</xdr:row>
      <xdr:rowOff>0</xdr:rowOff>
    </xdr:from>
    <xdr:ext cx="857250" cy="133350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5</xdr:row>
      <xdr:rowOff>0</xdr:rowOff>
    </xdr:from>
    <xdr:ext cx="962025" cy="1295400"/>
    <xdr:pic>
      <xdr:nvPicPr>
        <xdr:cNvPr id="0" name="image2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xdr:row>
      <xdr:rowOff>0</xdr:rowOff>
    </xdr:from>
    <xdr:ext cx="904875" cy="1428750"/>
    <xdr:pic>
      <xdr:nvPicPr>
        <xdr:cNvPr id="0" name="image21.png"/>
        <xdr:cNvPicPr preferRelativeResize="0"/>
      </xdr:nvPicPr>
      <xdr:blipFill>
        <a:blip cstate="print" r:embed="rId14"/>
        <a:stretch>
          <a:fillRect/>
        </a:stretch>
      </xdr:blipFill>
      <xdr:spPr>
        <a:prstGeom prst="rect">
          <a:avLst/>
        </a:prstGeom>
        <a:noFill/>
      </xdr:spPr>
    </xdr:pic>
    <xdr:clientData fLocksWithSheet="0"/>
  </xdr:oneCellAnchor>
  <xdr:oneCellAnchor>
    <xdr:from>
      <xdr:col>31</xdr:col>
      <xdr:colOff>0</xdr:colOff>
      <xdr:row>5</xdr:row>
      <xdr:rowOff>0</xdr:rowOff>
    </xdr:from>
    <xdr:ext cx="857250" cy="1362075"/>
    <xdr:pic>
      <xdr:nvPicPr>
        <xdr:cNvPr id="0" name="image20.pn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6</xdr:row>
      <xdr:rowOff>0</xdr:rowOff>
    </xdr:from>
    <xdr:ext cx="962025" cy="63817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6</xdr:row>
      <xdr:rowOff>0</xdr:rowOff>
    </xdr:from>
    <xdr:ext cx="1371600" cy="733425"/>
    <xdr:pic>
      <xdr:nvPicPr>
        <xdr:cNvPr id="0" name="image17.png"/>
        <xdr:cNvPicPr preferRelativeResize="0"/>
      </xdr:nvPicPr>
      <xdr:blipFill>
        <a:blip cstate="print" r:embed="rId17"/>
        <a:stretch>
          <a:fillRect/>
        </a:stretch>
      </xdr:blipFill>
      <xdr:spPr>
        <a:prstGeom prst="rect">
          <a:avLst/>
        </a:prstGeom>
        <a:noFill/>
      </xdr:spPr>
    </xdr:pic>
    <xdr:clientData fLocksWithSheet="0"/>
  </xdr:oneCellAnchor>
  <xdr:oneCellAnchor>
    <xdr:from>
      <xdr:col>31</xdr:col>
      <xdr:colOff>0</xdr:colOff>
      <xdr:row>6</xdr:row>
      <xdr:rowOff>0</xdr:rowOff>
    </xdr:from>
    <xdr:ext cx="857250" cy="361950"/>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7</xdr:row>
      <xdr:rowOff>0</xdr:rowOff>
    </xdr:from>
    <xdr:ext cx="962025" cy="11525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7</xdr:row>
      <xdr:rowOff>0</xdr:rowOff>
    </xdr:from>
    <xdr:ext cx="1371600" cy="352425"/>
    <xdr:pic>
      <xdr:nvPicPr>
        <xdr:cNvPr id="0" name="image29.png"/>
        <xdr:cNvPicPr preferRelativeResize="0"/>
      </xdr:nvPicPr>
      <xdr:blipFill>
        <a:blip cstate="print" r:embed="rId20"/>
        <a:stretch>
          <a:fillRect/>
        </a:stretch>
      </xdr:blipFill>
      <xdr:spPr>
        <a:prstGeom prst="rect">
          <a:avLst/>
        </a:prstGeom>
        <a:noFill/>
      </xdr:spPr>
    </xdr:pic>
    <xdr:clientData fLocksWithSheet="0"/>
  </xdr:oneCellAnchor>
  <xdr:oneCellAnchor>
    <xdr:from>
      <xdr:col>31</xdr:col>
      <xdr:colOff>0</xdr:colOff>
      <xdr:row>7</xdr:row>
      <xdr:rowOff>0</xdr:rowOff>
    </xdr:from>
    <xdr:ext cx="857250" cy="485775"/>
    <xdr:pic>
      <xdr:nvPicPr>
        <xdr:cNvPr id="0" name="image27.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8</xdr:row>
      <xdr:rowOff>0</xdr:rowOff>
    </xdr:from>
    <xdr:ext cx="962025" cy="113347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8</xdr:row>
      <xdr:rowOff>0</xdr:rowOff>
    </xdr:from>
    <xdr:ext cx="1371600" cy="1333500"/>
    <xdr:pic>
      <xdr:nvPicPr>
        <xdr:cNvPr id="0" name="image31.png"/>
        <xdr:cNvPicPr preferRelativeResize="0"/>
      </xdr:nvPicPr>
      <xdr:blipFill>
        <a:blip cstate="print" r:embed="rId23"/>
        <a:stretch>
          <a:fillRect/>
        </a:stretch>
      </xdr:blipFill>
      <xdr:spPr>
        <a:prstGeom prst="rect">
          <a:avLst/>
        </a:prstGeom>
        <a:noFill/>
      </xdr:spPr>
    </xdr:pic>
    <xdr:clientData fLocksWithSheet="0"/>
  </xdr:oneCellAnchor>
  <xdr:oneCellAnchor>
    <xdr:from>
      <xdr:col>31</xdr:col>
      <xdr:colOff>0</xdr:colOff>
      <xdr:row>8</xdr:row>
      <xdr:rowOff>0</xdr:rowOff>
    </xdr:from>
    <xdr:ext cx="857250" cy="981075"/>
    <xdr:pic>
      <xdr:nvPicPr>
        <xdr:cNvPr id="0" name="image33.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9</xdr:row>
      <xdr:rowOff>0</xdr:rowOff>
    </xdr:from>
    <xdr:ext cx="904875" cy="1428750"/>
    <xdr:pic>
      <xdr:nvPicPr>
        <xdr:cNvPr id="0" name="image3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9</xdr:row>
      <xdr:rowOff>0</xdr:rowOff>
    </xdr:from>
    <xdr:ext cx="1371600" cy="876300"/>
    <xdr:pic>
      <xdr:nvPicPr>
        <xdr:cNvPr id="0" name="image39.png"/>
        <xdr:cNvPicPr preferRelativeResize="0"/>
      </xdr:nvPicPr>
      <xdr:blipFill>
        <a:blip cstate="print" r:embed="rId26"/>
        <a:stretch>
          <a:fillRect/>
        </a:stretch>
      </xdr:blipFill>
      <xdr:spPr>
        <a:prstGeom prst="rect">
          <a:avLst/>
        </a:prstGeom>
        <a:noFill/>
      </xdr:spPr>
    </xdr:pic>
    <xdr:clientData fLocksWithSheet="0"/>
  </xdr:oneCellAnchor>
  <xdr:oneCellAnchor>
    <xdr:from>
      <xdr:col>31</xdr:col>
      <xdr:colOff>0</xdr:colOff>
      <xdr:row>9</xdr:row>
      <xdr:rowOff>0</xdr:rowOff>
    </xdr:from>
    <xdr:ext cx="504825" cy="1428750"/>
    <xdr:pic>
      <xdr:nvPicPr>
        <xdr:cNvPr id="0" name="image34.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10</xdr:row>
      <xdr:rowOff>0</xdr:rowOff>
    </xdr:from>
    <xdr:ext cx="962025" cy="1152525"/>
    <xdr:pic>
      <xdr:nvPicPr>
        <xdr:cNvPr id="0" name="image52.png"/>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0</xdr:colOff>
      <xdr:row>10</xdr:row>
      <xdr:rowOff>0</xdr:rowOff>
    </xdr:from>
    <xdr:ext cx="1371600" cy="762000"/>
    <xdr:pic>
      <xdr:nvPicPr>
        <xdr:cNvPr id="0" name="image50.png"/>
        <xdr:cNvPicPr preferRelativeResize="0"/>
      </xdr:nvPicPr>
      <xdr:blipFill>
        <a:blip cstate="print" r:embed="rId29"/>
        <a:stretch>
          <a:fillRect/>
        </a:stretch>
      </xdr:blipFill>
      <xdr:spPr>
        <a:prstGeom prst="rect">
          <a:avLst/>
        </a:prstGeom>
        <a:noFill/>
      </xdr:spPr>
    </xdr:pic>
    <xdr:clientData fLocksWithSheet="0"/>
  </xdr:oneCellAnchor>
  <xdr:oneCellAnchor>
    <xdr:from>
      <xdr:col>31</xdr:col>
      <xdr:colOff>0</xdr:colOff>
      <xdr:row>10</xdr:row>
      <xdr:rowOff>0</xdr:rowOff>
    </xdr:from>
    <xdr:ext cx="857250" cy="476250"/>
    <xdr:pic>
      <xdr:nvPicPr>
        <xdr:cNvPr id="0" name="image48.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11</xdr:row>
      <xdr:rowOff>0</xdr:rowOff>
    </xdr:from>
    <xdr:ext cx="962025"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11</xdr:row>
      <xdr:rowOff>0</xdr:rowOff>
    </xdr:from>
    <xdr:ext cx="1371600" cy="1133475"/>
    <xdr:pic>
      <xdr:nvPicPr>
        <xdr:cNvPr id="0" name="image32.png"/>
        <xdr:cNvPicPr preferRelativeResize="0"/>
      </xdr:nvPicPr>
      <xdr:blipFill>
        <a:blip cstate="print" r:embed="rId30"/>
        <a:stretch>
          <a:fillRect/>
        </a:stretch>
      </xdr:blipFill>
      <xdr:spPr>
        <a:prstGeom prst="rect">
          <a:avLst/>
        </a:prstGeom>
        <a:noFill/>
      </xdr:spPr>
    </xdr:pic>
    <xdr:clientData fLocksWithSheet="0"/>
  </xdr:oneCellAnchor>
  <xdr:oneCellAnchor>
    <xdr:from>
      <xdr:col>31</xdr:col>
      <xdr:colOff>0</xdr:colOff>
      <xdr:row>11</xdr:row>
      <xdr:rowOff>0</xdr:rowOff>
    </xdr:from>
    <xdr:ext cx="847725" cy="704850"/>
    <xdr:pic>
      <xdr:nvPicPr>
        <xdr:cNvPr id="0" name="image30.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12</xdr:row>
      <xdr:rowOff>0</xdr:rowOff>
    </xdr:from>
    <xdr:ext cx="962025" cy="5334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371600" cy="752475"/>
    <xdr:pic>
      <xdr:nvPicPr>
        <xdr:cNvPr id="0" name="image15.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12</xdr:row>
      <xdr:rowOff>0</xdr:rowOff>
    </xdr:from>
    <xdr:ext cx="857250" cy="4667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13</xdr:row>
      <xdr:rowOff>0</xdr:rowOff>
    </xdr:from>
    <xdr:ext cx="895350" cy="14287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13</xdr:row>
      <xdr:rowOff>0</xdr:rowOff>
    </xdr:from>
    <xdr:ext cx="923925" cy="1428750"/>
    <xdr:pic>
      <xdr:nvPicPr>
        <xdr:cNvPr id="0" name="image25.png"/>
        <xdr:cNvPicPr preferRelativeResize="0"/>
      </xdr:nvPicPr>
      <xdr:blipFill>
        <a:blip cstate="print" r:embed="rId31"/>
        <a:stretch>
          <a:fillRect/>
        </a:stretch>
      </xdr:blipFill>
      <xdr:spPr>
        <a:prstGeom prst="rect">
          <a:avLst/>
        </a:prstGeom>
        <a:noFill/>
      </xdr:spPr>
    </xdr:pic>
    <xdr:clientData fLocksWithSheet="0"/>
  </xdr:oneCellAnchor>
  <xdr:oneCellAnchor>
    <xdr:from>
      <xdr:col>31</xdr:col>
      <xdr:colOff>0</xdr:colOff>
      <xdr:row>13</xdr:row>
      <xdr:rowOff>0</xdr:rowOff>
    </xdr:from>
    <xdr:ext cx="752475" cy="1428750"/>
    <xdr:pic>
      <xdr:nvPicPr>
        <xdr:cNvPr id="0" name="image36.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14</xdr:row>
      <xdr:rowOff>0</xdr:rowOff>
    </xdr:from>
    <xdr:ext cx="447675" cy="14287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14</xdr:row>
      <xdr:rowOff>0</xdr:rowOff>
    </xdr:from>
    <xdr:ext cx="1371600" cy="866775"/>
    <xdr:pic>
      <xdr:nvPicPr>
        <xdr:cNvPr id="0" name="image38.png"/>
        <xdr:cNvPicPr preferRelativeResize="0"/>
      </xdr:nvPicPr>
      <xdr:blipFill>
        <a:blip cstate="print" r:embed="rId33"/>
        <a:stretch>
          <a:fillRect/>
        </a:stretch>
      </xdr:blipFill>
      <xdr:spPr>
        <a:prstGeom prst="rect">
          <a:avLst/>
        </a:prstGeom>
        <a:noFill/>
      </xdr:spPr>
    </xdr:pic>
    <xdr:clientData fLocksWithSheet="0"/>
  </xdr:oneCellAnchor>
  <xdr:oneCellAnchor>
    <xdr:from>
      <xdr:col>31</xdr:col>
      <xdr:colOff>0</xdr:colOff>
      <xdr:row>14</xdr:row>
      <xdr:rowOff>0</xdr:rowOff>
    </xdr:from>
    <xdr:ext cx="857250" cy="1085850"/>
    <xdr:pic>
      <xdr:nvPicPr>
        <xdr:cNvPr id="0" name="image40.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15</xdr:row>
      <xdr:rowOff>0</xdr:rowOff>
    </xdr:from>
    <xdr:ext cx="962025" cy="1295400"/>
    <xdr:pic>
      <xdr:nvPicPr>
        <xdr:cNvPr id="0" name="image2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15</xdr:row>
      <xdr:rowOff>0</xdr:rowOff>
    </xdr:from>
    <xdr:ext cx="1285875" cy="1428750"/>
    <xdr:pic>
      <xdr:nvPicPr>
        <xdr:cNvPr id="0" name="image41.png"/>
        <xdr:cNvPicPr preferRelativeResize="0"/>
      </xdr:nvPicPr>
      <xdr:blipFill>
        <a:blip cstate="print" r:embed="rId35"/>
        <a:stretch>
          <a:fillRect/>
        </a:stretch>
      </xdr:blipFill>
      <xdr:spPr>
        <a:prstGeom prst="rect">
          <a:avLst/>
        </a:prstGeom>
        <a:noFill/>
      </xdr:spPr>
    </xdr:pic>
    <xdr:clientData fLocksWithSheet="0"/>
  </xdr:oneCellAnchor>
  <xdr:oneCellAnchor>
    <xdr:from>
      <xdr:col>31</xdr:col>
      <xdr:colOff>0</xdr:colOff>
      <xdr:row>15</xdr:row>
      <xdr:rowOff>0</xdr:rowOff>
    </xdr:from>
    <xdr:ext cx="800100" cy="1428750"/>
    <xdr:pic>
      <xdr:nvPicPr>
        <xdr:cNvPr id="0" name="image45.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16</xdr:row>
      <xdr:rowOff>0</xdr:rowOff>
    </xdr:from>
    <xdr:ext cx="962025" cy="63817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16</xdr:row>
      <xdr:rowOff>0</xdr:rowOff>
    </xdr:from>
    <xdr:ext cx="1371600" cy="247650"/>
    <xdr:pic>
      <xdr:nvPicPr>
        <xdr:cNvPr id="0" name="image43.png"/>
        <xdr:cNvPicPr preferRelativeResize="0"/>
      </xdr:nvPicPr>
      <xdr:blipFill>
        <a:blip cstate="print" r:embed="rId37"/>
        <a:stretch>
          <a:fillRect/>
        </a:stretch>
      </xdr:blipFill>
      <xdr:spPr>
        <a:prstGeom prst="rect">
          <a:avLst/>
        </a:prstGeom>
        <a:noFill/>
      </xdr:spPr>
    </xdr:pic>
    <xdr:clientData fLocksWithSheet="0"/>
  </xdr:oneCellAnchor>
  <xdr:oneCellAnchor>
    <xdr:from>
      <xdr:col>31</xdr:col>
      <xdr:colOff>0</xdr:colOff>
      <xdr:row>16</xdr:row>
      <xdr:rowOff>0</xdr:rowOff>
    </xdr:from>
    <xdr:ext cx="857250" cy="123825"/>
    <xdr:pic>
      <xdr:nvPicPr>
        <xdr:cNvPr id="0" name="image35.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17</xdr:row>
      <xdr:rowOff>0</xdr:rowOff>
    </xdr:from>
    <xdr:ext cx="962025" cy="11525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17</xdr:row>
      <xdr:rowOff>0</xdr:rowOff>
    </xdr:from>
    <xdr:ext cx="1371600" cy="1304925"/>
    <xdr:pic>
      <xdr:nvPicPr>
        <xdr:cNvPr id="0" name="image47.png"/>
        <xdr:cNvPicPr preferRelativeResize="0"/>
      </xdr:nvPicPr>
      <xdr:blipFill>
        <a:blip cstate="print" r:embed="rId39"/>
        <a:stretch>
          <a:fillRect/>
        </a:stretch>
      </xdr:blipFill>
      <xdr:spPr>
        <a:prstGeom prst="rect">
          <a:avLst/>
        </a:prstGeom>
        <a:noFill/>
      </xdr:spPr>
    </xdr:pic>
    <xdr:clientData fLocksWithSheet="0"/>
  </xdr:oneCellAnchor>
  <xdr:oneCellAnchor>
    <xdr:from>
      <xdr:col>31</xdr:col>
      <xdr:colOff>0</xdr:colOff>
      <xdr:row>17</xdr:row>
      <xdr:rowOff>0</xdr:rowOff>
    </xdr:from>
    <xdr:ext cx="857250" cy="781050"/>
    <xdr:pic>
      <xdr:nvPicPr>
        <xdr:cNvPr id="0" name="image44.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18</xdr:row>
      <xdr:rowOff>0</xdr:rowOff>
    </xdr:from>
    <xdr:ext cx="962025" cy="113347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18</xdr:row>
      <xdr:rowOff>0</xdr:rowOff>
    </xdr:from>
    <xdr:ext cx="1371600" cy="733425"/>
    <xdr:pic>
      <xdr:nvPicPr>
        <xdr:cNvPr id="0" name="image63.png"/>
        <xdr:cNvPicPr preferRelativeResize="0"/>
      </xdr:nvPicPr>
      <xdr:blipFill>
        <a:blip cstate="print" r:embed="rId41"/>
        <a:stretch>
          <a:fillRect/>
        </a:stretch>
      </xdr:blipFill>
      <xdr:spPr>
        <a:prstGeom prst="rect">
          <a:avLst/>
        </a:prstGeom>
        <a:noFill/>
      </xdr:spPr>
    </xdr:pic>
    <xdr:clientData fLocksWithSheet="0"/>
  </xdr:oneCellAnchor>
  <xdr:oneCellAnchor>
    <xdr:from>
      <xdr:col>31</xdr:col>
      <xdr:colOff>0</xdr:colOff>
      <xdr:row>18</xdr:row>
      <xdr:rowOff>0</xdr:rowOff>
    </xdr:from>
    <xdr:ext cx="552450" cy="1428750"/>
    <xdr:pic>
      <xdr:nvPicPr>
        <xdr:cNvPr id="0" name="image46.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19</xdr:row>
      <xdr:rowOff>0</xdr:rowOff>
    </xdr:from>
    <xdr:ext cx="904875" cy="1428750"/>
    <xdr:pic>
      <xdr:nvPicPr>
        <xdr:cNvPr id="0" name="image3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19</xdr:row>
      <xdr:rowOff>0</xdr:rowOff>
    </xdr:from>
    <xdr:ext cx="581025" cy="1428750"/>
    <xdr:pic>
      <xdr:nvPicPr>
        <xdr:cNvPr id="0" name="image58.png"/>
        <xdr:cNvPicPr preferRelativeResize="0"/>
      </xdr:nvPicPr>
      <xdr:blipFill>
        <a:blip cstate="print" r:embed="rId43"/>
        <a:stretch>
          <a:fillRect/>
        </a:stretch>
      </xdr:blipFill>
      <xdr:spPr>
        <a:prstGeom prst="rect">
          <a:avLst/>
        </a:prstGeom>
        <a:noFill/>
      </xdr:spPr>
    </xdr:pic>
    <xdr:clientData fLocksWithSheet="0"/>
  </xdr:oneCellAnchor>
  <xdr:oneCellAnchor>
    <xdr:from>
      <xdr:col>31</xdr:col>
      <xdr:colOff>0</xdr:colOff>
      <xdr:row>19</xdr:row>
      <xdr:rowOff>0</xdr:rowOff>
    </xdr:from>
    <xdr:ext cx="409575" cy="1428750"/>
    <xdr:pic>
      <xdr:nvPicPr>
        <xdr:cNvPr id="0" name="image42.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20</xdr:row>
      <xdr:rowOff>0</xdr:rowOff>
    </xdr:from>
    <xdr:ext cx="962025" cy="1152525"/>
    <xdr:pic>
      <xdr:nvPicPr>
        <xdr:cNvPr id="0" name="image70.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20</xdr:row>
      <xdr:rowOff>0</xdr:rowOff>
    </xdr:from>
    <xdr:ext cx="1371600" cy="838200"/>
    <xdr:pic>
      <xdr:nvPicPr>
        <xdr:cNvPr id="0" name="image67.png"/>
        <xdr:cNvPicPr preferRelativeResize="0"/>
      </xdr:nvPicPr>
      <xdr:blipFill>
        <a:blip cstate="print" r:embed="rId46"/>
        <a:stretch>
          <a:fillRect/>
        </a:stretch>
      </xdr:blipFill>
      <xdr:spPr>
        <a:prstGeom prst="rect">
          <a:avLst/>
        </a:prstGeom>
        <a:noFill/>
      </xdr:spPr>
    </xdr:pic>
    <xdr:clientData fLocksWithSheet="0"/>
  </xdr:oneCellAnchor>
  <xdr:oneCellAnchor>
    <xdr:from>
      <xdr:col>31</xdr:col>
      <xdr:colOff>0</xdr:colOff>
      <xdr:row>20</xdr:row>
      <xdr:rowOff>0</xdr:rowOff>
    </xdr:from>
    <xdr:ext cx="857250" cy="523875"/>
    <xdr:pic>
      <xdr:nvPicPr>
        <xdr:cNvPr id="0" name="image64.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21</xdr:row>
      <xdr:rowOff>0</xdr:rowOff>
    </xdr:from>
    <xdr:ext cx="962025"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21</xdr:row>
      <xdr:rowOff>0</xdr:rowOff>
    </xdr:from>
    <xdr:ext cx="1371600" cy="228600"/>
    <xdr:pic>
      <xdr:nvPicPr>
        <xdr:cNvPr id="0" name="image57.png"/>
        <xdr:cNvPicPr preferRelativeResize="0"/>
      </xdr:nvPicPr>
      <xdr:blipFill>
        <a:blip cstate="print" r:embed="rId47"/>
        <a:stretch>
          <a:fillRect/>
        </a:stretch>
      </xdr:blipFill>
      <xdr:spPr>
        <a:prstGeom prst="rect">
          <a:avLst/>
        </a:prstGeom>
        <a:noFill/>
      </xdr:spPr>
    </xdr:pic>
    <xdr:clientData fLocksWithSheet="0"/>
  </xdr:oneCellAnchor>
  <xdr:oneCellAnchor>
    <xdr:from>
      <xdr:col>31</xdr:col>
      <xdr:colOff>0</xdr:colOff>
      <xdr:row>21</xdr:row>
      <xdr:rowOff>0</xdr:rowOff>
    </xdr:from>
    <xdr:ext cx="857250" cy="142875"/>
    <xdr:pic>
      <xdr:nvPicPr>
        <xdr:cNvPr id="0" name="image53.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22</xdr:row>
      <xdr:rowOff>0</xdr:rowOff>
    </xdr:from>
    <xdr:ext cx="962025" cy="5334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xdr:row>
      <xdr:rowOff>0</xdr:rowOff>
    </xdr:from>
    <xdr:ext cx="1371600" cy="752475"/>
    <xdr:pic>
      <xdr:nvPicPr>
        <xdr:cNvPr id="0" name="image49.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22</xdr:row>
      <xdr:rowOff>0</xdr:rowOff>
    </xdr:from>
    <xdr:ext cx="857250" cy="466725"/>
    <xdr:pic>
      <xdr:nvPicPr>
        <xdr:cNvPr id="0" name="image55.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23</xdr:row>
      <xdr:rowOff>0</xdr:rowOff>
    </xdr:from>
    <xdr:ext cx="895350" cy="14287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23</xdr:row>
      <xdr:rowOff>0</xdr:rowOff>
    </xdr:from>
    <xdr:ext cx="1371600" cy="1019175"/>
    <xdr:pic>
      <xdr:nvPicPr>
        <xdr:cNvPr id="0" name="image61.png"/>
        <xdr:cNvPicPr preferRelativeResize="0"/>
      </xdr:nvPicPr>
      <xdr:blipFill>
        <a:blip cstate="print" r:embed="rId49"/>
        <a:stretch>
          <a:fillRect/>
        </a:stretch>
      </xdr:blipFill>
      <xdr:spPr>
        <a:prstGeom prst="rect">
          <a:avLst/>
        </a:prstGeom>
        <a:noFill/>
      </xdr:spPr>
    </xdr:pic>
    <xdr:clientData fLocksWithSheet="0"/>
  </xdr:oneCellAnchor>
  <xdr:oneCellAnchor>
    <xdr:from>
      <xdr:col>31</xdr:col>
      <xdr:colOff>0</xdr:colOff>
      <xdr:row>23</xdr:row>
      <xdr:rowOff>0</xdr:rowOff>
    </xdr:from>
    <xdr:ext cx="857250" cy="1114425"/>
    <xdr:pic>
      <xdr:nvPicPr>
        <xdr:cNvPr id="0" name="image56.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24</xdr:row>
      <xdr:rowOff>0</xdr:rowOff>
    </xdr:from>
    <xdr:ext cx="447675" cy="14287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24</xdr:row>
      <xdr:rowOff>0</xdr:rowOff>
    </xdr:from>
    <xdr:ext cx="1371600" cy="685800"/>
    <xdr:pic>
      <xdr:nvPicPr>
        <xdr:cNvPr id="0" name="image51.png"/>
        <xdr:cNvPicPr preferRelativeResize="0"/>
      </xdr:nvPicPr>
      <xdr:blipFill>
        <a:blip cstate="print" r:embed="rId51"/>
        <a:stretch>
          <a:fillRect/>
        </a:stretch>
      </xdr:blipFill>
      <xdr:spPr>
        <a:prstGeom prst="rect">
          <a:avLst/>
        </a:prstGeom>
        <a:noFill/>
      </xdr:spPr>
    </xdr:pic>
    <xdr:clientData fLocksWithSheet="0"/>
  </xdr:oneCellAnchor>
  <xdr:oneCellAnchor>
    <xdr:from>
      <xdr:col>31</xdr:col>
      <xdr:colOff>0</xdr:colOff>
      <xdr:row>24</xdr:row>
      <xdr:rowOff>0</xdr:rowOff>
    </xdr:from>
    <xdr:ext cx="600075" cy="1428750"/>
    <xdr:pic>
      <xdr:nvPicPr>
        <xdr:cNvPr id="0" name="image54.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25</xdr:row>
      <xdr:rowOff>0</xdr:rowOff>
    </xdr:from>
    <xdr:ext cx="962025" cy="1295400"/>
    <xdr:pic>
      <xdr:nvPicPr>
        <xdr:cNvPr id="0" name="image2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25</xdr:row>
      <xdr:rowOff>0</xdr:rowOff>
    </xdr:from>
    <xdr:ext cx="1371600" cy="1104900"/>
    <xdr:pic>
      <xdr:nvPicPr>
        <xdr:cNvPr id="0" name="image66.png"/>
        <xdr:cNvPicPr preferRelativeResize="0"/>
      </xdr:nvPicPr>
      <xdr:blipFill>
        <a:blip cstate="print" r:embed="rId53"/>
        <a:stretch>
          <a:fillRect/>
        </a:stretch>
      </xdr:blipFill>
      <xdr:spPr>
        <a:prstGeom prst="rect">
          <a:avLst/>
        </a:prstGeom>
        <a:noFill/>
      </xdr:spPr>
    </xdr:pic>
    <xdr:clientData fLocksWithSheet="0"/>
  </xdr:oneCellAnchor>
  <xdr:oneCellAnchor>
    <xdr:from>
      <xdr:col>31</xdr:col>
      <xdr:colOff>0</xdr:colOff>
      <xdr:row>25</xdr:row>
      <xdr:rowOff>0</xdr:rowOff>
    </xdr:from>
    <xdr:ext cx="857250" cy="847725"/>
    <xdr:pic>
      <xdr:nvPicPr>
        <xdr:cNvPr id="0" name="image59.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0</xdr:colOff>
      <xdr:row>26</xdr:row>
      <xdr:rowOff>0</xdr:rowOff>
    </xdr:from>
    <xdr:ext cx="962025" cy="63817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26</xdr:row>
      <xdr:rowOff>0</xdr:rowOff>
    </xdr:from>
    <xdr:ext cx="1371600" cy="1019175"/>
    <xdr:pic>
      <xdr:nvPicPr>
        <xdr:cNvPr id="0" name="image60.png"/>
        <xdr:cNvPicPr preferRelativeResize="0"/>
      </xdr:nvPicPr>
      <xdr:blipFill>
        <a:blip cstate="print" r:embed="rId49"/>
        <a:stretch>
          <a:fillRect/>
        </a:stretch>
      </xdr:blipFill>
      <xdr:spPr>
        <a:prstGeom prst="rect">
          <a:avLst/>
        </a:prstGeom>
        <a:noFill/>
      </xdr:spPr>
    </xdr:pic>
    <xdr:clientData fLocksWithSheet="0"/>
  </xdr:oneCellAnchor>
  <xdr:oneCellAnchor>
    <xdr:from>
      <xdr:col>31</xdr:col>
      <xdr:colOff>0</xdr:colOff>
      <xdr:row>26</xdr:row>
      <xdr:rowOff>0</xdr:rowOff>
    </xdr:from>
    <xdr:ext cx="857250" cy="1228725"/>
    <xdr:pic>
      <xdr:nvPicPr>
        <xdr:cNvPr id="0" name="image68.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27</xdr:row>
      <xdr:rowOff>0</xdr:rowOff>
    </xdr:from>
    <xdr:ext cx="962025" cy="11525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27</xdr:row>
      <xdr:rowOff>0</xdr:rowOff>
    </xdr:from>
    <xdr:ext cx="1371600" cy="533400"/>
    <xdr:pic>
      <xdr:nvPicPr>
        <xdr:cNvPr id="0" name="image62.png"/>
        <xdr:cNvPicPr preferRelativeResize="0"/>
      </xdr:nvPicPr>
      <xdr:blipFill>
        <a:blip cstate="print" r:embed="rId56"/>
        <a:stretch>
          <a:fillRect/>
        </a:stretch>
      </xdr:blipFill>
      <xdr:spPr>
        <a:prstGeom prst="rect">
          <a:avLst/>
        </a:prstGeom>
        <a:noFill/>
      </xdr:spPr>
    </xdr:pic>
    <xdr:clientData fLocksWithSheet="0"/>
  </xdr:oneCellAnchor>
  <xdr:oneCellAnchor>
    <xdr:from>
      <xdr:col>31</xdr:col>
      <xdr:colOff>0</xdr:colOff>
      <xdr:row>27</xdr:row>
      <xdr:rowOff>0</xdr:rowOff>
    </xdr:from>
    <xdr:ext cx="857250" cy="428625"/>
    <xdr:pic>
      <xdr:nvPicPr>
        <xdr:cNvPr id="0" name="image65.png"/>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28</xdr:row>
      <xdr:rowOff>0</xdr:rowOff>
    </xdr:from>
    <xdr:ext cx="962025" cy="113347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28</xdr:row>
      <xdr:rowOff>0</xdr:rowOff>
    </xdr:from>
    <xdr:ext cx="1371600" cy="1390650"/>
    <xdr:pic>
      <xdr:nvPicPr>
        <xdr:cNvPr id="0" name="image72.png"/>
        <xdr:cNvPicPr preferRelativeResize="0"/>
      </xdr:nvPicPr>
      <xdr:blipFill>
        <a:blip cstate="print" r:embed="rId58"/>
        <a:stretch>
          <a:fillRect/>
        </a:stretch>
      </xdr:blipFill>
      <xdr:spPr>
        <a:prstGeom prst="rect">
          <a:avLst/>
        </a:prstGeom>
        <a:noFill/>
      </xdr:spPr>
    </xdr:pic>
    <xdr:clientData fLocksWithSheet="0"/>
  </xdr:oneCellAnchor>
  <xdr:oneCellAnchor>
    <xdr:from>
      <xdr:col>31</xdr:col>
      <xdr:colOff>0</xdr:colOff>
      <xdr:row>28</xdr:row>
      <xdr:rowOff>0</xdr:rowOff>
    </xdr:from>
    <xdr:ext cx="800100" cy="1428750"/>
    <xdr:pic>
      <xdr:nvPicPr>
        <xdr:cNvPr id="0" name="image69.pn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29</xdr:row>
      <xdr:rowOff>0</xdr:rowOff>
    </xdr:from>
    <xdr:ext cx="904875" cy="1428750"/>
    <xdr:pic>
      <xdr:nvPicPr>
        <xdr:cNvPr id="0" name="image3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29</xdr:row>
      <xdr:rowOff>0</xdr:rowOff>
    </xdr:from>
    <xdr:ext cx="1371600" cy="790575"/>
    <xdr:pic>
      <xdr:nvPicPr>
        <xdr:cNvPr id="0" name="image76.png"/>
        <xdr:cNvPicPr preferRelativeResize="0"/>
      </xdr:nvPicPr>
      <xdr:blipFill>
        <a:blip cstate="print" r:embed="rId60"/>
        <a:stretch>
          <a:fillRect/>
        </a:stretch>
      </xdr:blipFill>
      <xdr:spPr>
        <a:prstGeom prst="rect">
          <a:avLst/>
        </a:prstGeom>
        <a:noFill/>
      </xdr:spPr>
    </xdr:pic>
    <xdr:clientData fLocksWithSheet="0"/>
  </xdr:oneCellAnchor>
  <xdr:oneCellAnchor>
    <xdr:from>
      <xdr:col>31</xdr:col>
      <xdr:colOff>0</xdr:colOff>
      <xdr:row>29</xdr:row>
      <xdr:rowOff>0</xdr:rowOff>
    </xdr:from>
    <xdr:ext cx="857250" cy="1095375"/>
    <xdr:pic>
      <xdr:nvPicPr>
        <xdr:cNvPr id="0" name="image71.pn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30</xdr:row>
      <xdr:rowOff>0</xdr:rowOff>
    </xdr:from>
    <xdr:ext cx="962025" cy="1152525"/>
    <xdr:pic>
      <xdr:nvPicPr>
        <xdr:cNvPr id="0" name="image70.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30</xdr:row>
      <xdr:rowOff>0</xdr:rowOff>
    </xdr:from>
    <xdr:ext cx="1371600" cy="1038225"/>
    <xdr:pic>
      <xdr:nvPicPr>
        <xdr:cNvPr id="0" name="image92.png"/>
        <xdr:cNvPicPr preferRelativeResize="0"/>
      </xdr:nvPicPr>
      <xdr:blipFill>
        <a:blip cstate="print" r:embed="rId62"/>
        <a:stretch>
          <a:fillRect/>
        </a:stretch>
      </xdr:blipFill>
      <xdr:spPr>
        <a:prstGeom prst="rect">
          <a:avLst/>
        </a:prstGeom>
        <a:noFill/>
      </xdr:spPr>
    </xdr:pic>
    <xdr:clientData fLocksWithSheet="0"/>
  </xdr:oneCellAnchor>
  <xdr:oneCellAnchor>
    <xdr:from>
      <xdr:col>31</xdr:col>
      <xdr:colOff>0</xdr:colOff>
      <xdr:row>30</xdr:row>
      <xdr:rowOff>0</xdr:rowOff>
    </xdr:from>
    <xdr:ext cx="857250" cy="647700"/>
    <xdr:pic>
      <xdr:nvPicPr>
        <xdr:cNvPr id="0" name="image91.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31</xdr:row>
      <xdr:rowOff>0</xdr:rowOff>
    </xdr:from>
    <xdr:ext cx="962025"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31</xdr:row>
      <xdr:rowOff>0</xdr:rowOff>
    </xdr:from>
    <xdr:ext cx="1314450" cy="1428750"/>
    <xdr:pic>
      <xdr:nvPicPr>
        <xdr:cNvPr id="0" name="image97.png"/>
        <xdr:cNvPicPr preferRelativeResize="0"/>
      </xdr:nvPicPr>
      <xdr:blipFill>
        <a:blip cstate="print" r:embed="rId63"/>
        <a:stretch>
          <a:fillRect/>
        </a:stretch>
      </xdr:blipFill>
      <xdr:spPr>
        <a:prstGeom prst="rect">
          <a:avLst/>
        </a:prstGeom>
        <a:noFill/>
      </xdr:spPr>
    </xdr:pic>
    <xdr:clientData fLocksWithSheet="0"/>
  </xdr:oneCellAnchor>
  <xdr:oneCellAnchor>
    <xdr:from>
      <xdr:col>31</xdr:col>
      <xdr:colOff>0</xdr:colOff>
      <xdr:row>31</xdr:row>
      <xdr:rowOff>0</xdr:rowOff>
    </xdr:from>
    <xdr:ext cx="857250" cy="752475"/>
    <xdr:pic>
      <xdr:nvPicPr>
        <xdr:cNvPr id="0" name="image73.png"/>
        <xdr:cNvPicPr preferRelativeResize="0"/>
      </xdr:nvPicPr>
      <xdr:blipFill>
        <a:blip cstate="print" r:embed="rId64"/>
        <a:stretch>
          <a:fillRect/>
        </a:stretch>
      </xdr:blipFill>
      <xdr:spPr>
        <a:prstGeom prst="rect">
          <a:avLst/>
        </a:prstGeom>
        <a:noFill/>
      </xdr:spPr>
    </xdr:pic>
    <xdr:clientData fLocksWithSheet="0"/>
  </xdr:oneCellAnchor>
  <xdr:oneCellAnchor>
    <xdr:from>
      <xdr:col>5</xdr:col>
      <xdr:colOff>0</xdr:colOff>
      <xdr:row>32</xdr:row>
      <xdr:rowOff>0</xdr:rowOff>
    </xdr:from>
    <xdr:ext cx="962025" cy="5334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32</xdr:row>
      <xdr:rowOff>0</xdr:rowOff>
    </xdr:from>
    <xdr:ext cx="1371600" cy="752475"/>
    <xdr:pic>
      <xdr:nvPicPr>
        <xdr:cNvPr id="0" name="image82.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32</xdr:row>
      <xdr:rowOff>0</xdr:rowOff>
    </xdr:from>
    <xdr:ext cx="857250" cy="352425"/>
    <xdr:pic>
      <xdr:nvPicPr>
        <xdr:cNvPr id="0" name="image75.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33</xdr:row>
      <xdr:rowOff>0</xdr:rowOff>
    </xdr:from>
    <xdr:ext cx="895350" cy="14287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33</xdr:row>
      <xdr:rowOff>0</xdr:rowOff>
    </xdr:from>
    <xdr:ext cx="895350" cy="1428750"/>
    <xdr:pic>
      <xdr:nvPicPr>
        <xdr:cNvPr id="0" name="image78.png"/>
        <xdr:cNvPicPr preferRelativeResize="0"/>
      </xdr:nvPicPr>
      <xdr:blipFill>
        <a:blip cstate="print" r:embed="rId66"/>
        <a:stretch>
          <a:fillRect/>
        </a:stretch>
      </xdr:blipFill>
      <xdr:spPr>
        <a:prstGeom prst="rect">
          <a:avLst/>
        </a:prstGeom>
        <a:noFill/>
      </xdr:spPr>
    </xdr:pic>
    <xdr:clientData fLocksWithSheet="0"/>
  </xdr:oneCellAnchor>
  <xdr:oneCellAnchor>
    <xdr:from>
      <xdr:col>31</xdr:col>
      <xdr:colOff>0</xdr:colOff>
      <xdr:row>33</xdr:row>
      <xdr:rowOff>0</xdr:rowOff>
    </xdr:from>
    <xdr:ext cx="704850" cy="1428750"/>
    <xdr:pic>
      <xdr:nvPicPr>
        <xdr:cNvPr id="0" name="image74.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34</xdr:row>
      <xdr:rowOff>0</xdr:rowOff>
    </xdr:from>
    <xdr:ext cx="447675" cy="14287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34</xdr:row>
      <xdr:rowOff>0</xdr:rowOff>
    </xdr:from>
    <xdr:ext cx="1371600" cy="381000"/>
    <xdr:pic>
      <xdr:nvPicPr>
        <xdr:cNvPr id="0" name="image80.png"/>
        <xdr:cNvPicPr preferRelativeResize="0"/>
      </xdr:nvPicPr>
      <xdr:blipFill>
        <a:blip cstate="print" r:embed="rId68"/>
        <a:stretch>
          <a:fillRect/>
        </a:stretch>
      </xdr:blipFill>
      <xdr:spPr>
        <a:prstGeom prst="rect">
          <a:avLst/>
        </a:prstGeom>
        <a:noFill/>
      </xdr:spPr>
    </xdr:pic>
    <xdr:clientData fLocksWithSheet="0"/>
  </xdr:oneCellAnchor>
  <xdr:oneCellAnchor>
    <xdr:from>
      <xdr:col>31</xdr:col>
      <xdr:colOff>0</xdr:colOff>
      <xdr:row>34</xdr:row>
      <xdr:rowOff>0</xdr:rowOff>
    </xdr:from>
    <xdr:ext cx="857250" cy="238125"/>
    <xdr:pic>
      <xdr:nvPicPr>
        <xdr:cNvPr id="0" name="image79.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35</xdr:row>
      <xdr:rowOff>0</xdr:rowOff>
    </xdr:from>
    <xdr:ext cx="962025" cy="1295400"/>
    <xdr:pic>
      <xdr:nvPicPr>
        <xdr:cNvPr id="0" name="image2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35</xdr:row>
      <xdr:rowOff>0</xdr:rowOff>
    </xdr:from>
    <xdr:ext cx="1371600" cy="695325"/>
    <xdr:pic>
      <xdr:nvPicPr>
        <xdr:cNvPr id="0" name="image85.png"/>
        <xdr:cNvPicPr preferRelativeResize="0"/>
      </xdr:nvPicPr>
      <xdr:blipFill>
        <a:blip cstate="print" r:embed="rId70"/>
        <a:stretch>
          <a:fillRect/>
        </a:stretch>
      </xdr:blipFill>
      <xdr:spPr>
        <a:prstGeom prst="rect">
          <a:avLst/>
        </a:prstGeom>
        <a:noFill/>
      </xdr:spPr>
    </xdr:pic>
    <xdr:clientData fLocksWithSheet="0"/>
  </xdr:oneCellAnchor>
  <xdr:oneCellAnchor>
    <xdr:from>
      <xdr:col>31</xdr:col>
      <xdr:colOff>0</xdr:colOff>
      <xdr:row>35</xdr:row>
      <xdr:rowOff>0</xdr:rowOff>
    </xdr:from>
    <xdr:ext cx="857250" cy="809625"/>
    <xdr:pic>
      <xdr:nvPicPr>
        <xdr:cNvPr id="0" name="image84.png"/>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36</xdr:row>
      <xdr:rowOff>0</xdr:rowOff>
    </xdr:from>
    <xdr:ext cx="962025" cy="63817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36</xdr:row>
      <xdr:rowOff>0</xdr:rowOff>
    </xdr:from>
    <xdr:ext cx="1371600" cy="495300"/>
    <xdr:pic>
      <xdr:nvPicPr>
        <xdr:cNvPr id="0" name="image89.png"/>
        <xdr:cNvPicPr preferRelativeResize="0"/>
      </xdr:nvPicPr>
      <xdr:blipFill>
        <a:blip cstate="print" r:embed="rId72"/>
        <a:stretch>
          <a:fillRect/>
        </a:stretch>
      </xdr:blipFill>
      <xdr:spPr>
        <a:prstGeom prst="rect">
          <a:avLst/>
        </a:prstGeom>
        <a:noFill/>
      </xdr:spPr>
    </xdr:pic>
    <xdr:clientData fLocksWithSheet="0"/>
  </xdr:oneCellAnchor>
  <xdr:oneCellAnchor>
    <xdr:from>
      <xdr:col>31</xdr:col>
      <xdr:colOff>0</xdr:colOff>
      <xdr:row>36</xdr:row>
      <xdr:rowOff>0</xdr:rowOff>
    </xdr:from>
    <xdr:ext cx="857250" cy="1095375"/>
    <xdr:pic>
      <xdr:nvPicPr>
        <xdr:cNvPr id="0" name="image77.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37</xdr:row>
      <xdr:rowOff>0</xdr:rowOff>
    </xdr:from>
    <xdr:ext cx="962025" cy="11525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37</xdr:row>
      <xdr:rowOff>0</xdr:rowOff>
    </xdr:from>
    <xdr:ext cx="1371600" cy="533400"/>
    <xdr:pic>
      <xdr:nvPicPr>
        <xdr:cNvPr id="0" name="image86.png"/>
        <xdr:cNvPicPr preferRelativeResize="0"/>
      </xdr:nvPicPr>
      <xdr:blipFill>
        <a:blip cstate="print" r:embed="rId74"/>
        <a:stretch>
          <a:fillRect/>
        </a:stretch>
      </xdr:blipFill>
      <xdr:spPr>
        <a:prstGeom prst="rect">
          <a:avLst/>
        </a:prstGeom>
        <a:noFill/>
      </xdr:spPr>
    </xdr:pic>
    <xdr:clientData fLocksWithSheet="0"/>
  </xdr:oneCellAnchor>
  <xdr:oneCellAnchor>
    <xdr:from>
      <xdr:col>31</xdr:col>
      <xdr:colOff>0</xdr:colOff>
      <xdr:row>37</xdr:row>
      <xdr:rowOff>0</xdr:rowOff>
    </xdr:from>
    <xdr:ext cx="857250" cy="342900"/>
    <xdr:pic>
      <xdr:nvPicPr>
        <xdr:cNvPr id="0" name="image81.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38</xdr:row>
      <xdr:rowOff>0</xdr:rowOff>
    </xdr:from>
    <xdr:ext cx="962025" cy="113347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38</xdr:row>
      <xdr:rowOff>0</xdr:rowOff>
    </xdr:from>
    <xdr:ext cx="1371600" cy="1095375"/>
    <xdr:pic>
      <xdr:nvPicPr>
        <xdr:cNvPr id="0" name="image87.png"/>
        <xdr:cNvPicPr preferRelativeResize="0"/>
      </xdr:nvPicPr>
      <xdr:blipFill>
        <a:blip cstate="print" r:embed="rId76"/>
        <a:stretch>
          <a:fillRect/>
        </a:stretch>
      </xdr:blipFill>
      <xdr:spPr>
        <a:prstGeom prst="rect">
          <a:avLst/>
        </a:prstGeom>
        <a:noFill/>
      </xdr:spPr>
    </xdr:pic>
    <xdr:clientData fLocksWithSheet="0"/>
  </xdr:oneCellAnchor>
  <xdr:oneCellAnchor>
    <xdr:from>
      <xdr:col>31</xdr:col>
      <xdr:colOff>0</xdr:colOff>
      <xdr:row>38</xdr:row>
      <xdr:rowOff>0</xdr:rowOff>
    </xdr:from>
    <xdr:ext cx="857250" cy="590550"/>
    <xdr:pic>
      <xdr:nvPicPr>
        <xdr:cNvPr id="0" name="image88.pn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39</xdr:row>
      <xdr:rowOff>0</xdr:rowOff>
    </xdr:from>
    <xdr:ext cx="904875" cy="1428750"/>
    <xdr:pic>
      <xdr:nvPicPr>
        <xdr:cNvPr id="0" name="image3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39</xdr:row>
      <xdr:rowOff>0</xdr:rowOff>
    </xdr:from>
    <xdr:ext cx="609600" cy="1428750"/>
    <xdr:pic>
      <xdr:nvPicPr>
        <xdr:cNvPr id="0" name="image96.png"/>
        <xdr:cNvPicPr preferRelativeResize="0"/>
      </xdr:nvPicPr>
      <xdr:blipFill>
        <a:blip cstate="print" r:embed="rId78"/>
        <a:stretch>
          <a:fillRect/>
        </a:stretch>
      </xdr:blipFill>
      <xdr:spPr>
        <a:prstGeom prst="rect">
          <a:avLst/>
        </a:prstGeom>
        <a:noFill/>
      </xdr:spPr>
    </xdr:pic>
    <xdr:clientData fLocksWithSheet="0"/>
  </xdr:oneCellAnchor>
  <xdr:oneCellAnchor>
    <xdr:from>
      <xdr:col>31</xdr:col>
      <xdr:colOff>0</xdr:colOff>
      <xdr:row>39</xdr:row>
      <xdr:rowOff>0</xdr:rowOff>
    </xdr:from>
    <xdr:ext cx="419100" cy="1428750"/>
    <xdr:pic>
      <xdr:nvPicPr>
        <xdr:cNvPr id="0" name="image90.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40</xdr:row>
      <xdr:rowOff>0</xdr:rowOff>
    </xdr:from>
    <xdr:ext cx="962025" cy="1152525"/>
    <xdr:pic>
      <xdr:nvPicPr>
        <xdr:cNvPr id="0" name="image70.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40</xdr:row>
      <xdr:rowOff>0</xdr:rowOff>
    </xdr:from>
    <xdr:ext cx="1371600" cy="371475"/>
    <xdr:pic>
      <xdr:nvPicPr>
        <xdr:cNvPr id="0" name="image98.png"/>
        <xdr:cNvPicPr preferRelativeResize="0"/>
      </xdr:nvPicPr>
      <xdr:blipFill>
        <a:blip cstate="print" r:embed="rId80"/>
        <a:stretch>
          <a:fillRect/>
        </a:stretch>
      </xdr:blipFill>
      <xdr:spPr>
        <a:prstGeom prst="rect">
          <a:avLst/>
        </a:prstGeom>
        <a:noFill/>
      </xdr:spPr>
    </xdr:pic>
    <xdr:clientData fLocksWithSheet="0"/>
  </xdr:oneCellAnchor>
  <xdr:oneCellAnchor>
    <xdr:from>
      <xdr:col>31</xdr:col>
      <xdr:colOff>0</xdr:colOff>
      <xdr:row>40</xdr:row>
      <xdr:rowOff>0</xdr:rowOff>
    </xdr:from>
    <xdr:ext cx="857250" cy="228600"/>
    <xdr:pic>
      <xdr:nvPicPr>
        <xdr:cNvPr id="0" name="image101.png"/>
        <xdr:cNvPicPr preferRelativeResize="0"/>
      </xdr:nvPicPr>
      <xdr:blipFill>
        <a:blip cstate="print" r:embed="rId80"/>
        <a:stretch>
          <a:fillRect/>
        </a:stretch>
      </xdr:blipFill>
      <xdr:spPr>
        <a:prstGeom prst="rect">
          <a:avLst/>
        </a:prstGeom>
        <a:noFill/>
      </xdr:spPr>
    </xdr:pic>
    <xdr:clientData fLocksWithSheet="0"/>
  </xdr:oneCellAnchor>
  <xdr:oneCellAnchor>
    <xdr:from>
      <xdr:col>5</xdr:col>
      <xdr:colOff>0</xdr:colOff>
      <xdr:row>41</xdr:row>
      <xdr:rowOff>0</xdr:rowOff>
    </xdr:from>
    <xdr:ext cx="962025"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41</xdr:row>
      <xdr:rowOff>0</xdr:rowOff>
    </xdr:from>
    <xdr:ext cx="1371600" cy="1095375"/>
    <xdr:pic>
      <xdr:nvPicPr>
        <xdr:cNvPr id="0" name="image93.png"/>
        <xdr:cNvPicPr preferRelativeResize="0"/>
      </xdr:nvPicPr>
      <xdr:blipFill>
        <a:blip cstate="print" r:embed="rId81"/>
        <a:stretch>
          <a:fillRect/>
        </a:stretch>
      </xdr:blipFill>
      <xdr:spPr>
        <a:prstGeom prst="rect">
          <a:avLst/>
        </a:prstGeom>
        <a:noFill/>
      </xdr:spPr>
    </xdr:pic>
    <xdr:clientData fLocksWithSheet="0"/>
  </xdr:oneCellAnchor>
  <xdr:oneCellAnchor>
    <xdr:from>
      <xdr:col>31</xdr:col>
      <xdr:colOff>0</xdr:colOff>
      <xdr:row>41</xdr:row>
      <xdr:rowOff>0</xdr:rowOff>
    </xdr:from>
    <xdr:ext cx="857250" cy="657225"/>
    <xdr:pic>
      <xdr:nvPicPr>
        <xdr:cNvPr id="0" name="image83.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42</xdr:row>
      <xdr:rowOff>0</xdr:rowOff>
    </xdr:from>
    <xdr:ext cx="962025" cy="5334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42</xdr:row>
      <xdr:rowOff>0</xdr:rowOff>
    </xdr:from>
    <xdr:ext cx="1371600" cy="752475"/>
    <xdr:pic>
      <xdr:nvPicPr>
        <xdr:cNvPr id="0" name="image94.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42</xdr:row>
      <xdr:rowOff>0</xdr:rowOff>
    </xdr:from>
    <xdr:ext cx="857250" cy="371475"/>
    <xdr:pic>
      <xdr:nvPicPr>
        <xdr:cNvPr id="0" name="image100.png"/>
        <xdr:cNvPicPr preferRelativeResize="0"/>
      </xdr:nvPicPr>
      <xdr:blipFill>
        <a:blip cstate="print" r:embed="rId83"/>
        <a:stretch>
          <a:fillRect/>
        </a:stretch>
      </xdr:blipFill>
      <xdr:spPr>
        <a:prstGeom prst="rect">
          <a:avLst/>
        </a:prstGeom>
        <a:noFill/>
      </xdr:spPr>
    </xdr:pic>
    <xdr:clientData fLocksWithSheet="0"/>
  </xdr:oneCellAnchor>
  <xdr:oneCellAnchor>
    <xdr:from>
      <xdr:col>5</xdr:col>
      <xdr:colOff>0</xdr:colOff>
      <xdr:row>43</xdr:row>
      <xdr:rowOff>0</xdr:rowOff>
    </xdr:from>
    <xdr:ext cx="895350" cy="14287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43</xdr:row>
      <xdr:rowOff>0</xdr:rowOff>
    </xdr:from>
    <xdr:ext cx="962025" cy="1428750"/>
    <xdr:pic>
      <xdr:nvPicPr>
        <xdr:cNvPr id="0" name="image102.png"/>
        <xdr:cNvPicPr preferRelativeResize="0"/>
      </xdr:nvPicPr>
      <xdr:blipFill>
        <a:blip cstate="print" r:embed="rId84"/>
        <a:stretch>
          <a:fillRect/>
        </a:stretch>
      </xdr:blipFill>
      <xdr:spPr>
        <a:prstGeom prst="rect">
          <a:avLst/>
        </a:prstGeom>
        <a:noFill/>
      </xdr:spPr>
    </xdr:pic>
    <xdr:clientData fLocksWithSheet="0"/>
  </xdr:oneCellAnchor>
  <xdr:oneCellAnchor>
    <xdr:from>
      <xdr:col>31</xdr:col>
      <xdr:colOff>0</xdr:colOff>
      <xdr:row>43</xdr:row>
      <xdr:rowOff>0</xdr:rowOff>
    </xdr:from>
    <xdr:ext cx="857250" cy="1266825"/>
    <xdr:pic>
      <xdr:nvPicPr>
        <xdr:cNvPr id="0" name="image103.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44</xdr:row>
      <xdr:rowOff>0</xdr:rowOff>
    </xdr:from>
    <xdr:ext cx="447675" cy="14287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44</xdr:row>
      <xdr:rowOff>0</xdr:rowOff>
    </xdr:from>
    <xdr:ext cx="1371600" cy="628650"/>
    <xdr:pic>
      <xdr:nvPicPr>
        <xdr:cNvPr id="0" name="image95.png"/>
        <xdr:cNvPicPr preferRelativeResize="0"/>
      </xdr:nvPicPr>
      <xdr:blipFill>
        <a:blip cstate="print" r:embed="rId85"/>
        <a:stretch>
          <a:fillRect/>
        </a:stretch>
      </xdr:blipFill>
      <xdr:spPr>
        <a:prstGeom prst="rect">
          <a:avLst/>
        </a:prstGeom>
        <a:noFill/>
      </xdr:spPr>
    </xdr:pic>
    <xdr:clientData fLocksWithSheet="0"/>
  </xdr:oneCellAnchor>
  <xdr:oneCellAnchor>
    <xdr:from>
      <xdr:col>31</xdr:col>
      <xdr:colOff>0</xdr:colOff>
      <xdr:row>44</xdr:row>
      <xdr:rowOff>0</xdr:rowOff>
    </xdr:from>
    <xdr:ext cx="857250" cy="733425"/>
    <xdr:pic>
      <xdr:nvPicPr>
        <xdr:cNvPr id="0" name="image107.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45</xdr:row>
      <xdr:rowOff>0</xdr:rowOff>
    </xdr:from>
    <xdr:ext cx="962025" cy="1295400"/>
    <xdr:pic>
      <xdr:nvPicPr>
        <xdr:cNvPr id="0" name="image2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45</xdr:row>
      <xdr:rowOff>0</xdr:rowOff>
    </xdr:from>
    <xdr:ext cx="1047750" cy="1428750"/>
    <xdr:pic>
      <xdr:nvPicPr>
        <xdr:cNvPr id="0" name="image105.png"/>
        <xdr:cNvPicPr preferRelativeResize="0"/>
      </xdr:nvPicPr>
      <xdr:blipFill>
        <a:blip cstate="print" r:embed="rId87"/>
        <a:stretch>
          <a:fillRect/>
        </a:stretch>
      </xdr:blipFill>
      <xdr:spPr>
        <a:prstGeom prst="rect">
          <a:avLst/>
        </a:prstGeom>
        <a:noFill/>
      </xdr:spPr>
    </xdr:pic>
    <xdr:clientData fLocksWithSheet="0"/>
  </xdr:oneCellAnchor>
  <xdr:oneCellAnchor>
    <xdr:from>
      <xdr:col>31</xdr:col>
      <xdr:colOff>0</xdr:colOff>
      <xdr:row>45</xdr:row>
      <xdr:rowOff>0</xdr:rowOff>
    </xdr:from>
    <xdr:ext cx="857250" cy="1162050"/>
    <xdr:pic>
      <xdr:nvPicPr>
        <xdr:cNvPr id="0" name="image104.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46</xdr:row>
      <xdr:rowOff>0</xdr:rowOff>
    </xdr:from>
    <xdr:ext cx="962025" cy="63817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46</xdr:row>
      <xdr:rowOff>0</xdr:rowOff>
    </xdr:from>
    <xdr:ext cx="1371600" cy="942975"/>
    <xdr:pic>
      <xdr:nvPicPr>
        <xdr:cNvPr id="0" name="image113.png"/>
        <xdr:cNvPicPr preferRelativeResize="0"/>
      </xdr:nvPicPr>
      <xdr:blipFill>
        <a:blip cstate="print" r:embed="rId88"/>
        <a:stretch>
          <a:fillRect/>
        </a:stretch>
      </xdr:blipFill>
      <xdr:spPr>
        <a:prstGeom prst="rect">
          <a:avLst/>
        </a:prstGeom>
        <a:noFill/>
      </xdr:spPr>
    </xdr:pic>
    <xdr:clientData fLocksWithSheet="0"/>
  </xdr:oneCellAnchor>
  <xdr:oneCellAnchor>
    <xdr:from>
      <xdr:col>31</xdr:col>
      <xdr:colOff>0</xdr:colOff>
      <xdr:row>46</xdr:row>
      <xdr:rowOff>0</xdr:rowOff>
    </xdr:from>
    <xdr:ext cx="857250" cy="1000125"/>
    <xdr:pic>
      <xdr:nvPicPr>
        <xdr:cNvPr id="0" name="image112.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47</xdr:row>
      <xdr:rowOff>0</xdr:rowOff>
    </xdr:from>
    <xdr:ext cx="962025" cy="11525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47</xdr:row>
      <xdr:rowOff>0</xdr:rowOff>
    </xdr:from>
    <xdr:ext cx="1371600" cy="714375"/>
    <xdr:pic>
      <xdr:nvPicPr>
        <xdr:cNvPr id="0" name="image106.png"/>
        <xdr:cNvPicPr preferRelativeResize="0"/>
      </xdr:nvPicPr>
      <xdr:blipFill>
        <a:blip cstate="print" r:embed="rId90"/>
        <a:stretch>
          <a:fillRect/>
        </a:stretch>
      </xdr:blipFill>
      <xdr:spPr>
        <a:prstGeom prst="rect">
          <a:avLst/>
        </a:prstGeom>
        <a:noFill/>
      </xdr:spPr>
    </xdr:pic>
    <xdr:clientData fLocksWithSheet="0"/>
  </xdr:oneCellAnchor>
  <xdr:oneCellAnchor>
    <xdr:from>
      <xdr:col>31</xdr:col>
      <xdr:colOff>0</xdr:colOff>
      <xdr:row>47</xdr:row>
      <xdr:rowOff>0</xdr:rowOff>
    </xdr:from>
    <xdr:ext cx="857250" cy="800100"/>
    <xdr:pic>
      <xdr:nvPicPr>
        <xdr:cNvPr id="0" name="image110.png"/>
        <xdr:cNvPicPr preferRelativeResize="0"/>
      </xdr:nvPicPr>
      <xdr:blipFill>
        <a:blip cstate="print" r:embed="rId91"/>
        <a:stretch>
          <a:fillRect/>
        </a:stretch>
      </xdr:blipFill>
      <xdr:spPr>
        <a:prstGeom prst="rect">
          <a:avLst/>
        </a:prstGeom>
        <a:noFill/>
      </xdr:spPr>
    </xdr:pic>
    <xdr:clientData fLocksWithSheet="0"/>
  </xdr:oneCellAnchor>
  <xdr:oneCellAnchor>
    <xdr:from>
      <xdr:col>5</xdr:col>
      <xdr:colOff>0</xdr:colOff>
      <xdr:row>48</xdr:row>
      <xdr:rowOff>0</xdr:rowOff>
    </xdr:from>
    <xdr:ext cx="962025" cy="113347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48</xdr:row>
      <xdr:rowOff>0</xdr:rowOff>
    </xdr:from>
    <xdr:ext cx="1371600" cy="304800"/>
    <xdr:pic>
      <xdr:nvPicPr>
        <xdr:cNvPr id="0" name="image108.png"/>
        <xdr:cNvPicPr preferRelativeResize="0"/>
      </xdr:nvPicPr>
      <xdr:blipFill>
        <a:blip cstate="print" r:embed="rId92"/>
        <a:stretch>
          <a:fillRect/>
        </a:stretch>
      </xdr:blipFill>
      <xdr:spPr>
        <a:prstGeom prst="rect">
          <a:avLst/>
        </a:prstGeom>
        <a:noFill/>
      </xdr:spPr>
    </xdr:pic>
    <xdr:clientData fLocksWithSheet="0"/>
  </xdr:oneCellAnchor>
  <xdr:oneCellAnchor>
    <xdr:from>
      <xdr:col>31</xdr:col>
      <xdr:colOff>0</xdr:colOff>
      <xdr:row>48</xdr:row>
      <xdr:rowOff>0</xdr:rowOff>
    </xdr:from>
    <xdr:ext cx="857250" cy="485775"/>
    <xdr:pic>
      <xdr:nvPicPr>
        <xdr:cNvPr id="0" name="image111.png"/>
        <xdr:cNvPicPr preferRelativeResize="0"/>
      </xdr:nvPicPr>
      <xdr:blipFill>
        <a:blip cstate="print" r:embed="rId93"/>
        <a:stretch>
          <a:fillRect/>
        </a:stretch>
      </xdr:blipFill>
      <xdr:spPr>
        <a:prstGeom prst="rect">
          <a:avLst/>
        </a:prstGeom>
        <a:noFill/>
      </xdr:spPr>
    </xdr:pic>
    <xdr:clientData fLocksWithSheet="0"/>
  </xdr:oneCellAnchor>
  <xdr:oneCellAnchor>
    <xdr:from>
      <xdr:col>5</xdr:col>
      <xdr:colOff>0</xdr:colOff>
      <xdr:row>49</xdr:row>
      <xdr:rowOff>0</xdr:rowOff>
    </xdr:from>
    <xdr:ext cx="904875" cy="1428750"/>
    <xdr:pic>
      <xdr:nvPicPr>
        <xdr:cNvPr id="0" name="image3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49</xdr:row>
      <xdr:rowOff>0</xdr:rowOff>
    </xdr:from>
    <xdr:ext cx="581025" cy="1428750"/>
    <xdr:pic>
      <xdr:nvPicPr>
        <xdr:cNvPr id="0" name="image116.png"/>
        <xdr:cNvPicPr preferRelativeResize="0"/>
      </xdr:nvPicPr>
      <xdr:blipFill>
        <a:blip cstate="print" r:embed="rId94"/>
        <a:stretch>
          <a:fillRect/>
        </a:stretch>
      </xdr:blipFill>
      <xdr:spPr>
        <a:prstGeom prst="rect">
          <a:avLst/>
        </a:prstGeom>
        <a:noFill/>
      </xdr:spPr>
    </xdr:pic>
    <xdr:clientData fLocksWithSheet="0"/>
  </xdr:oneCellAnchor>
  <xdr:oneCellAnchor>
    <xdr:from>
      <xdr:col>31</xdr:col>
      <xdr:colOff>0</xdr:colOff>
      <xdr:row>49</xdr:row>
      <xdr:rowOff>0</xdr:rowOff>
    </xdr:from>
    <xdr:ext cx="466725" cy="1428750"/>
    <xdr:pic>
      <xdr:nvPicPr>
        <xdr:cNvPr id="0" name="image125.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50</xdr:row>
      <xdr:rowOff>0</xdr:rowOff>
    </xdr:from>
    <xdr:ext cx="962025" cy="1152525"/>
    <xdr:pic>
      <xdr:nvPicPr>
        <xdr:cNvPr id="0" name="image70.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50</xdr:row>
      <xdr:rowOff>0</xdr:rowOff>
    </xdr:from>
    <xdr:ext cx="1371600" cy="609600"/>
    <xdr:pic>
      <xdr:nvPicPr>
        <xdr:cNvPr id="0" name="image136.png"/>
        <xdr:cNvPicPr preferRelativeResize="0"/>
      </xdr:nvPicPr>
      <xdr:blipFill>
        <a:blip cstate="print" r:embed="rId96"/>
        <a:stretch>
          <a:fillRect/>
        </a:stretch>
      </xdr:blipFill>
      <xdr:spPr>
        <a:prstGeom prst="rect">
          <a:avLst/>
        </a:prstGeom>
        <a:noFill/>
      </xdr:spPr>
    </xdr:pic>
    <xdr:clientData fLocksWithSheet="0"/>
  </xdr:oneCellAnchor>
  <xdr:oneCellAnchor>
    <xdr:from>
      <xdr:col>31</xdr:col>
      <xdr:colOff>0</xdr:colOff>
      <xdr:row>50</xdr:row>
      <xdr:rowOff>0</xdr:rowOff>
    </xdr:from>
    <xdr:ext cx="857250" cy="381000"/>
    <xdr:pic>
      <xdr:nvPicPr>
        <xdr:cNvPr id="0" name="image161.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51</xdr:row>
      <xdr:rowOff>0</xdr:rowOff>
    </xdr:from>
    <xdr:ext cx="962025"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51</xdr:row>
      <xdr:rowOff>0</xdr:rowOff>
    </xdr:from>
    <xdr:ext cx="942975" cy="1428750"/>
    <xdr:pic>
      <xdr:nvPicPr>
        <xdr:cNvPr id="0" name="image114.png"/>
        <xdr:cNvPicPr preferRelativeResize="0"/>
      </xdr:nvPicPr>
      <xdr:blipFill>
        <a:blip cstate="print" r:embed="rId97"/>
        <a:stretch>
          <a:fillRect/>
        </a:stretch>
      </xdr:blipFill>
      <xdr:spPr>
        <a:prstGeom prst="rect">
          <a:avLst/>
        </a:prstGeom>
        <a:noFill/>
      </xdr:spPr>
    </xdr:pic>
    <xdr:clientData fLocksWithSheet="0"/>
  </xdr:oneCellAnchor>
  <xdr:oneCellAnchor>
    <xdr:from>
      <xdr:col>31</xdr:col>
      <xdr:colOff>0</xdr:colOff>
      <xdr:row>51</xdr:row>
      <xdr:rowOff>0</xdr:rowOff>
    </xdr:from>
    <xdr:ext cx="857250" cy="1285875"/>
    <xdr:pic>
      <xdr:nvPicPr>
        <xdr:cNvPr id="0" name="image115.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52</xdr:row>
      <xdr:rowOff>0</xdr:rowOff>
    </xdr:from>
    <xdr:ext cx="962025" cy="5334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52</xdr:row>
      <xdr:rowOff>0</xdr:rowOff>
    </xdr:from>
    <xdr:ext cx="1371600" cy="752475"/>
    <xdr:pic>
      <xdr:nvPicPr>
        <xdr:cNvPr id="0" name="image99.png"/>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0</xdr:colOff>
      <xdr:row>52</xdr:row>
      <xdr:rowOff>0</xdr:rowOff>
    </xdr:from>
    <xdr:ext cx="857250" cy="381000"/>
    <xdr:pic>
      <xdr:nvPicPr>
        <xdr:cNvPr id="0" name="image117.png"/>
        <xdr:cNvPicPr preferRelativeResize="0"/>
      </xdr:nvPicPr>
      <xdr:blipFill>
        <a:blip cstate="print" r:embed="rId98"/>
        <a:stretch>
          <a:fillRect/>
        </a:stretch>
      </xdr:blipFill>
      <xdr:spPr>
        <a:prstGeom prst="rect">
          <a:avLst/>
        </a:prstGeom>
        <a:noFill/>
      </xdr:spPr>
    </xdr:pic>
    <xdr:clientData fLocksWithSheet="0"/>
  </xdr:oneCellAnchor>
  <xdr:oneCellAnchor>
    <xdr:from>
      <xdr:col>5</xdr:col>
      <xdr:colOff>0</xdr:colOff>
      <xdr:row>53</xdr:row>
      <xdr:rowOff>0</xdr:rowOff>
    </xdr:from>
    <xdr:ext cx="895350" cy="14287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53</xdr:row>
      <xdr:rowOff>0</xdr:rowOff>
    </xdr:from>
    <xdr:ext cx="933450" cy="1428750"/>
    <xdr:pic>
      <xdr:nvPicPr>
        <xdr:cNvPr id="0" name="image109.png"/>
        <xdr:cNvPicPr preferRelativeResize="0"/>
      </xdr:nvPicPr>
      <xdr:blipFill>
        <a:blip cstate="print" r:embed="rId99"/>
        <a:stretch>
          <a:fillRect/>
        </a:stretch>
      </xdr:blipFill>
      <xdr:spPr>
        <a:prstGeom prst="rect">
          <a:avLst/>
        </a:prstGeom>
        <a:noFill/>
      </xdr:spPr>
    </xdr:pic>
    <xdr:clientData fLocksWithSheet="0"/>
  </xdr:oneCellAnchor>
  <xdr:oneCellAnchor>
    <xdr:from>
      <xdr:col>31</xdr:col>
      <xdr:colOff>0</xdr:colOff>
      <xdr:row>53</xdr:row>
      <xdr:rowOff>0</xdr:rowOff>
    </xdr:from>
    <xdr:ext cx="781050" cy="1428750"/>
    <xdr:pic>
      <xdr:nvPicPr>
        <xdr:cNvPr id="0" name="image118.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54</xdr:row>
      <xdr:rowOff>0</xdr:rowOff>
    </xdr:from>
    <xdr:ext cx="447675" cy="14287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54</xdr:row>
      <xdr:rowOff>0</xdr:rowOff>
    </xdr:from>
    <xdr:ext cx="1371600" cy="962025"/>
    <xdr:pic>
      <xdr:nvPicPr>
        <xdr:cNvPr id="0" name="image121.png"/>
        <xdr:cNvPicPr preferRelativeResize="0"/>
      </xdr:nvPicPr>
      <xdr:blipFill>
        <a:blip cstate="print" r:embed="rId101"/>
        <a:stretch>
          <a:fillRect/>
        </a:stretch>
      </xdr:blipFill>
      <xdr:spPr>
        <a:prstGeom prst="rect">
          <a:avLst/>
        </a:prstGeom>
        <a:noFill/>
      </xdr:spPr>
    </xdr:pic>
    <xdr:clientData fLocksWithSheet="0"/>
  </xdr:oneCellAnchor>
  <xdr:oneCellAnchor>
    <xdr:from>
      <xdr:col>31</xdr:col>
      <xdr:colOff>0</xdr:colOff>
      <xdr:row>54</xdr:row>
      <xdr:rowOff>0</xdr:rowOff>
    </xdr:from>
    <xdr:ext cx="857250" cy="333375"/>
    <xdr:pic>
      <xdr:nvPicPr>
        <xdr:cNvPr id="0" name="image120.png"/>
        <xdr:cNvPicPr preferRelativeResize="0"/>
      </xdr:nvPicPr>
      <xdr:blipFill>
        <a:blip cstate="print" r:embed="rId102"/>
        <a:stretch>
          <a:fillRect/>
        </a:stretch>
      </xdr:blipFill>
      <xdr:spPr>
        <a:prstGeom prst="rect">
          <a:avLst/>
        </a:prstGeom>
        <a:noFill/>
      </xdr:spPr>
    </xdr:pic>
    <xdr:clientData fLocksWithSheet="0"/>
  </xdr:oneCellAnchor>
  <xdr:oneCellAnchor>
    <xdr:from>
      <xdr:col>5</xdr:col>
      <xdr:colOff>0</xdr:colOff>
      <xdr:row>55</xdr:row>
      <xdr:rowOff>0</xdr:rowOff>
    </xdr:from>
    <xdr:ext cx="962025" cy="1295400"/>
    <xdr:pic>
      <xdr:nvPicPr>
        <xdr:cNvPr id="0" name="image2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55</xdr:row>
      <xdr:rowOff>0</xdr:rowOff>
    </xdr:from>
    <xdr:ext cx="838200" cy="1428750"/>
    <xdr:pic>
      <xdr:nvPicPr>
        <xdr:cNvPr id="0" name="image122.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56</xdr:row>
      <xdr:rowOff>0</xdr:rowOff>
    </xdr:from>
    <xdr:ext cx="962025" cy="63817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56</xdr:row>
      <xdr:rowOff>0</xdr:rowOff>
    </xdr:from>
    <xdr:ext cx="1133475" cy="1428750"/>
    <xdr:pic>
      <xdr:nvPicPr>
        <xdr:cNvPr id="0" name="image124.png"/>
        <xdr:cNvPicPr preferRelativeResize="0"/>
      </xdr:nvPicPr>
      <xdr:blipFill>
        <a:blip cstate="print" r:embed="rId104"/>
        <a:stretch>
          <a:fillRect/>
        </a:stretch>
      </xdr:blipFill>
      <xdr:spPr>
        <a:prstGeom prst="rect">
          <a:avLst/>
        </a:prstGeom>
        <a:noFill/>
      </xdr:spPr>
    </xdr:pic>
    <xdr:clientData fLocksWithSheet="0"/>
  </xdr:oneCellAnchor>
  <xdr:oneCellAnchor>
    <xdr:from>
      <xdr:col>5</xdr:col>
      <xdr:colOff>0</xdr:colOff>
      <xdr:row>57</xdr:row>
      <xdr:rowOff>0</xdr:rowOff>
    </xdr:from>
    <xdr:ext cx="962025" cy="11525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57</xdr:row>
      <xdr:rowOff>0</xdr:rowOff>
    </xdr:from>
    <xdr:ext cx="1371600" cy="800100"/>
    <xdr:pic>
      <xdr:nvPicPr>
        <xdr:cNvPr id="0" name="image119.png"/>
        <xdr:cNvPicPr preferRelativeResize="0"/>
      </xdr:nvPicPr>
      <xdr:blipFill>
        <a:blip cstate="print" r:embed="rId105"/>
        <a:stretch>
          <a:fillRect/>
        </a:stretch>
      </xdr:blipFill>
      <xdr:spPr>
        <a:prstGeom prst="rect">
          <a:avLst/>
        </a:prstGeom>
        <a:noFill/>
      </xdr:spPr>
    </xdr:pic>
    <xdr:clientData fLocksWithSheet="0"/>
  </xdr:oneCellAnchor>
  <xdr:oneCellAnchor>
    <xdr:from>
      <xdr:col>31</xdr:col>
      <xdr:colOff>0</xdr:colOff>
      <xdr:row>57</xdr:row>
      <xdr:rowOff>0</xdr:rowOff>
    </xdr:from>
    <xdr:ext cx="857250" cy="704850"/>
    <xdr:pic>
      <xdr:nvPicPr>
        <xdr:cNvPr id="0" name="image129.png"/>
        <xdr:cNvPicPr preferRelativeResize="0"/>
      </xdr:nvPicPr>
      <xdr:blipFill>
        <a:blip cstate="print" r:embed="rId106"/>
        <a:stretch>
          <a:fillRect/>
        </a:stretch>
      </xdr:blipFill>
      <xdr:spPr>
        <a:prstGeom prst="rect">
          <a:avLst/>
        </a:prstGeom>
        <a:noFill/>
      </xdr:spPr>
    </xdr:pic>
    <xdr:clientData fLocksWithSheet="0"/>
  </xdr:oneCellAnchor>
  <xdr:oneCellAnchor>
    <xdr:from>
      <xdr:col>5</xdr:col>
      <xdr:colOff>0</xdr:colOff>
      <xdr:row>58</xdr:row>
      <xdr:rowOff>0</xdr:rowOff>
    </xdr:from>
    <xdr:ext cx="962025" cy="113347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58</xdr:row>
      <xdr:rowOff>0</xdr:rowOff>
    </xdr:from>
    <xdr:ext cx="1371600" cy="523875"/>
    <xdr:pic>
      <xdr:nvPicPr>
        <xdr:cNvPr id="0" name="image149.png"/>
        <xdr:cNvPicPr preferRelativeResize="0"/>
      </xdr:nvPicPr>
      <xdr:blipFill>
        <a:blip cstate="print" r:embed="rId107"/>
        <a:stretch>
          <a:fillRect/>
        </a:stretch>
      </xdr:blipFill>
      <xdr:spPr>
        <a:prstGeom prst="rect">
          <a:avLst/>
        </a:prstGeom>
        <a:noFill/>
      </xdr:spPr>
    </xdr:pic>
    <xdr:clientData fLocksWithSheet="0"/>
  </xdr:oneCellAnchor>
  <xdr:oneCellAnchor>
    <xdr:from>
      <xdr:col>31</xdr:col>
      <xdr:colOff>0</xdr:colOff>
      <xdr:row>58</xdr:row>
      <xdr:rowOff>0</xdr:rowOff>
    </xdr:from>
    <xdr:ext cx="857250" cy="323850"/>
    <xdr:pic>
      <xdr:nvPicPr>
        <xdr:cNvPr id="0" name="image126.png"/>
        <xdr:cNvPicPr preferRelativeResize="0"/>
      </xdr:nvPicPr>
      <xdr:blipFill>
        <a:blip cstate="print" r:embed="rId108"/>
        <a:stretch>
          <a:fillRect/>
        </a:stretch>
      </xdr:blipFill>
      <xdr:spPr>
        <a:prstGeom prst="rect">
          <a:avLst/>
        </a:prstGeom>
        <a:noFill/>
      </xdr:spPr>
    </xdr:pic>
    <xdr:clientData fLocksWithSheet="0"/>
  </xdr:oneCellAnchor>
  <xdr:oneCellAnchor>
    <xdr:from>
      <xdr:col>5</xdr:col>
      <xdr:colOff>0</xdr:colOff>
      <xdr:row>59</xdr:row>
      <xdr:rowOff>0</xdr:rowOff>
    </xdr:from>
    <xdr:ext cx="904875" cy="1428750"/>
    <xdr:pic>
      <xdr:nvPicPr>
        <xdr:cNvPr id="0" name="image37.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59</xdr:row>
      <xdr:rowOff>0</xdr:rowOff>
    </xdr:from>
    <xdr:ext cx="552450" cy="1428750"/>
    <xdr:pic>
      <xdr:nvPicPr>
        <xdr:cNvPr id="0" name="image146.png"/>
        <xdr:cNvPicPr preferRelativeResize="0"/>
      </xdr:nvPicPr>
      <xdr:blipFill>
        <a:blip cstate="print" r:embed="rId109"/>
        <a:stretch>
          <a:fillRect/>
        </a:stretch>
      </xdr:blipFill>
      <xdr:spPr>
        <a:prstGeom prst="rect">
          <a:avLst/>
        </a:prstGeom>
        <a:noFill/>
      </xdr:spPr>
    </xdr:pic>
    <xdr:clientData fLocksWithSheet="0"/>
  </xdr:oneCellAnchor>
  <xdr:oneCellAnchor>
    <xdr:from>
      <xdr:col>31</xdr:col>
      <xdr:colOff>0</xdr:colOff>
      <xdr:row>59</xdr:row>
      <xdr:rowOff>0</xdr:rowOff>
    </xdr:from>
    <xdr:ext cx="857250" cy="1247775"/>
    <xdr:pic>
      <xdr:nvPicPr>
        <xdr:cNvPr id="0" name="image128.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60</xdr:row>
      <xdr:rowOff>0</xdr:rowOff>
    </xdr:from>
    <xdr:ext cx="962025" cy="1152525"/>
    <xdr:pic>
      <xdr:nvPicPr>
        <xdr:cNvPr id="0" name="image70.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60</xdr:row>
      <xdr:rowOff>0</xdr:rowOff>
    </xdr:from>
    <xdr:ext cx="1371600" cy="1181100"/>
    <xdr:pic>
      <xdr:nvPicPr>
        <xdr:cNvPr id="0" name="image159.png"/>
        <xdr:cNvPicPr preferRelativeResize="0"/>
      </xdr:nvPicPr>
      <xdr:blipFill>
        <a:blip cstate="print" r:embed="rId111"/>
        <a:stretch>
          <a:fillRect/>
        </a:stretch>
      </xdr:blipFill>
      <xdr:spPr>
        <a:prstGeom prst="rect">
          <a:avLst/>
        </a:prstGeom>
        <a:noFill/>
      </xdr:spPr>
    </xdr:pic>
    <xdr:clientData fLocksWithSheet="0"/>
  </xdr:oneCellAnchor>
  <xdr:oneCellAnchor>
    <xdr:from>
      <xdr:col>31</xdr:col>
      <xdr:colOff>0</xdr:colOff>
      <xdr:row>60</xdr:row>
      <xdr:rowOff>0</xdr:rowOff>
    </xdr:from>
    <xdr:ext cx="857250" cy="733425"/>
    <xdr:pic>
      <xdr:nvPicPr>
        <xdr:cNvPr id="0" name="image162.png"/>
        <xdr:cNvPicPr preferRelativeResize="0"/>
      </xdr:nvPicPr>
      <xdr:blipFill>
        <a:blip cstate="print" r:embed="rId1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1019175" cy="1228725"/>
    <xdr:pic>
      <xdr:nvPicPr>
        <xdr:cNvPr id="0" name="image13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1085850" cy="1228725"/>
    <xdr:pic>
      <xdr:nvPicPr>
        <xdr:cNvPr id="0" name="image133.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xdr:row>
      <xdr:rowOff>0</xdr:rowOff>
    </xdr:from>
    <xdr:ext cx="1447800" cy="533400"/>
    <xdr:pic>
      <xdr:nvPicPr>
        <xdr:cNvPr id="0" name="image127.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xdr:row>
      <xdr:rowOff>0</xdr:rowOff>
    </xdr:from>
    <xdr:ext cx="1543050" cy="647700"/>
    <xdr:pic>
      <xdr:nvPicPr>
        <xdr:cNvPr id="0" name="image137.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xdr:row>
      <xdr:rowOff>0</xdr:rowOff>
    </xdr:from>
    <xdr:ext cx="1447800" cy="781050"/>
    <xdr:pic>
      <xdr:nvPicPr>
        <xdr:cNvPr id="0" name="image13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1543050" cy="752475"/>
    <xdr:pic>
      <xdr:nvPicPr>
        <xdr:cNvPr id="0" name="image132.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4</xdr:row>
      <xdr:rowOff>0</xdr:rowOff>
    </xdr:from>
    <xdr:ext cx="1447800" cy="1143000"/>
    <xdr:pic>
      <xdr:nvPicPr>
        <xdr:cNvPr id="0" name="image131.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xdr:row>
      <xdr:rowOff>0</xdr:rowOff>
    </xdr:from>
    <xdr:ext cx="1543050" cy="1219200"/>
    <xdr:pic>
      <xdr:nvPicPr>
        <xdr:cNvPr id="0" name="image130.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xdr:row>
      <xdr:rowOff>0</xdr:rowOff>
    </xdr:from>
    <xdr:ext cx="1247775" cy="1343025"/>
    <xdr:pic>
      <xdr:nvPicPr>
        <xdr:cNvPr id="0" name="image12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xdr:row>
      <xdr:rowOff>0</xdr:rowOff>
    </xdr:from>
    <xdr:ext cx="1247775" cy="1343025"/>
    <xdr:pic>
      <xdr:nvPicPr>
        <xdr:cNvPr id="0" name="image145.png" title="图片"/>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6</xdr:row>
      <xdr:rowOff>0</xdr:rowOff>
    </xdr:from>
    <xdr:ext cx="1447800" cy="676275"/>
    <xdr:pic>
      <xdr:nvPicPr>
        <xdr:cNvPr id="0" name="image138.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xdr:row>
      <xdr:rowOff>0</xdr:rowOff>
    </xdr:from>
    <xdr:ext cx="1543050" cy="942975"/>
    <xdr:pic>
      <xdr:nvPicPr>
        <xdr:cNvPr id="0" name="image140.png" title="图片"/>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7</xdr:row>
      <xdr:rowOff>0</xdr:rowOff>
    </xdr:from>
    <xdr:ext cx="819150" cy="962025"/>
    <xdr:pic>
      <xdr:nvPicPr>
        <xdr:cNvPr id="0" name="image139.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xdr:row>
      <xdr:rowOff>0</xdr:rowOff>
    </xdr:from>
    <xdr:ext cx="1047750" cy="962025"/>
    <xdr:pic>
      <xdr:nvPicPr>
        <xdr:cNvPr id="0" name="image142.png" title="图片"/>
        <xdr:cNvPicPr preferRelativeResize="0"/>
      </xdr:nvPicPr>
      <xdr:blipFill>
        <a:blip cstate="print" r:embed="rId14"/>
        <a:stretch>
          <a:fillRect/>
        </a:stretch>
      </xdr:blipFill>
      <xdr:spPr>
        <a:prstGeom prst="rect">
          <a:avLst/>
        </a:prstGeom>
        <a:noFill/>
      </xdr:spPr>
    </xdr:pic>
    <xdr:clientData fLocksWithSheet="0"/>
  </xdr:oneCellAnchor>
  <xdr:oneCellAnchor>
    <xdr:from>
      <xdr:col>35</xdr:col>
      <xdr:colOff>0</xdr:colOff>
      <xdr:row>7</xdr:row>
      <xdr:rowOff>0</xdr:rowOff>
    </xdr:from>
    <xdr:ext cx="847725" cy="962025"/>
    <xdr:pic>
      <xdr:nvPicPr>
        <xdr:cNvPr id="0" name="image148.png" title="图片"/>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8</xdr:row>
      <xdr:rowOff>0</xdr:rowOff>
    </xdr:from>
    <xdr:ext cx="866775" cy="1019175"/>
    <xdr:pic>
      <xdr:nvPicPr>
        <xdr:cNvPr id="0" name="image139.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8</xdr:row>
      <xdr:rowOff>0</xdr:rowOff>
    </xdr:from>
    <xdr:ext cx="1104900" cy="1019175"/>
    <xdr:pic>
      <xdr:nvPicPr>
        <xdr:cNvPr id="0" name="image142.png" title="图片"/>
        <xdr:cNvPicPr preferRelativeResize="0"/>
      </xdr:nvPicPr>
      <xdr:blipFill>
        <a:blip cstate="print" r:embed="rId14"/>
        <a:stretch>
          <a:fillRect/>
        </a:stretch>
      </xdr:blipFill>
      <xdr:spPr>
        <a:prstGeom prst="rect">
          <a:avLst/>
        </a:prstGeom>
        <a:noFill/>
      </xdr:spPr>
    </xdr:pic>
    <xdr:clientData fLocksWithSheet="0"/>
  </xdr:oneCellAnchor>
  <xdr:oneCellAnchor>
    <xdr:from>
      <xdr:col>35</xdr:col>
      <xdr:colOff>0</xdr:colOff>
      <xdr:row>8</xdr:row>
      <xdr:rowOff>0</xdr:rowOff>
    </xdr:from>
    <xdr:ext cx="895350" cy="1019175"/>
    <xdr:pic>
      <xdr:nvPicPr>
        <xdr:cNvPr id="0" name="image148.png" title="图片"/>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9</xdr:row>
      <xdr:rowOff>0</xdr:rowOff>
    </xdr:from>
    <xdr:ext cx="771525" cy="1333500"/>
    <xdr:pic>
      <xdr:nvPicPr>
        <xdr:cNvPr id="0" name="image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9</xdr:row>
      <xdr:rowOff>0</xdr:rowOff>
    </xdr:from>
    <xdr:ext cx="885825" cy="1333500"/>
    <xdr:pic>
      <xdr:nvPicPr>
        <xdr:cNvPr id="0" name="image143.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10</xdr:row>
      <xdr:rowOff>0</xdr:rowOff>
    </xdr:from>
    <xdr:ext cx="1447800" cy="923925"/>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10</xdr:row>
      <xdr:rowOff>0</xdr:rowOff>
    </xdr:from>
    <xdr:ext cx="1543050" cy="885825"/>
    <xdr:pic>
      <xdr:nvPicPr>
        <xdr:cNvPr id="0" name="image154.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11</xdr:row>
      <xdr:rowOff>0</xdr:rowOff>
    </xdr:from>
    <xdr:ext cx="1066800" cy="14573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11</xdr:row>
      <xdr:rowOff>0</xdr:rowOff>
    </xdr:from>
    <xdr:ext cx="1543050" cy="1409700"/>
    <xdr:pic>
      <xdr:nvPicPr>
        <xdr:cNvPr id="0" name="image164.png" title="图片"/>
        <xdr:cNvPicPr preferRelativeResize="0"/>
      </xdr:nvPicPr>
      <xdr:blipFill>
        <a:blip cstate="print" r:embed="rId21"/>
        <a:stretch>
          <a:fillRect/>
        </a:stretch>
      </xdr:blipFill>
      <xdr:spPr>
        <a:prstGeom prst="rect">
          <a:avLst/>
        </a:prstGeom>
        <a:noFill/>
      </xdr:spPr>
    </xdr:pic>
    <xdr:clientData fLocksWithSheet="0"/>
  </xdr:oneCellAnchor>
  <xdr:oneCellAnchor>
    <xdr:from>
      <xdr:col>35</xdr:col>
      <xdr:colOff>0</xdr:colOff>
      <xdr:row>11</xdr:row>
      <xdr:rowOff>0</xdr:rowOff>
    </xdr:from>
    <xdr:ext cx="952500" cy="1457325"/>
    <xdr:pic>
      <xdr:nvPicPr>
        <xdr:cNvPr id="0" name="image166.png" title="图片"/>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12</xdr:row>
      <xdr:rowOff>0</xdr:rowOff>
    </xdr:from>
    <xdr:ext cx="1257300" cy="1514475"/>
    <xdr:pic>
      <xdr:nvPicPr>
        <xdr:cNvPr id="0" name="image13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12</xdr:row>
      <xdr:rowOff>0</xdr:rowOff>
    </xdr:from>
    <xdr:ext cx="1419225" cy="1514475"/>
    <xdr:pic>
      <xdr:nvPicPr>
        <xdr:cNvPr id="0" name="image152.png" title="图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13</xdr:row>
      <xdr:rowOff>0</xdr:rowOff>
    </xdr:from>
    <xdr:ext cx="1447800" cy="533400"/>
    <xdr:pic>
      <xdr:nvPicPr>
        <xdr:cNvPr id="0" name="image127.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1543050" cy="495300"/>
    <xdr:pic>
      <xdr:nvPicPr>
        <xdr:cNvPr id="0" name="image141.png" title="图片"/>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14</xdr:row>
      <xdr:rowOff>0</xdr:rowOff>
    </xdr:from>
    <xdr:ext cx="1447800" cy="781050"/>
    <xdr:pic>
      <xdr:nvPicPr>
        <xdr:cNvPr id="0" name="image13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543050" cy="752475"/>
    <xdr:pic>
      <xdr:nvPicPr>
        <xdr:cNvPr id="0" name="image147.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15</xdr:row>
      <xdr:rowOff>0</xdr:rowOff>
    </xdr:from>
    <xdr:ext cx="1238250" cy="990600"/>
    <xdr:pic>
      <xdr:nvPicPr>
        <xdr:cNvPr id="0" name="image131.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15</xdr:row>
      <xdr:rowOff>0</xdr:rowOff>
    </xdr:from>
    <xdr:ext cx="1000125" cy="990600"/>
    <xdr:pic>
      <xdr:nvPicPr>
        <xdr:cNvPr id="0" name="image155.png" title="图片"/>
        <xdr:cNvPicPr preferRelativeResize="0"/>
      </xdr:nvPicPr>
      <xdr:blipFill>
        <a:blip cstate="print" r:embed="rId25"/>
        <a:stretch>
          <a:fillRect/>
        </a:stretch>
      </xdr:blipFill>
      <xdr:spPr>
        <a:prstGeom prst="rect">
          <a:avLst/>
        </a:prstGeom>
        <a:noFill/>
      </xdr:spPr>
    </xdr:pic>
    <xdr:clientData fLocksWithSheet="0"/>
  </xdr:oneCellAnchor>
  <xdr:oneCellAnchor>
    <xdr:from>
      <xdr:col>35</xdr:col>
      <xdr:colOff>0</xdr:colOff>
      <xdr:row>15</xdr:row>
      <xdr:rowOff>0</xdr:rowOff>
    </xdr:from>
    <xdr:ext cx="1485900" cy="914400"/>
    <xdr:pic>
      <xdr:nvPicPr>
        <xdr:cNvPr id="0" name="image153.png" title="图片"/>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16</xdr:row>
      <xdr:rowOff>0</xdr:rowOff>
    </xdr:from>
    <xdr:ext cx="1028700" cy="1114425"/>
    <xdr:pic>
      <xdr:nvPicPr>
        <xdr:cNvPr id="0" name="image12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16</xdr:row>
      <xdr:rowOff>0</xdr:rowOff>
    </xdr:from>
    <xdr:ext cx="1028700" cy="1114425"/>
    <xdr:pic>
      <xdr:nvPicPr>
        <xdr:cNvPr id="0" name="image158.png" title="图片"/>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17</xdr:row>
      <xdr:rowOff>0</xdr:rowOff>
    </xdr:from>
    <xdr:ext cx="1447800" cy="676275"/>
    <xdr:pic>
      <xdr:nvPicPr>
        <xdr:cNvPr id="0" name="image138.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17</xdr:row>
      <xdr:rowOff>0</xdr:rowOff>
    </xdr:from>
    <xdr:ext cx="1543050" cy="952500"/>
    <xdr:pic>
      <xdr:nvPicPr>
        <xdr:cNvPr id="0" name="image157.png" title="图片"/>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18</xdr:row>
      <xdr:rowOff>0</xdr:rowOff>
    </xdr:from>
    <xdr:ext cx="876300" cy="1038225"/>
    <xdr:pic>
      <xdr:nvPicPr>
        <xdr:cNvPr id="0" name="image139.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18</xdr:row>
      <xdr:rowOff>0</xdr:rowOff>
    </xdr:from>
    <xdr:ext cx="1076325" cy="1028700"/>
    <xdr:pic>
      <xdr:nvPicPr>
        <xdr:cNvPr id="0" name="image156.png" title="图片"/>
        <xdr:cNvPicPr preferRelativeResize="0"/>
      </xdr:nvPicPr>
      <xdr:blipFill>
        <a:blip cstate="print" r:embed="rId29"/>
        <a:stretch>
          <a:fillRect/>
        </a:stretch>
      </xdr:blipFill>
      <xdr:spPr>
        <a:prstGeom prst="rect">
          <a:avLst/>
        </a:prstGeom>
        <a:noFill/>
      </xdr:spPr>
    </xdr:pic>
    <xdr:clientData fLocksWithSheet="0"/>
  </xdr:oneCellAnchor>
  <xdr:oneCellAnchor>
    <xdr:from>
      <xdr:col>35</xdr:col>
      <xdr:colOff>0</xdr:colOff>
      <xdr:row>18</xdr:row>
      <xdr:rowOff>0</xdr:rowOff>
    </xdr:from>
    <xdr:ext cx="914400" cy="1038225"/>
    <xdr:pic>
      <xdr:nvPicPr>
        <xdr:cNvPr id="0" name="image148.png" title="图片"/>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19</xdr:row>
      <xdr:rowOff>0</xdr:rowOff>
    </xdr:from>
    <xdr:ext cx="723900" cy="1247775"/>
    <xdr:pic>
      <xdr:nvPicPr>
        <xdr:cNvPr id="0" name="image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19</xdr:row>
      <xdr:rowOff>0</xdr:rowOff>
    </xdr:from>
    <xdr:ext cx="781050" cy="1247775"/>
    <xdr:pic>
      <xdr:nvPicPr>
        <xdr:cNvPr id="0" name="image160.png" title="图片"/>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20</xdr:row>
      <xdr:rowOff>0</xdr:rowOff>
    </xdr:from>
    <xdr:ext cx="1447800" cy="923925"/>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20</xdr:row>
      <xdr:rowOff>0</xdr:rowOff>
    </xdr:from>
    <xdr:ext cx="1200150" cy="1009650"/>
    <xdr:pic>
      <xdr:nvPicPr>
        <xdr:cNvPr id="0" name="image167.png" title="图片"/>
        <xdr:cNvPicPr preferRelativeResize="0"/>
      </xdr:nvPicPr>
      <xdr:blipFill>
        <a:blip cstate="print" r:embed="rId31"/>
        <a:stretch>
          <a:fillRect/>
        </a:stretch>
      </xdr:blipFill>
      <xdr:spPr>
        <a:prstGeom prst="rect">
          <a:avLst/>
        </a:prstGeom>
        <a:noFill/>
      </xdr:spPr>
    </xdr:pic>
    <xdr:clientData fLocksWithSheet="0"/>
  </xdr:oneCellAnchor>
  <xdr:oneCellAnchor>
    <xdr:from>
      <xdr:col>35</xdr:col>
      <xdr:colOff>0</xdr:colOff>
      <xdr:row>20</xdr:row>
      <xdr:rowOff>0</xdr:rowOff>
    </xdr:from>
    <xdr:ext cx="1485900" cy="876300"/>
    <xdr:pic>
      <xdr:nvPicPr>
        <xdr:cNvPr id="0" name="image180.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21</xdr:row>
      <xdr:rowOff>0</xdr:rowOff>
    </xdr:from>
    <xdr:ext cx="1447800" cy="923925"/>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21</xdr:row>
      <xdr:rowOff>0</xdr:rowOff>
    </xdr:from>
    <xdr:ext cx="1200150" cy="1009650"/>
    <xdr:pic>
      <xdr:nvPicPr>
        <xdr:cNvPr id="0" name="image167.png" title="图片"/>
        <xdr:cNvPicPr preferRelativeResize="0"/>
      </xdr:nvPicPr>
      <xdr:blipFill>
        <a:blip cstate="print" r:embed="rId31"/>
        <a:stretch>
          <a:fillRect/>
        </a:stretch>
      </xdr:blipFill>
      <xdr:spPr>
        <a:prstGeom prst="rect">
          <a:avLst/>
        </a:prstGeom>
        <a:noFill/>
      </xdr:spPr>
    </xdr:pic>
    <xdr:clientData fLocksWithSheet="0"/>
  </xdr:oneCellAnchor>
  <xdr:oneCellAnchor>
    <xdr:from>
      <xdr:col>35</xdr:col>
      <xdr:colOff>0</xdr:colOff>
      <xdr:row>21</xdr:row>
      <xdr:rowOff>0</xdr:rowOff>
    </xdr:from>
    <xdr:ext cx="1485900" cy="885825"/>
    <xdr:pic>
      <xdr:nvPicPr>
        <xdr:cNvPr id="0" name="image163.png" title="图片"/>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22</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22</xdr:row>
      <xdr:rowOff>0</xdr:rowOff>
    </xdr:from>
    <xdr:ext cx="971550" cy="1009650"/>
    <xdr:pic>
      <xdr:nvPicPr>
        <xdr:cNvPr id="0" name="image168.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22</xdr:row>
      <xdr:rowOff>0</xdr:rowOff>
    </xdr:from>
    <xdr:ext cx="990600" cy="1009650"/>
    <xdr:pic>
      <xdr:nvPicPr>
        <xdr:cNvPr id="0" name="image165.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23</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23</xdr:row>
      <xdr:rowOff>0</xdr:rowOff>
    </xdr:from>
    <xdr:ext cx="971550" cy="1009650"/>
    <xdr:pic>
      <xdr:nvPicPr>
        <xdr:cNvPr id="0" name="image168.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23</xdr:row>
      <xdr:rowOff>0</xdr:rowOff>
    </xdr:from>
    <xdr:ext cx="990600" cy="1009650"/>
    <xdr:pic>
      <xdr:nvPicPr>
        <xdr:cNvPr id="0" name="image165.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24</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24</xdr:row>
      <xdr:rowOff>0</xdr:rowOff>
    </xdr:from>
    <xdr:ext cx="971550" cy="1009650"/>
    <xdr:pic>
      <xdr:nvPicPr>
        <xdr:cNvPr id="0" name="image168.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24</xdr:row>
      <xdr:rowOff>0</xdr:rowOff>
    </xdr:from>
    <xdr:ext cx="990600" cy="1009650"/>
    <xdr:pic>
      <xdr:nvPicPr>
        <xdr:cNvPr id="0" name="image165.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25</xdr:row>
      <xdr:rowOff>0</xdr:rowOff>
    </xdr:from>
    <xdr:ext cx="819150" cy="112395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25</xdr:row>
      <xdr:rowOff>0</xdr:rowOff>
    </xdr:from>
    <xdr:ext cx="1085850" cy="1123950"/>
    <xdr:pic>
      <xdr:nvPicPr>
        <xdr:cNvPr id="0" name="image168.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25</xdr:row>
      <xdr:rowOff>0</xdr:rowOff>
    </xdr:from>
    <xdr:ext cx="1095375" cy="1123950"/>
    <xdr:pic>
      <xdr:nvPicPr>
        <xdr:cNvPr id="0" name="image165.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26</xdr:row>
      <xdr:rowOff>0</xdr:rowOff>
    </xdr:from>
    <xdr:ext cx="733425" cy="10001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26</xdr:row>
      <xdr:rowOff>0</xdr:rowOff>
    </xdr:from>
    <xdr:ext cx="971550" cy="1009650"/>
    <xdr:pic>
      <xdr:nvPicPr>
        <xdr:cNvPr id="0" name="image168.png" title="图片"/>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26</xdr:row>
      <xdr:rowOff>0</xdr:rowOff>
    </xdr:from>
    <xdr:ext cx="990600" cy="1009650"/>
    <xdr:pic>
      <xdr:nvPicPr>
        <xdr:cNvPr id="0" name="image165.png" title="图片"/>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27</xdr:row>
      <xdr:rowOff>0</xdr:rowOff>
    </xdr:from>
    <xdr:ext cx="1390650" cy="1676400"/>
    <xdr:pic>
      <xdr:nvPicPr>
        <xdr:cNvPr id="0" name="image13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27</xdr:row>
      <xdr:rowOff>0</xdr:rowOff>
    </xdr:from>
    <xdr:ext cx="1543050" cy="1638300"/>
    <xdr:pic>
      <xdr:nvPicPr>
        <xdr:cNvPr id="0" name="image169.png" title="图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28</xdr:row>
      <xdr:rowOff>0</xdr:rowOff>
    </xdr:from>
    <xdr:ext cx="1447800" cy="533400"/>
    <xdr:pic>
      <xdr:nvPicPr>
        <xdr:cNvPr id="0" name="image127.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28</xdr:row>
      <xdr:rowOff>0</xdr:rowOff>
    </xdr:from>
    <xdr:ext cx="1543050" cy="571500"/>
    <xdr:pic>
      <xdr:nvPicPr>
        <xdr:cNvPr id="0" name="image174.png" title="图片"/>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29</xdr:row>
      <xdr:rowOff>0</xdr:rowOff>
    </xdr:from>
    <xdr:ext cx="1447800" cy="781050"/>
    <xdr:pic>
      <xdr:nvPicPr>
        <xdr:cNvPr id="0" name="image13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29</xdr:row>
      <xdr:rowOff>0</xdr:rowOff>
    </xdr:from>
    <xdr:ext cx="1543050" cy="752475"/>
    <xdr:pic>
      <xdr:nvPicPr>
        <xdr:cNvPr id="0" name="image170.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30</xdr:row>
      <xdr:rowOff>0</xdr:rowOff>
    </xdr:from>
    <xdr:ext cx="1447800" cy="1143000"/>
    <xdr:pic>
      <xdr:nvPicPr>
        <xdr:cNvPr id="0" name="image131.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30</xdr:row>
      <xdr:rowOff>0</xdr:rowOff>
    </xdr:from>
    <xdr:ext cx="1381125" cy="1371600"/>
    <xdr:pic>
      <xdr:nvPicPr>
        <xdr:cNvPr id="0" name="image176.png" title="图片"/>
        <xdr:cNvPicPr preferRelativeResize="0"/>
      </xdr:nvPicPr>
      <xdr:blipFill>
        <a:blip cstate="print" r:embed="rId37"/>
        <a:stretch>
          <a:fillRect/>
        </a:stretch>
      </xdr:blipFill>
      <xdr:spPr>
        <a:prstGeom prst="rect">
          <a:avLst/>
        </a:prstGeom>
        <a:noFill/>
      </xdr:spPr>
    </xdr:pic>
    <xdr:clientData fLocksWithSheet="0"/>
  </xdr:oneCellAnchor>
  <xdr:oneCellAnchor>
    <xdr:from>
      <xdr:col>35</xdr:col>
      <xdr:colOff>0</xdr:colOff>
      <xdr:row>30</xdr:row>
      <xdr:rowOff>0</xdr:rowOff>
    </xdr:from>
    <xdr:ext cx="1485900" cy="981075"/>
    <xdr:pic>
      <xdr:nvPicPr>
        <xdr:cNvPr id="0" name="image172.png" title="图片"/>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31</xdr:row>
      <xdr:rowOff>0</xdr:rowOff>
    </xdr:from>
    <xdr:ext cx="790575" cy="857250"/>
    <xdr:pic>
      <xdr:nvPicPr>
        <xdr:cNvPr id="0" name="image12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31</xdr:row>
      <xdr:rowOff>0</xdr:rowOff>
    </xdr:from>
    <xdr:ext cx="704850" cy="857250"/>
    <xdr:pic>
      <xdr:nvPicPr>
        <xdr:cNvPr id="0" name="image175.png" title="图片"/>
        <xdr:cNvPicPr preferRelativeResize="0"/>
      </xdr:nvPicPr>
      <xdr:blipFill>
        <a:blip cstate="print" r:embed="rId39"/>
        <a:stretch>
          <a:fillRect/>
        </a:stretch>
      </xdr:blipFill>
      <xdr:spPr>
        <a:prstGeom prst="rect">
          <a:avLst/>
        </a:prstGeom>
        <a:noFill/>
      </xdr:spPr>
    </xdr:pic>
    <xdr:clientData fLocksWithSheet="0"/>
  </xdr:oneCellAnchor>
  <xdr:oneCellAnchor>
    <xdr:from>
      <xdr:col>35</xdr:col>
      <xdr:colOff>0</xdr:colOff>
      <xdr:row>31</xdr:row>
      <xdr:rowOff>0</xdr:rowOff>
    </xdr:from>
    <xdr:ext cx="790575" cy="857250"/>
    <xdr:pic>
      <xdr:nvPicPr>
        <xdr:cNvPr id="0" name="image178.png" title="图片"/>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32</xdr:row>
      <xdr:rowOff>0</xdr:rowOff>
    </xdr:from>
    <xdr:ext cx="1447800" cy="676275"/>
    <xdr:pic>
      <xdr:nvPicPr>
        <xdr:cNvPr id="0" name="image138.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32</xdr:row>
      <xdr:rowOff>0</xdr:rowOff>
    </xdr:from>
    <xdr:ext cx="1543050" cy="628650"/>
    <xdr:pic>
      <xdr:nvPicPr>
        <xdr:cNvPr id="0" name="image185.png" title="图片"/>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33</xdr:row>
      <xdr:rowOff>0</xdr:rowOff>
    </xdr:from>
    <xdr:ext cx="523875" cy="619125"/>
    <xdr:pic>
      <xdr:nvPicPr>
        <xdr:cNvPr id="0" name="image139.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33</xdr:row>
      <xdr:rowOff>0</xdr:rowOff>
    </xdr:from>
    <xdr:ext cx="923925" cy="619125"/>
    <xdr:pic>
      <xdr:nvPicPr>
        <xdr:cNvPr id="0" name="image181.png" title="图片"/>
        <xdr:cNvPicPr preferRelativeResize="0"/>
      </xdr:nvPicPr>
      <xdr:blipFill>
        <a:blip cstate="print" r:embed="rId42"/>
        <a:stretch>
          <a:fillRect/>
        </a:stretch>
      </xdr:blipFill>
      <xdr:spPr>
        <a:prstGeom prst="rect">
          <a:avLst/>
        </a:prstGeom>
        <a:noFill/>
      </xdr:spPr>
    </xdr:pic>
    <xdr:clientData fLocksWithSheet="0"/>
  </xdr:oneCellAnchor>
  <xdr:oneCellAnchor>
    <xdr:from>
      <xdr:col>35</xdr:col>
      <xdr:colOff>0</xdr:colOff>
      <xdr:row>33</xdr:row>
      <xdr:rowOff>0</xdr:rowOff>
    </xdr:from>
    <xdr:ext cx="847725" cy="619125"/>
    <xdr:pic>
      <xdr:nvPicPr>
        <xdr:cNvPr id="0" name="image173.png" title="图片"/>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34</xdr:row>
      <xdr:rowOff>0</xdr:rowOff>
    </xdr:from>
    <xdr:ext cx="533400" cy="923925"/>
    <xdr:pic>
      <xdr:nvPicPr>
        <xdr:cNvPr id="0" name="image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34</xdr:row>
      <xdr:rowOff>0</xdr:rowOff>
    </xdr:from>
    <xdr:ext cx="676275" cy="923925"/>
    <xdr:pic>
      <xdr:nvPicPr>
        <xdr:cNvPr id="0" name="image183.png" title="图片"/>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35</xdr:row>
      <xdr:rowOff>0</xdr:rowOff>
    </xdr:from>
    <xdr:ext cx="1447800" cy="923925"/>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35</xdr:row>
      <xdr:rowOff>0</xdr:rowOff>
    </xdr:from>
    <xdr:ext cx="1543050" cy="904875"/>
    <xdr:pic>
      <xdr:nvPicPr>
        <xdr:cNvPr id="0" name="image171.png" title="图片"/>
        <xdr:cNvPicPr preferRelativeResize="0"/>
      </xdr:nvPicPr>
      <xdr:blipFill>
        <a:blip cstate="print" r:embed="rId45"/>
        <a:stretch>
          <a:fillRect/>
        </a:stretch>
      </xdr:blipFill>
      <xdr:spPr>
        <a:prstGeom prst="rect">
          <a:avLst/>
        </a:prstGeom>
        <a:noFill/>
      </xdr:spPr>
    </xdr:pic>
    <xdr:clientData fLocksWithSheet="0"/>
  </xdr:oneCellAnchor>
  <xdr:oneCellAnchor>
    <xdr:from>
      <xdr:col>35</xdr:col>
      <xdr:colOff>0</xdr:colOff>
      <xdr:row>35</xdr:row>
      <xdr:rowOff>0</xdr:rowOff>
    </xdr:from>
    <xdr:ext cx="1485900" cy="857250"/>
    <xdr:pic>
      <xdr:nvPicPr>
        <xdr:cNvPr id="0" name="image177.png" title="图片"/>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36</xdr:row>
      <xdr:rowOff>0</xdr:rowOff>
    </xdr:from>
    <xdr:ext cx="1447800" cy="923925"/>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36</xdr:row>
      <xdr:rowOff>0</xdr:rowOff>
    </xdr:from>
    <xdr:ext cx="1543050" cy="904875"/>
    <xdr:pic>
      <xdr:nvPicPr>
        <xdr:cNvPr id="0" name="image171.png" title="图片"/>
        <xdr:cNvPicPr preferRelativeResize="0"/>
      </xdr:nvPicPr>
      <xdr:blipFill>
        <a:blip cstate="print" r:embed="rId45"/>
        <a:stretch>
          <a:fillRect/>
        </a:stretch>
      </xdr:blipFill>
      <xdr:spPr>
        <a:prstGeom prst="rect">
          <a:avLst/>
        </a:prstGeom>
        <a:noFill/>
      </xdr:spPr>
    </xdr:pic>
    <xdr:clientData fLocksWithSheet="0"/>
  </xdr:oneCellAnchor>
  <xdr:oneCellAnchor>
    <xdr:from>
      <xdr:col>35</xdr:col>
      <xdr:colOff>0</xdr:colOff>
      <xdr:row>36</xdr:row>
      <xdr:rowOff>0</xdr:rowOff>
    </xdr:from>
    <xdr:ext cx="1485900" cy="857250"/>
    <xdr:pic>
      <xdr:nvPicPr>
        <xdr:cNvPr id="0" name="image177.png" title="图片"/>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37</xdr:row>
      <xdr:rowOff>0</xdr:rowOff>
    </xdr:from>
    <xdr:ext cx="609600" cy="8382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37</xdr:row>
      <xdr:rowOff>0</xdr:rowOff>
    </xdr:from>
    <xdr:ext cx="219075" cy="838200"/>
    <xdr:pic>
      <xdr:nvPicPr>
        <xdr:cNvPr id="0" name="image182.png" title="图片"/>
        <xdr:cNvPicPr preferRelativeResize="0"/>
      </xdr:nvPicPr>
      <xdr:blipFill>
        <a:blip cstate="print" r:embed="rId47"/>
        <a:stretch>
          <a:fillRect/>
        </a:stretch>
      </xdr:blipFill>
      <xdr:spPr>
        <a:prstGeom prst="rect">
          <a:avLst/>
        </a:prstGeom>
        <a:noFill/>
      </xdr:spPr>
    </xdr:pic>
    <xdr:clientData fLocksWithSheet="0"/>
  </xdr:oneCellAnchor>
  <xdr:oneCellAnchor>
    <xdr:from>
      <xdr:col>35</xdr:col>
      <xdr:colOff>0</xdr:colOff>
      <xdr:row>37</xdr:row>
      <xdr:rowOff>0</xdr:rowOff>
    </xdr:from>
    <xdr:ext cx="304800" cy="838200"/>
    <xdr:pic>
      <xdr:nvPicPr>
        <xdr:cNvPr id="0" name="image184.png" title="图片"/>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38</xdr:row>
      <xdr:rowOff>0</xdr:rowOff>
    </xdr:from>
    <xdr:ext cx="619125" cy="84772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38</xdr:row>
      <xdr:rowOff>0</xdr:rowOff>
    </xdr:from>
    <xdr:ext cx="266700" cy="847725"/>
    <xdr:pic>
      <xdr:nvPicPr>
        <xdr:cNvPr id="0" name="image189.png" title="图片"/>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39</xdr:row>
      <xdr:rowOff>0</xdr:rowOff>
    </xdr:from>
    <xdr:ext cx="847725" cy="1019175"/>
    <xdr:pic>
      <xdr:nvPicPr>
        <xdr:cNvPr id="0" name="image13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39</xdr:row>
      <xdr:rowOff>0</xdr:rowOff>
    </xdr:from>
    <xdr:ext cx="895350" cy="1019175"/>
    <xdr:pic>
      <xdr:nvPicPr>
        <xdr:cNvPr id="0" name="image186.png" title="图片"/>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40</xdr:row>
      <xdr:rowOff>0</xdr:rowOff>
    </xdr:from>
    <xdr:ext cx="1447800" cy="533400"/>
    <xdr:pic>
      <xdr:nvPicPr>
        <xdr:cNvPr id="0" name="image127.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40</xdr:row>
      <xdr:rowOff>0</xdr:rowOff>
    </xdr:from>
    <xdr:ext cx="1543050" cy="476250"/>
    <xdr:pic>
      <xdr:nvPicPr>
        <xdr:cNvPr id="0" name="image192.png" title="图片"/>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41</xdr:row>
      <xdr:rowOff>0</xdr:rowOff>
    </xdr:from>
    <xdr:ext cx="1447800" cy="781050"/>
    <xdr:pic>
      <xdr:nvPicPr>
        <xdr:cNvPr id="0" name="image13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41</xdr:row>
      <xdr:rowOff>0</xdr:rowOff>
    </xdr:from>
    <xdr:ext cx="1543050" cy="752475"/>
    <xdr:pic>
      <xdr:nvPicPr>
        <xdr:cNvPr id="0" name="image179.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42</xdr:row>
      <xdr:rowOff>0</xdr:rowOff>
    </xdr:from>
    <xdr:ext cx="1447800" cy="1143000"/>
    <xdr:pic>
      <xdr:nvPicPr>
        <xdr:cNvPr id="0" name="image131.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42</xdr:row>
      <xdr:rowOff>0</xdr:rowOff>
    </xdr:from>
    <xdr:ext cx="1543050" cy="952500"/>
    <xdr:pic>
      <xdr:nvPicPr>
        <xdr:cNvPr id="0" name="image194.png" title="图片"/>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43</xdr:row>
      <xdr:rowOff>0</xdr:rowOff>
    </xdr:from>
    <xdr:ext cx="1390650" cy="1495425"/>
    <xdr:pic>
      <xdr:nvPicPr>
        <xdr:cNvPr id="0" name="image12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43</xdr:row>
      <xdr:rowOff>0</xdr:rowOff>
    </xdr:from>
    <xdr:ext cx="1390650" cy="1495425"/>
    <xdr:pic>
      <xdr:nvPicPr>
        <xdr:cNvPr id="0" name="image193.png" title="图片"/>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44</xdr:row>
      <xdr:rowOff>0</xdr:rowOff>
    </xdr:from>
    <xdr:ext cx="1447800" cy="676275"/>
    <xdr:pic>
      <xdr:nvPicPr>
        <xdr:cNvPr id="0" name="image138.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44</xdr:row>
      <xdr:rowOff>0</xdr:rowOff>
    </xdr:from>
    <xdr:ext cx="1543050" cy="600075"/>
    <xdr:pic>
      <xdr:nvPicPr>
        <xdr:cNvPr id="0" name="image196.png" title="图片"/>
        <xdr:cNvPicPr preferRelativeResize="0"/>
      </xdr:nvPicPr>
      <xdr:blipFill>
        <a:blip cstate="print" r:embed="rId54"/>
        <a:stretch>
          <a:fillRect/>
        </a:stretch>
      </xdr:blipFill>
      <xdr:spPr>
        <a:prstGeom prst="rect">
          <a:avLst/>
        </a:prstGeom>
        <a:noFill/>
      </xdr:spPr>
    </xdr:pic>
    <xdr:clientData fLocksWithSheet="0"/>
  </xdr:oneCellAnchor>
  <xdr:oneCellAnchor>
    <xdr:from>
      <xdr:col>35</xdr:col>
      <xdr:colOff>0</xdr:colOff>
      <xdr:row>44</xdr:row>
      <xdr:rowOff>0</xdr:rowOff>
    </xdr:from>
    <xdr:ext cx="1485900" cy="647700"/>
    <xdr:pic>
      <xdr:nvPicPr>
        <xdr:cNvPr id="0" name="image190.png" title="图片"/>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45</xdr:row>
      <xdr:rowOff>0</xdr:rowOff>
    </xdr:from>
    <xdr:ext cx="714375" cy="847725"/>
    <xdr:pic>
      <xdr:nvPicPr>
        <xdr:cNvPr id="0" name="image139.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45</xdr:row>
      <xdr:rowOff>0</xdr:rowOff>
    </xdr:from>
    <xdr:ext cx="857250" cy="847725"/>
    <xdr:pic>
      <xdr:nvPicPr>
        <xdr:cNvPr id="0" name="image195.png" title="图片"/>
        <xdr:cNvPicPr preferRelativeResize="0"/>
      </xdr:nvPicPr>
      <xdr:blipFill>
        <a:blip cstate="print" r:embed="rId56"/>
        <a:stretch>
          <a:fillRect/>
        </a:stretch>
      </xdr:blipFill>
      <xdr:spPr>
        <a:prstGeom prst="rect">
          <a:avLst/>
        </a:prstGeom>
        <a:noFill/>
      </xdr:spPr>
    </xdr:pic>
    <xdr:clientData fLocksWithSheet="0"/>
  </xdr:oneCellAnchor>
  <xdr:oneCellAnchor>
    <xdr:from>
      <xdr:col>35</xdr:col>
      <xdr:colOff>0</xdr:colOff>
      <xdr:row>45</xdr:row>
      <xdr:rowOff>0</xdr:rowOff>
    </xdr:from>
    <xdr:ext cx="1219200" cy="847725"/>
    <xdr:pic>
      <xdr:nvPicPr>
        <xdr:cNvPr id="0" name="image188.png" title="图片"/>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46</xdr:row>
      <xdr:rowOff>0</xdr:rowOff>
    </xdr:from>
    <xdr:ext cx="533400" cy="914400"/>
    <xdr:pic>
      <xdr:nvPicPr>
        <xdr:cNvPr id="0" name="image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46</xdr:row>
      <xdr:rowOff>0</xdr:rowOff>
    </xdr:from>
    <xdr:ext cx="533400" cy="914400"/>
    <xdr:pic>
      <xdr:nvPicPr>
        <xdr:cNvPr id="0" name="image187.png" title="图片"/>
        <xdr:cNvPicPr preferRelativeResize="0"/>
      </xdr:nvPicPr>
      <xdr:blipFill>
        <a:blip cstate="print" r:embed="rId58"/>
        <a:stretch>
          <a:fillRect/>
        </a:stretch>
      </xdr:blipFill>
      <xdr:spPr>
        <a:prstGeom prst="rect">
          <a:avLst/>
        </a:prstGeom>
        <a:noFill/>
      </xdr:spPr>
    </xdr:pic>
    <xdr:clientData fLocksWithSheet="0"/>
  </xdr:oneCellAnchor>
  <xdr:oneCellAnchor>
    <xdr:from>
      <xdr:col>5</xdr:col>
      <xdr:colOff>0</xdr:colOff>
      <xdr:row>47</xdr:row>
      <xdr:rowOff>0</xdr:rowOff>
    </xdr:from>
    <xdr:ext cx="1419225" cy="914400"/>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47</xdr:row>
      <xdr:rowOff>0</xdr:rowOff>
    </xdr:from>
    <xdr:ext cx="1543050" cy="857250"/>
    <xdr:pic>
      <xdr:nvPicPr>
        <xdr:cNvPr id="0" name="image198.png" title="图片"/>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48</xdr:row>
      <xdr:rowOff>0</xdr:rowOff>
    </xdr:from>
    <xdr:ext cx="666750" cy="9144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48</xdr:row>
      <xdr:rowOff>0</xdr:rowOff>
    </xdr:from>
    <xdr:ext cx="266700" cy="914400"/>
    <xdr:pic>
      <xdr:nvPicPr>
        <xdr:cNvPr id="0" name="image197.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48</xdr:row>
      <xdr:rowOff>0</xdr:rowOff>
    </xdr:from>
    <xdr:ext cx="238125" cy="914400"/>
    <xdr:pic>
      <xdr:nvPicPr>
        <xdr:cNvPr id="0" name="image200.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49</xdr:row>
      <xdr:rowOff>0</xdr:rowOff>
    </xdr:from>
    <xdr:ext cx="666750" cy="9144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49</xdr:row>
      <xdr:rowOff>0</xdr:rowOff>
    </xdr:from>
    <xdr:ext cx="266700" cy="914400"/>
    <xdr:pic>
      <xdr:nvPicPr>
        <xdr:cNvPr id="0" name="image197.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49</xdr:row>
      <xdr:rowOff>0</xdr:rowOff>
    </xdr:from>
    <xdr:ext cx="238125" cy="914400"/>
    <xdr:pic>
      <xdr:nvPicPr>
        <xdr:cNvPr id="0" name="image200.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50</xdr:row>
      <xdr:rowOff>0</xdr:rowOff>
    </xdr:from>
    <xdr:ext cx="495300" cy="6858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50</xdr:row>
      <xdr:rowOff>0</xdr:rowOff>
    </xdr:from>
    <xdr:ext cx="200025" cy="685800"/>
    <xdr:pic>
      <xdr:nvPicPr>
        <xdr:cNvPr id="0" name="image197.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50</xdr:row>
      <xdr:rowOff>0</xdr:rowOff>
    </xdr:from>
    <xdr:ext cx="180975" cy="685800"/>
    <xdr:pic>
      <xdr:nvPicPr>
        <xdr:cNvPr id="0" name="image200.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51</xdr:row>
      <xdr:rowOff>0</xdr:rowOff>
    </xdr:from>
    <xdr:ext cx="476250" cy="647700"/>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51</xdr:row>
      <xdr:rowOff>0</xdr:rowOff>
    </xdr:from>
    <xdr:ext cx="180975" cy="647700"/>
    <xdr:pic>
      <xdr:nvPicPr>
        <xdr:cNvPr id="0" name="image197.png" title="图片"/>
        <xdr:cNvPicPr preferRelativeResize="0"/>
      </xdr:nvPicPr>
      <xdr:blipFill>
        <a:blip cstate="print" r:embed="rId60"/>
        <a:stretch>
          <a:fillRect/>
        </a:stretch>
      </xdr:blipFill>
      <xdr:spPr>
        <a:prstGeom prst="rect">
          <a:avLst/>
        </a:prstGeom>
        <a:noFill/>
      </xdr:spPr>
    </xdr:pic>
    <xdr:clientData fLocksWithSheet="0"/>
  </xdr:oneCellAnchor>
  <xdr:oneCellAnchor>
    <xdr:from>
      <xdr:col>35</xdr:col>
      <xdr:colOff>0</xdr:colOff>
      <xdr:row>51</xdr:row>
      <xdr:rowOff>0</xdr:rowOff>
    </xdr:from>
    <xdr:ext cx="171450" cy="647700"/>
    <xdr:pic>
      <xdr:nvPicPr>
        <xdr:cNvPr id="0" name="image200.png" title="图片"/>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52</xdr:row>
      <xdr:rowOff>0</xdr:rowOff>
    </xdr:from>
    <xdr:ext cx="609600" cy="733425"/>
    <xdr:pic>
      <xdr:nvPicPr>
        <xdr:cNvPr id="0" name="image13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52</xdr:row>
      <xdr:rowOff>0</xdr:rowOff>
    </xdr:from>
    <xdr:ext cx="685800" cy="733425"/>
    <xdr:pic>
      <xdr:nvPicPr>
        <xdr:cNvPr id="0" name="image191.png" title="图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53</xdr:row>
      <xdr:rowOff>0</xdr:rowOff>
    </xdr:from>
    <xdr:ext cx="1447800" cy="533400"/>
    <xdr:pic>
      <xdr:nvPicPr>
        <xdr:cNvPr id="0" name="image127.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53</xdr:row>
      <xdr:rowOff>0</xdr:rowOff>
    </xdr:from>
    <xdr:ext cx="1543050" cy="571500"/>
    <xdr:pic>
      <xdr:nvPicPr>
        <xdr:cNvPr id="0" name="image202.png" title="图片"/>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54</xdr:row>
      <xdr:rowOff>0</xdr:rowOff>
    </xdr:from>
    <xdr:ext cx="1447800" cy="781050"/>
    <xdr:pic>
      <xdr:nvPicPr>
        <xdr:cNvPr id="0" name="image13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54</xdr:row>
      <xdr:rowOff>0</xdr:rowOff>
    </xdr:from>
    <xdr:ext cx="1543050" cy="752475"/>
    <xdr:pic>
      <xdr:nvPicPr>
        <xdr:cNvPr id="0" name="image199.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55</xdr:row>
      <xdr:rowOff>0</xdr:rowOff>
    </xdr:from>
    <xdr:ext cx="1447800" cy="1143000"/>
    <xdr:pic>
      <xdr:nvPicPr>
        <xdr:cNvPr id="0" name="image131.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55</xdr:row>
      <xdr:rowOff>0</xdr:rowOff>
    </xdr:from>
    <xdr:ext cx="1543050" cy="1019175"/>
    <xdr:pic>
      <xdr:nvPicPr>
        <xdr:cNvPr id="0" name="image205.png" title="图片"/>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56</xdr:row>
      <xdr:rowOff>0</xdr:rowOff>
    </xdr:from>
    <xdr:ext cx="962025" cy="1038225"/>
    <xdr:pic>
      <xdr:nvPicPr>
        <xdr:cNvPr id="0" name="image12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56</xdr:row>
      <xdr:rowOff>0</xdr:rowOff>
    </xdr:from>
    <xdr:ext cx="962025" cy="1038225"/>
    <xdr:pic>
      <xdr:nvPicPr>
        <xdr:cNvPr id="0" name="image206.png" title="图片"/>
        <xdr:cNvPicPr preferRelativeResize="0"/>
      </xdr:nvPicPr>
      <xdr:blipFill>
        <a:blip cstate="print" r:embed="rId64"/>
        <a:stretch>
          <a:fillRect/>
        </a:stretch>
      </xdr:blipFill>
      <xdr:spPr>
        <a:prstGeom prst="rect">
          <a:avLst/>
        </a:prstGeom>
        <a:noFill/>
      </xdr:spPr>
    </xdr:pic>
    <xdr:clientData fLocksWithSheet="0"/>
  </xdr:oneCellAnchor>
  <xdr:oneCellAnchor>
    <xdr:from>
      <xdr:col>35</xdr:col>
      <xdr:colOff>0</xdr:colOff>
      <xdr:row>56</xdr:row>
      <xdr:rowOff>0</xdr:rowOff>
    </xdr:from>
    <xdr:ext cx="962025" cy="1038225"/>
    <xdr:pic>
      <xdr:nvPicPr>
        <xdr:cNvPr id="0" name="image214.png" title="图片"/>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57</xdr:row>
      <xdr:rowOff>0</xdr:rowOff>
    </xdr:from>
    <xdr:ext cx="1447800" cy="676275"/>
    <xdr:pic>
      <xdr:nvPicPr>
        <xdr:cNvPr id="0" name="image138.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57</xdr:row>
      <xdr:rowOff>0</xdr:rowOff>
    </xdr:from>
    <xdr:ext cx="1543050" cy="628650"/>
    <xdr:pic>
      <xdr:nvPicPr>
        <xdr:cNvPr id="0" name="image207.png" title="图片"/>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58</xdr:row>
      <xdr:rowOff>0</xdr:rowOff>
    </xdr:from>
    <xdr:ext cx="714375" cy="838200"/>
    <xdr:pic>
      <xdr:nvPicPr>
        <xdr:cNvPr id="0" name="image139.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58</xdr:row>
      <xdr:rowOff>0</xdr:rowOff>
    </xdr:from>
    <xdr:ext cx="1362075" cy="838200"/>
    <xdr:pic>
      <xdr:nvPicPr>
        <xdr:cNvPr id="0" name="image210.png" title="图片"/>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59</xdr:row>
      <xdr:rowOff>0</xdr:rowOff>
    </xdr:from>
    <xdr:ext cx="533400" cy="914400"/>
    <xdr:pic>
      <xdr:nvPicPr>
        <xdr:cNvPr id="0" name="image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59</xdr:row>
      <xdr:rowOff>0</xdr:rowOff>
    </xdr:from>
    <xdr:ext cx="571500" cy="914400"/>
    <xdr:pic>
      <xdr:nvPicPr>
        <xdr:cNvPr id="0" name="image212.png" title="图片"/>
        <xdr:cNvPicPr preferRelativeResize="0"/>
      </xdr:nvPicPr>
      <xdr:blipFill>
        <a:blip cstate="print" r:embed="rId68"/>
        <a:stretch>
          <a:fillRect/>
        </a:stretch>
      </xdr:blipFill>
      <xdr:spPr>
        <a:prstGeom prst="rect">
          <a:avLst/>
        </a:prstGeom>
        <a:noFill/>
      </xdr:spPr>
    </xdr:pic>
    <xdr:clientData fLocksWithSheet="0"/>
  </xdr:oneCellAnchor>
  <xdr:oneCellAnchor>
    <xdr:from>
      <xdr:col>5</xdr:col>
      <xdr:colOff>0</xdr:colOff>
      <xdr:row>60</xdr:row>
      <xdr:rowOff>0</xdr:rowOff>
    </xdr:from>
    <xdr:ext cx="1419225" cy="914400"/>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60</xdr:row>
      <xdr:rowOff>0</xdr:rowOff>
    </xdr:from>
    <xdr:ext cx="1514475" cy="914400"/>
    <xdr:pic>
      <xdr:nvPicPr>
        <xdr:cNvPr id="0" name="image203.png" title="图片"/>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61</xdr:row>
      <xdr:rowOff>0</xdr:rowOff>
    </xdr:from>
    <xdr:ext cx="800100" cy="109537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61</xdr:row>
      <xdr:rowOff>0</xdr:rowOff>
    </xdr:from>
    <xdr:ext cx="838200" cy="1095375"/>
    <xdr:pic>
      <xdr:nvPicPr>
        <xdr:cNvPr id="0" name="image211.png" title="图片"/>
        <xdr:cNvPicPr preferRelativeResize="0"/>
      </xdr:nvPicPr>
      <xdr:blipFill>
        <a:blip cstate="print" r:embed="rId70"/>
        <a:stretch>
          <a:fillRect/>
        </a:stretch>
      </xdr:blipFill>
      <xdr:spPr>
        <a:prstGeom prst="rect">
          <a:avLst/>
        </a:prstGeom>
        <a:noFill/>
      </xdr:spPr>
    </xdr:pic>
    <xdr:clientData fLocksWithSheet="0"/>
  </xdr:oneCellAnchor>
  <xdr:oneCellAnchor>
    <xdr:from>
      <xdr:col>35</xdr:col>
      <xdr:colOff>0</xdr:colOff>
      <xdr:row>61</xdr:row>
      <xdr:rowOff>0</xdr:rowOff>
    </xdr:from>
    <xdr:ext cx="923925" cy="1095375"/>
    <xdr:pic>
      <xdr:nvPicPr>
        <xdr:cNvPr id="0" name="image217.png" title="图片"/>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62</xdr:row>
      <xdr:rowOff>0</xdr:rowOff>
    </xdr:from>
    <xdr:ext cx="771525" cy="105727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62</xdr:row>
      <xdr:rowOff>0</xdr:rowOff>
    </xdr:from>
    <xdr:ext cx="809625" cy="1057275"/>
    <xdr:pic>
      <xdr:nvPicPr>
        <xdr:cNvPr id="0" name="image211.png" title="图片"/>
        <xdr:cNvPicPr preferRelativeResize="0"/>
      </xdr:nvPicPr>
      <xdr:blipFill>
        <a:blip cstate="print" r:embed="rId70"/>
        <a:stretch>
          <a:fillRect/>
        </a:stretch>
      </xdr:blipFill>
      <xdr:spPr>
        <a:prstGeom prst="rect">
          <a:avLst/>
        </a:prstGeom>
        <a:noFill/>
      </xdr:spPr>
    </xdr:pic>
    <xdr:clientData fLocksWithSheet="0"/>
  </xdr:oneCellAnchor>
  <xdr:oneCellAnchor>
    <xdr:from>
      <xdr:col>35</xdr:col>
      <xdr:colOff>0</xdr:colOff>
      <xdr:row>62</xdr:row>
      <xdr:rowOff>0</xdr:rowOff>
    </xdr:from>
    <xdr:ext cx="885825" cy="1047750"/>
    <xdr:pic>
      <xdr:nvPicPr>
        <xdr:cNvPr id="0" name="image217.png" title="图片"/>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63</xdr:row>
      <xdr:rowOff>0</xdr:rowOff>
    </xdr:from>
    <xdr:ext cx="990600" cy="1190625"/>
    <xdr:pic>
      <xdr:nvPicPr>
        <xdr:cNvPr id="0" name="image13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63</xdr:row>
      <xdr:rowOff>0</xdr:rowOff>
    </xdr:from>
    <xdr:ext cx="1047750" cy="1190625"/>
    <xdr:pic>
      <xdr:nvPicPr>
        <xdr:cNvPr id="0" name="image201.png" title="图片"/>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64</xdr:row>
      <xdr:rowOff>0</xdr:rowOff>
    </xdr:from>
    <xdr:ext cx="1447800" cy="533400"/>
    <xdr:pic>
      <xdr:nvPicPr>
        <xdr:cNvPr id="0" name="image127.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64</xdr:row>
      <xdr:rowOff>0</xdr:rowOff>
    </xdr:from>
    <xdr:ext cx="1543050" cy="571500"/>
    <xdr:pic>
      <xdr:nvPicPr>
        <xdr:cNvPr id="0" name="image213.png" title="图片"/>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65</xdr:row>
      <xdr:rowOff>0</xdr:rowOff>
    </xdr:from>
    <xdr:ext cx="1447800" cy="781050"/>
    <xdr:pic>
      <xdr:nvPicPr>
        <xdr:cNvPr id="0" name="image13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65</xdr:row>
      <xdr:rowOff>0</xdr:rowOff>
    </xdr:from>
    <xdr:ext cx="1543050" cy="752475"/>
    <xdr:pic>
      <xdr:nvPicPr>
        <xdr:cNvPr id="0" name="image204.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66</xdr:row>
      <xdr:rowOff>0</xdr:rowOff>
    </xdr:from>
    <xdr:ext cx="1095375" cy="876300"/>
    <xdr:pic>
      <xdr:nvPicPr>
        <xdr:cNvPr id="0" name="image131.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66</xdr:row>
      <xdr:rowOff>0</xdr:rowOff>
    </xdr:from>
    <xdr:ext cx="1000125" cy="876300"/>
    <xdr:pic>
      <xdr:nvPicPr>
        <xdr:cNvPr id="0" name="image208.png" title="图片"/>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67</xdr:row>
      <xdr:rowOff>0</xdr:rowOff>
    </xdr:from>
    <xdr:ext cx="571500" cy="619125"/>
    <xdr:pic>
      <xdr:nvPicPr>
        <xdr:cNvPr id="0" name="image12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67</xdr:row>
      <xdr:rowOff>0</xdr:rowOff>
    </xdr:from>
    <xdr:ext cx="571500" cy="619125"/>
    <xdr:pic>
      <xdr:nvPicPr>
        <xdr:cNvPr id="0" name="image209.png" title="图片"/>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68</xdr:row>
      <xdr:rowOff>0</xdr:rowOff>
    </xdr:from>
    <xdr:ext cx="1447800" cy="676275"/>
    <xdr:pic>
      <xdr:nvPicPr>
        <xdr:cNvPr id="0" name="image138.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68</xdr:row>
      <xdr:rowOff>0</xdr:rowOff>
    </xdr:from>
    <xdr:ext cx="1419225" cy="790575"/>
    <xdr:pic>
      <xdr:nvPicPr>
        <xdr:cNvPr id="0" name="image216.png" title="图片"/>
        <xdr:cNvPicPr preferRelativeResize="0"/>
      </xdr:nvPicPr>
      <xdr:blipFill>
        <a:blip cstate="print" r:embed="rId74"/>
        <a:stretch>
          <a:fillRect/>
        </a:stretch>
      </xdr:blipFill>
      <xdr:spPr>
        <a:prstGeom prst="rect">
          <a:avLst/>
        </a:prstGeom>
        <a:noFill/>
      </xdr:spPr>
    </xdr:pic>
    <xdr:clientData fLocksWithSheet="0"/>
  </xdr:oneCellAnchor>
  <xdr:oneCellAnchor>
    <xdr:from>
      <xdr:col>5</xdr:col>
      <xdr:colOff>0</xdr:colOff>
      <xdr:row>69</xdr:row>
      <xdr:rowOff>0</xdr:rowOff>
    </xdr:from>
    <xdr:ext cx="742950" cy="876300"/>
    <xdr:pic>
      <xdr:nvPicPr>
        <xdr:cNvPr id="0" name="image139.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69</xdr:row>
      <xdr:rowOff>0</xdr:rowOff>
    </xdr:from>
    <xdr:ext cx="1543050" cy="828675"/>
    <xdr:pic>
      <xdr:nvPicPr>
        <xdr:cNvPr id="0" name="image218.png" title="图片"/>
        <xdr:cNvPicPr preferRelativeResize="0"/>
      </xdr:nvPicPr>
      <xdr:blipFill>
        <a:blip cstate="print" r:embed="rId75"/>
        <a:stretch>
          <a:fillRect/>
        </a:stretch>
      </xdr:blipFill>
      <xdr:spPr>
        <a:prstGeom prst="rect">
          <a:avLst/>
        </a:prstGeom>
        <a:noFill/>
      </xdr:spPr>
    </xdr:pic>
    <xdr:clientData fLocksWithSheet="0"/>
  </xdr:oneCellAnchor>
  <xdr:oneCellAnchor>
    <xdr:from>
      <xdr:col>35</xdr:col>
      <xdr:colOff>0</xdr:colOff>
      <xdr:row>69</xdr:row>
      <xdr:rowOff>0</xdr:rowOff>
    </xdr:from>
    <xdr:ext cx="1485900" cy="866775"/>
    <xdr:pic>
      <xdr:nvPicPr>
        <xdr:cNvPr id="0" name="image219.png" title="图片"/>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70</xdr:row>
      <xdr:rowOff>0</xdr:rowOff>
    </xdr:from>
    <xdr:ext cx="723900" cy="1247775"/>
    <xdr:pic>
      <xdr:nvPicPr>
        <xdr:cNvPr id="0" name="image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70</xdr:row>
      <xdr:rowOff>0</xdr:rowOff>
    </xdr:from>
    <xdr:ext cx="781050" cy="1247775"/>
    <xdr:pic>
      <xdr:nvPicPr>
        <xdr:cNvPr id="0" name="image215.png" title="图片"/>
        <xdr:cNvPicPr preferRelativeResize="0"/>
      </xdr:nvPicPr>
      <xdr:blipFill>
        <a:blip cstate="print" r:embed="rId68"/>
        <a:stretch>
          <a:fillRect/>
        </a:stretch>
      </xdr:blipFill>
      <xdr:spPr>
        <a:prstGeom prst="rect">
          <a:avLst/>
        </a:prstGeom>
        <a:noFill/>
      </xdr:spPr>
    </xdr:pic>
    <xdr:clientData fLocksWithSheet="0"/>
  </xdr:oneCellAnchor>
  <xdr:oneCellAnchor>
    <xdr:from>
      <xdr:col>5</xdr:col>
      <xdr:colOff>0</xdr:colOff>
      <xdr:row>71</xdr:row>
      <xdr:rowOff>0</xdr:rowOff>
    </xdr:from>
    <xdr:ext cx="1171575" cy="752475"/>
    <xdr:pic>
      <xdr:nvPicPr>
        <xdr:cNvPr id="0" name="image15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71</xdr:row>
      <xdr:rowOff>0</xdr:rowOff>
    </xdr:from>
    <xdr:ext cx="1247775" cy="752475"/>
    <xdr:pic>
      <xdr:nvPicPr>
        <xdr:cNvPr id="0" name="image220.png" title="图片"/>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72</xdr:row>
      <xdr:rowOff>0</xdr:rowOff>
    </xdr:from>
    <xdr:ext cx="838200" cy="1133475"/>
    <xdr:pic>
      <xdr:nvPicPr>
        <xdr:cNvPr id="0" name="image14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72</xdr:row>
      <xdr:rowOff>0</xdr:rowOff>
    </xdr:from>
    <xdr:ext cx="828675" cy="1143000"/>
    <xdr:pic>
      <xdr:nvPicPr>
        <xdr:cNvPr id="0" name="image224.png" title="图片"/>
        <xdr:cNvPicPr preferRelativeResize="0"/>
      </xdr:nvPicPr>
      <xdr:blipFill>
        <a:blip cstate="print" r:embed="rId78"/>
        <a:stretch>
          <a:fillRect/>
        </a:stretch>
      </xdr:blipFill>
      <xdr:spPr>
        <a:prstGeom prst="rect">
          <a:avLst/>
        </a:prstGeom>
        <a:noFill/>
      </xdr:spPr>
    </xdr:pic>
    <xdr:clientData fLocksWithSheet="0"/>
  </xdr:oneCellAnchor>
  <xdr:oneCellAnchor>
    <xdr:from>
      <xdr:col>35</xdr:col>
      <xdr:colOff>0</xdr:colOff>
      <xdr:row>72</xdr:row>
      <xdr:rowOff>0</xdr:rowOff>
    </xdr:from>
    <xdr:ext cx="752475" cy="1133475"/>
    <xdr:pic>
      <xdr:nvPicPr>
        <xdr:cNvPr id="0" name="image226.png" title="图片"/>
        <xdr:cNvPicPr preferRelativeResize="0"/>
      </xdr:nvPicPr>
      <xdr:blipFill>
        <a:blip cstate="print" r:embed="rId7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1400175" cy="590550"/>
    <xdr:pic>
      <xdr:nvPicPr>
        <xdr:cNvPr id="0" name="image22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1371600" cy="1009650"/>
    <xdr:pic>
      <xdr:nvPicPr>
        <xdr:cNvPr id="0" name="image22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xdr:row>
      <xdr:rowOff>0</xdr:rowOff>
    </xdr:from>
    <xdr:ext cx="1400175" cy="1143000"/>
    <xdr:pic>
      <xdr:nvPicPr>
        <xdr:cNvPr id="0" name="image22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xdr:row>
      <xdr:rowOff>0</xdr:rowOff>
    </xdr:from>
    <xdr:ext cx="1371600" cy="990600"/>
    <xdr:pic>
      <xdr:nvPicPr>
        <xdr:cNvPr id="0" name="image233.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xdr:row>
      <xdr:rowOff>0</xdr:rowOff>
    </xdr:from>
    <xdr:ext cx="1400175" cy="609600"/>
    <xdr:pic>
      <xdr:nvPicPr>
        <xdr:cNvPr id="0" name="image22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1371600" cy="952500"/>
    <xdr:pic>
      <xdr:nvPicPr>
        <xdr:cNvPr id="0" name="image229.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4</xdr:row>
      <xdr:rowOff>0</xdr:rowOff>
    </xdr:from>
    <xdr:ext cx="1400175" cy="466725"/>
    <xdr:pic>
      <xdr:nvPicPr>
        <xdr:cNvPr id="0" name="image228.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xdr:row>
      <xdr:rowOff>0</xdr:rowOff>
    </xdr:from>
    <xdr:ext cx="1371600" cy="476250"/>
    <xdr:pic>
      <xdr:nvPicPr>
        <xdr:cNvPr id="0" name="image238.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xdr:row>
      <xdr:rowOff>0</xdr:rowOff>
    </xdr:from>
    <xdr:ext cx="1400175" cy="866775"/>
    <xdr:pic>
      <xdr:nvPicPr>
        <xdr:cNvPr id="0" name="image239.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xdr:row>
      <xdr:rowOff>0</xdr:rowOff>
    </xdr:from>
    <xdr:ext cx="1371600" cy="828675"/>
    <xdr:pic>
      <xdr:nvPicPr>
        <xdr:cNvPr id="0" name="image232.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6</xdr:row>
      <xdr:rowOff>0</xdr:rowOff>
    </xdr:from>
    <xdr:ext cx="1114425" cy="1152525"/>
    <xdr:pic>
      <xdr:nvPicPr>
        <xdr:cNvPr id="0" name="image227.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xdr:row>
      <xdr:rowOff>0</xdr:rowOff>
    </xdr:from>
    <xdr:ext cx="876300" cy="1152525"/>
    <xdr:pic>
      <xdr:nvPicPr>
        <xdr:cNvPr id="0" name="image230.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7</xdr:row>
      <xdr:rowOff>0</xdr:rowOff>
    </xdr:from>
    <xdr:ext cx="1400175" cy="304800"/>
    <xdr:pic>
      <xdr:nvPicPr>
        <xdr:cNvPr id="0" name="image235.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xdr:row>
      <xdr:rowOff>0</xdr:rowOff>
    </xdr:from>
    <xdr:ext cx="1371600" cy="609600"/>
    <xdr:pic>
      <xdr:nvPicPr>
        <xdr:cNvPr id="0" name="image234.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xdr:row>
      <xdr:rowOff>0</xdr:rowOff>
    </xdr:from>
    <xdr:ext cx="1400175" cy="923925"/>
    <xdr:pic>
      <xdr:nvPicPr>
        <xdr:cNvPr id="0" name="image231.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8</xdr:row>
      <xdr:rowOff>0</xdr:rowOff>
    </xdr:from>
    <xdr:ext cx="1371600" cy="619125"/>
    <xdr:pic>
      <xdr:nvPicPr>
        <xdr:cNvPr id="0" name="image237.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9</xdr:row>
      <xdr:rowOff>0</xdr:rowOff>
    </xdr:from>
    <xdr:ext cx="1400175" cy="609600"/>
    <xdr:pic>
      <xdr:nvPicPr>
        <xdr:cNvPr id="0" name="image246.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9</xdr:row>
      <xdr:rowOff>0</xdr:rowOff>
    </xdr:from>
    <xdr:ext cx="1371600" cy="1000125"/>
    <xdr:pic>
      <xdr:nvPicPr>
        <xdr:cNvPr id="0" name="image236.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10</xdr:row>
      <xdr:rowOff>0</xdr:rowOff>
    </xdr:from>
    <xdr:ext cx="1219200" cy="1152525"/>
    <xdr:pic>
      <xdr:nvPicPr>
        <xdr:cNvPr id="0" name="image25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10</xdr:row>
      <xdr:rowOff>0</xdr:rowOff>
    </xdr:from>
    <xdr:ext cx="1295400" cy="1152525"/>
    <xdr:pic>
      <xdr:nvPicPr>
        <xdr:cNvPr id="0" name="image248.pn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11</xdr:row>
      <xdr:rowOff>0</xdr:rowOff>
    </xdr:from>
    <xdr:ext cx="1400175" cy="590550"/>
    <xdr:pic>
      <xdr:nvPicPr>
        <xdr:cNvPr id="0" name="image22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11</xdr:row>
      <xdr:rowOff>0</xdr:rowOff>
    </xdr:from>
    <xdr:ext cx="1371600" cy="942975"/>
    <xdr:pic>
      <xdr:nvPicPr>
        <xdr:cNvPr id="0" name="image240.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12</xdr:row>
      <xdr:rowOff>0</xdr:rowOff>
    </xdr:from>
    <xdr:ext cx="1400175" cy="1143000"/>
    <xdr:pic>
      <xdr:nvPicPr>
        <xdr:cNvPr id="0" name="image22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371600" cy="904875"/>
    <xdr:pic>
      <xdr:nvPicPr>
        <xdr:cNvPr id="0" name="image243.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13</xdr:row>
      <xdr:rowOff>0</xdr:rowOff>
    </xdr:from>
    <xdr:ext cx="1400175" cy="609600"/>
    <xdr:pic>
      <xdr:nvPicPr>
        <xdr:cNvPr id="0" name="image22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371600" cy="742950"/>
    <xdr:pic>
      <xdr:nvPicPr>
        <xdr:cNvPr id="0" name="image241.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14</xdr:row>
      <xdr:rowOff>0</xdr:rowOff>
    </xdr:from>
    <xdr:ext cx="1400175" cy="466725"/>
    <xdr:pic>
      <xdr:nvPicPr>
        <xdr:cNvPr id="0" name="image228.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14</xdr:row>
      <xdr:rowOff>0</xdr:rowOff>
    </xdr:from>
    <xdr:ext cx="1371600" cy="314325"/>
    <xdr:pic>
      <xdr:nvPicPr>
        <xdr:cNvPr id="0" name="image253.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15</xdr:row>
      <xdr:rowOff>0</xdr:rowOff>
    </xdr:from>
    <xdr:ext cx="1400175" cy="866775"/>
    <xdr:pic>
      <xdr:nvPicPr>
        <xdr:cNvPr id="0" name="image239.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15</xdr:row>
      <xdr:rowOff>0</xdr:rowOff>
    </xdr:from>
    <xdr:ext cx="1371600" cy="609600"/>
    <xdr:pic>
      <xdr:nvPicPr>
        <xdr:cNvPr id="0" name="image250.pn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16</xdr:row>
      <xdr:rowOff>0</xdr:rowOff>
    </xdr:from>
    <xdr:ext cx="1114425" cy="1152525"/>
    <xdr:pic>
      <xdr:nvPicPr>
        <xdr:cNvPr id="0" name="image227.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16</xdr:row>
      <xdr:rowOff>0</xdr:rowOff>
    </xdr:from>
    <xdr:ext cx="1371600" cy="1047750"/>
    <xdr:pic>
      <xdr:nvPicPr>
        <xdr:cNvPr id="0" name="image245.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17</xdr:row>
      <xdr:rowOff>0</xdr:rowOff>
    </xdr:from>
    <xdr:ext cx="1400175" cy="304800"/>
    <xdr:pic>
      <xdr:nvPicPr>
        <xdr:cNvPr id="0" name="image235.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17</xdr:row>
      <xdr:rowOff>0</xdr:rowOff>
    </xdr:from>
    <xdr:ext cx="1371600" cy="485775"/>
    <xdr:pic>
      <xdr:nvPicPr>
        <xdr:cNvPr id="0" name="image247.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18</xdr:row>
      <xdr:rowOff>0</xdr:rowOff>
    </xdr:from>
    <xdr:ext cx="1400175" cy="923925"/>
    <xdr:pic>
      <xdr:nvPicPr>
        <xdr:cNvPr id="0" name="image231.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18</xdr:row>
      <xdr:rowOff>0</xdr:rowOff>
    </xdr:from>
    <xdr:ext cx="1371600" cy="704850"/>
    <xdr:pic>
      <xdr:nvPicPr>
        <xdr:cNvPr id="0" name="image251.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19</xdr:row>
      <xdr:rowOff>0</xdr:rowOff>
    </xdr:from>
    <xdr:ext cx="1400175" cy="609600"/>
    <xdr:pic>
      <xdr:nvPicPr>
        <xdr:cNvPr id="0" name="image246.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19</xdr:row>
      <xdr:rowOff>0</xdr:rowOff>
    </xdr:from>
    <xdr:ext cx="1371600" cy="790575"/>
    <xdr:pic>
      <xdr:nvPicPr>
        <xdr:cNvPr id="0" name="image260.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20</xdr:row>
      <xdr:rowOff>0</xdr:rowOff>
    </xdr:from>
    <xdr:ext cx="1219200" cy="1152525"/>
    <xdr:pic>
      <xdr:nvPicPr>
        <xdr:cNvPr id="0" name="image25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20</xdr:row>
      <xdr:rowOff>0</xdr:rowOff>
    </xdr:from>
    <xdr:ext cx="1371600" cy="1076325"/>
    <xdr:pic>
      <xdr:nvPicPr>
        <xdr:cNvPr id="0" name="image255.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21</xdr:row>
      <xdr:rowOff>0</xdr:rowOff>
    </xdr:from>
    <xdr:ext cx="1400175" cy="590550"/>
    <xdr:pic>
      <xdr:nvPicPr>
        <xdr:cNvPr id="0" name="image22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21</xdr:row>
      <xdr:rowOff>0</xdr:rowOff>
    </xdr:from>
    <xdr:ext cx="1000125" cy="1152525"/>
    <xdr:pic>
      <xdr:nvPicPr>
        <xdr:cNvPr id="0" name="image242.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22</xdr:row>
      <xdr:rowOff>0</xdr:rowOff>
    </xdr:from>
    <xdr:ext cx="1400175" cy="1143000"/>
    <xdr:pic>
      <xdr:nvPicPr>
        <xdr:cNvPr id="0" name="image22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22</xdr:row>
      <xdr:rowOff>0</xdr:rowOff>
    </xdr:from>
    <xdr:ext cx="1371600" cy="1019175"/>
    <xdr:pic>
      <xdr:nvPicPr>
        <xdr:cNvPr id="0" name="image254.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23</xdr:row>
      <xdr:rowOff>0</xdr:rowOff>
    </xdr:from>
    <xdr:ext cx="1400175" cy="609600"/>
    <xdr:pic>
      <xdr:nvPicPr>
        <xdr:cNvPr id="0" name="image22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23</xdr:row>
      <xdr:rowOff>0</xdr:rowOff>
    </xdr:from>
    <xdr:ext cx="1371600" cy="990600"/>
    <xdr:pic>
      <xdr:nvPicPr>
        <xdr:cNvPr id="0" name="image244.png"/>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24</xdr:row>
      <xdr:rowOff>0</xdr:rowOff>
    </xdr:from>
    <xdr:ext cx="1400175" cy="466725"/>
    <xdr:pic>
      <xdr:nvPicPr>
        <xdr:cNvPr id="0" name="image228.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24</xdr:row>
      <xdr:rowOff>0</xdr:rowOff>
    </xdr:from>
    <xdr:ext cx="1371600" cy="333375"/>
    <xdr:pic>
      <xdr:nvPicPr>
        <xdr:cNvPr id="0" name="image252.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25</xdr:row>
      <xdr:rowOff>0</xdr:rowOff>
    </xdr:from>
    <xdr:ext cx="1400175" cy="866775"/>
    <xdr:pic>
      <xdr:nvPicPr>
        <xdr:cNvPr id="0" name="image239.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25</xdr:row>
      <xdr:rowOff>0</xdr:rowOff>
    </xdr:from>
    <xdr:ext cx="1371600" cy="685800"/>
    <xdr:pic>
      <xdr:nvPicPr>
        <xdr:cNvPr id="0" name="image249.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26</xdr:row>
      <xdr:rowOff>0</xdr:rowOff>
    </xdr:from>
    <xdr:ext cx="1114425" cy="1152525"/>
    <xdr:pic>
      <xdr:nvPicPr>
        <xdr:cNvPr id="0" name="image227.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26</xdr:row>
      <xdr:rowOff>0</xdr:rowOff>
    </xdr:from>
    <xdr:ext cx="1371600" cy="1066800"/>
    <xdr:pic>
      <xdr:nvPicPr>
        <xdr:cNvPr id="0" name="image256.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27</xdr:row>
      <xdr:rowOff>0</xdr:rowOff>
    </xdr:from>
    <xdr:ext cx="1400175" cy="304800"/>
    <xdr:pic>
      <xdr:nvPicPr>
        <xdr:cNvPr id="0" name="image235.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27</xdr:row>
      <xdr:rowOff>0</xdr:rowOff>
    </xdr:from>
    <xdr:ext cx="1371600" cy="323850"/>
    <xdr:pic>
      <xdr:nvPicPr>
        <xdr:cNvPr id="0" name="image267.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28</xdr:row>
      <xdr:rowOff>0</xdr:rowOff>
    </xdr:from>
    <xdr:ext cx="1400175" cy="923925"/>
    <xdr:pic>
      <xdr:nvPicPr>
        <xdr:cNvPr id="0" name="image231.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28</xdr:row>
      <xdr:rowOff>0</xdr:rowOff>
    </xdr:from>
    <xdr:ext cx="1371600" cy="723900"/>
    <xdr:pic>
      <xdr:nvPicPr>
        <xdr:cNvPr id="0" name="image266.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29</xdr:row>
      <xdr:rowOff>0</xdr:rowOff>
    </xdr:from>
    <xdr:ext cx="1400175" cy="609600"/>
    <xdr:pic>
      <xdr:nvPicPr>
        <xdr:cNvPr id="0" name="image246.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29</xdr:row>
      <xdr:rowOff>0</xdr:rowOff>
    </xdr:from>
    <xdr:ext cx="1371600" cy="581025"/>
    <xdr:pic>
      <xdr:nvPicPr>
        <xdr:cNvPr id="0" name="image257.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30</xdr:row>
      <xdr:rowOff>0</xdr:rowOff>
    </xdr:from>
    <xdr:ext cx="1219200" cy="1152525"/>
    <xdr:pic>
      <xdr:nvPicPr>
        <xdr:cNvPr id="0" name="image25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30</xdr:row>
      <xdr:rowOff>0</xdr:rowOff>
    </xdr:from>
    <xdr:ext cx="1371600" cy="923925"/>
    <xdr:pic>
      <xdr:nvPicPr>
        <xdr:cNvPr id="0" name="image282.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31</xdr:row>
      <xdr:rowOff>0</xdr:rowOff>
    </xdr:from>
    <xdr:ext cx="1400175" cy="590550"/>
    <xdr:pic>
      <xdr:nvPicPr>
        <xdr:cNvPr id="0" name="image22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31</xdr:row>
      <xdr:rowOff>0</xdr:rowOff>
    </xdr:from>
    <xdr:ext cx="1371600" cy="1009650"/>
    <xdr:pic>
      <xdr:nvPicPr>
        <xdr:cNvPr id="0" name="image263.png"/>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32</xdr:row>
      <xdr:rowOff>0</xdr:rowOff>
    </xdr:from>
    <xdr:ext cx="1400175" cy="1143000"/>
    <xdr:pic>
      <xdr:nvPicPr>
        <xdr:cNvPr id="0" name="image22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32</xdr:row>
      <xdr:rowOff>0</xdr:rowOff>
    </xdr:from>
    <xdr:ext cx="838200" cy="1152525"/>
    <xdr:pic>
      <xdr:nvPicPr>
        <xdr:cNvPr id="0" name="image261.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33</xdr:row>
      <xdr:rowOff>0</xdr:rowOff>
    </xdr:from>
    <xdr:ext cx="1400175" cy="609600"/>
    <xdr:pic>
      <xdr:nvPicPr>
        <xdr:cNvPr id="0" name="image22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33</xdr:row>
      <xdr:rowOff>0</xdr:rowOff>
    </xdr:from>
    <xdr:ext cx="1371600" cy="1133475"/>
    <xdr:pic>
      <xdr:nvPicPr>
        <xdr:cNvPr id="0" name="image259.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34</xdr:row>
      <xdr:rowOff>0</xdr:rowOff>
    </xdr:from>
    <xdr:ext cx="1400175" cy="466725"/>
    <xdr:pic>
      <xdr:nvPicPr>
        <xdr:cNvPr id="0" name="image228.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34</xdr:row>
      <xdr:rowOff>0</xdr:rowOff>
    </xdr:from>
    <xdr:ext cx="1371600" cy="476250"/>
    <xdr:pic>
      <xdr:nvPicPr>
        <xdr:cNvPr id="0" name="image271.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35</xdr:row>
      <xdr:rowOff>0</xdr:rowOff>
    </xdr:from>
    <xdr:ext cx="1400175" cy="866775"/>
    <xdr:pic>
      <xdr:nvPicPr>
        <xdr:cNvPr id="0" name="image239.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35</xdr:row>
      <xdr:rowOff>0</xdr:rowOff>
    </xdr:from>
    <xdr:ext cx="1371600" cy="876300"/>
    <xdr:pic>
      <xdr:nvPicPr>
        <xdr:cNvPr id="0" name="image264.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36</xdr:row>
      <xdr:rowOff>0</xdr:rowOff>
    </xdr:from>
    <xdr:ext cx="1114425" cy="1152525"/>
    <xdr:pic>
      <xdr:nvPicPr>
        <xdr:cNvPr id="0" name="image227.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36</xdr:row>
      <xdr:rowOff>0</xdr:rowOff>
    </xdr:from>
    <xdr:ext cx="952500" cy="1152525"/>
    <xdr:pic>
      <xdr:nvPicPr>
        <xdr:cNvPr id="0" name="image265.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37</xdr:row>
      <xdr:rowOff>0</xdr:rowOff>
    </xdr:from>
    <xdr:ext cx="1400175" cy="304800"/>
    <xdr:pic>
      <xdr:nvPicPr>
        <xdr:cNvPr id="0" name="image235.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37</xdr:row>
      <xdr:rowOff>0</xdr:rowOff>
    </xdr:from>
    <xdr:ext cx="1371600" cy="419100"/>
    <xdr:pic>
      <xdr:nvPicPr>
        <xdr:cNvPr id="0" name="image268.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38</xdr:row>
      <xdr:rowOff>0</xdr:rowOff>
    </xdr:from>
    <xdr:ext cx="1400175" cy="923925"/>
    <xdr:pic>
      <xdr:nvPicPr>
        <xdr:cNvPr id="0" name="image231.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38</xdr:row>
      <xdr:rowOff>0</xdr:rowOff>
    </xdr:from>
    <xdr:ext cx="1371600" cy="695325"/>
    <xdr:pic>
      <xdr:nvPicPr>
        <xdr:cNvPr id="0" name="image262.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39</xdr:row>
      <xdr:rowOff>0</xdr:rowOff>
    </xdr:from>
    <xdr:ext cx="1400175" cy="609600"/>
    <xdr:pic>
      <xdr:nvPicPr>
        <xdr:cNvPr id="0" name="image246.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39</xdr:row>
      <xdr:rowOff>0</xdr:rowOff>
    </xdr:from>
    <xdr:ext cx="1371600" cy="704850"/>
    <xdr:pic>
      <xdr:nvPicPr>
        <xdr:cNvPr id="0" name="image273.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40</xdr:row>
      <xdr:rowOff>0</xdr:rowOff>
    </xdr:from>
    <xdr:ext cx="1219200" cy="1152525"/>
    <xdr:pic>
      <xdr:nvPicPr>
        <xdr:cNvPr id="0" name="image25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40</xdr:row>
      <xdr:rowOff>0</xdr:rowOff>
    </xdr:from>
    <xdr:ext cx="1371600" cy="923925"/>
    <xdr:pic>
      <xdr:nvPicPr>
        <xdr:cNvPr id="0" name="image284.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41</xdr:row>
      <xdr:rowOff>0</xdr:rowOff>
    </xdr:from>
    <xdr:ext cx="1400175" cy="590550"/>
    <xdr:pic>
      <xdr:nvPicPr>
        <xdr:cNvPr id="0" name="image22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41</xdr:row>
      <xdr:rowOff>0</xdr:rowOff>
    </xdr:from>
    <xdr:ext cx="1371600" cy="1009650"/>
    <xdr:pic>
      <xdr:nvPicPr>
        <xdr:cNvPr id="0" name="image272.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42</xdr:row>
      <xdr:rowOff>0</xdr:rowOff>
    </xdr:from>
    <xdr:ext cx="1400175" cy="1143000"/>
    <xdr:pic>
      <xdr:nvPicPr>
        <xdr:cNvPr id="0" name="image22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42</xdr:row>
      <xdr:rowOff>0</xdr:rowOff>
    </xdr:from>
    <xdr:ext cx="942975" cy="1152525"/>
    <xdr:pic>
      <xdr:nvPicPr>
        <xdr:cNvPr id="0" name="image269.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43</xdr:row>
      <xdr:rowOff>0</xdr:rowOff>
    </xdr:from>
    <xdr:ext cx="1400175" cy="609600"/>
    <xdr:pic>
      <xdr:nvPicPr>
        <xdr:cNvPr id="0" name="image22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43</xdr:row>
      <xdr:rowOff>0</xdr:rowOff>
    </xdr:from>
    <xdr:ext cx="1371600" cy="876300"/>
    <xdr:pic>
      <xdr:nvPicPr>
        <xdr:cNvPr id="0" name="image274.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44</xdr:row>
      <xdr:rowOff>0</xdr:rowOff>
    </xdr:from>
    <xdr:ext cx="1400175" cy="466725"/>
    <xdr:pic>
      <xdr:nvPicPr>
        <xdr:cNvPr id="0" name="image228.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44</xdr:row>
      <xdr:rowOff>0</xdr:rowOff>
    </xdr:from>
    <xdr:ext cx="1371600" cy="476250"/>
    <xdr:pic>
      <xdr:nvPicPr>
        <xdr:cNvPr id="0" name="image270.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45</xdr:row>
      <xdr:rowOff>0</xdr:rowOff>
    </xdr:from>
    <xdr:ext cx="1400175" cy="866775"/>
    <xdr:pic>
      <xdr:nvPicPr>
        <xdr:cNvPr id="0" name="image239.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45</xdr:row>
      <xdr:rowOff>0</xdr:rowOff>
    </xdr:from>
    <xdr:ext cx="1371600" cy="819150"/>
    <xdr:pic>
      <xdr:nvPicPr>
        <xdr:cNvPr id="0" name="image275.png"/>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46</xdr:row>
      <xdr:rowOff>0</xdr:rowOff>
    </xdr:from>
    <xdr:ext cx="1114425" cy="1152525"/>
    <xdr:pic>
      <xdr:nvPicPr>
        <xdr:cNvPr id="0" name="image227.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46</xdr:row>
      <xdr:rowOff>0</xdr:rowOff>
    </xdr:from>
    <xdr:ext cx="752475" cy="1152525"/>
    <xdr:pic>
      <xdr:nvPicPr>
        <xdr:cNvPr id="0" name="image280.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0</xdr:colOff>
      <xdr:row>47</xdr:row>
      <xdr:rowOff>0</xdr:rowOff>
    </xdr:from>
    <xdr:ext cx="1400175" cy="304800"/>
    <xdr:pic>
      <xdr:nvPicPr>
        <xdr:cNvPr id="0" name="image235.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47</xdr:row>
      <xdr:rowOff>0</xdr:rowOff>
    </xdr:from>
    <xdr:ext cx="1371600" cy="447675"/>
    <xdr:pic>
      <xdr:nvPicPr>
        <xdr:cNvPr id="0" name="image278.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48</xdr:row>
      <xdr:rowOff>0</xdr:rowOff>
    </xdr:from>
    <xdr:ext cx="1400175" cy="923925"/>
    <xdr:pic>
      <xdr:nvPicPr>
        <xdr:cNvPr id="0" name="image231.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48</xdr:row>
      <xdr:rowOff>0</xdr:rowOff>
    </xdr:from>
    <xdr:ext cx="1371600" cy="666750"/>
    <xdr:pic>
      <xdr:nvPicPr>
        <xdr:cNvPr id="0" name="image276.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49</xdr:row>
      <xdr:rowOff>0</xdr:rowOff>
    </xdr:from>
    <xdr:ext cx="1400175" cy="609600"/>
    <xdr:pic>
      <xdr:nvPicPr>
        <xdr:cNvPr id="0" name="image246.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49</xdr:row>
      <xdr:rowOff>0</xdr:rowOff>
    </xdr:from>
    <xdr:ext cx="1371600" cy="762000"/>
    <xdr:pic>
      <xdr:nvPicPr>
        <xdr:cNvPr id="0" name="image277.png" title="图片"/>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50</xdr:row>
      <xdr:rowOff>0</xdr:rowOff>
    </xdr:from>
    <xdr:ext cx="1219200" cy="1152525"/>
    <xdr:pic>
      <xdr:nvPicPr>
        <xdr:cNvPr id="0" name="image25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50</xdr:row>
      <xdr:rowOff>0</xdr:rowOff>
    </xdr:from>
    <xdr:ext cx="1323975" cy="1152525"/>
    <xdr:pic>
      <xdr:nvPicPr>
        <xdr:cNvPr id="0" name="image279.png"/>
        <xdr:cNvPicPr preferRelativeResize="0"/>
      </xdr:nvPicPr>
      <xdr:blipFill>
        <a:blip cstate="print" r:embed="rId58"/>
        <a:stretch>
          <a:fillRect/>
        </a:stretch>
      </xdr:blipFill>
      <xdr:spPr>
        <a:prstGeom prst="rect">
          <a:avLst/>
        </a:prstGeom>
        <a:noFill/>
      </xdr:spPr>
    </xdr:pic>
    <xdr:clientData fLocksWithSheet="0"/>
  </xdr:oneCellAnchor>
  <xdr:oneCellAnchor>
    <xdr:from>
      <xdr:col>5</xdr:col>
      <xdr:colOff>0</xdr:colOff>
      <xdr:row>51</xdr:row>
      <xdr:rowOff>0</xdr:rowOff>
    </xdr:from>
    <xdr:ext cx="1400175" cy="590550"/>
    <xdr:pic>
      <xdr:nvPicPr>
        <xdr:cNvPr id="0" name="image22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51</xdr:row>
      <xdr:rowOff>0</xdr:rowOff>
    </xdr:from>
    <xdr:ext cx="1371600" cy="914400"/>
    <xdr:pic>
      <xdr:nvPicPr>
        <xdr:cNvPr id="0" name="image283.pn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52</xdr:row>
      <xdr:rowOff>0</xdr:rowOff>
    </xdr:from>
    <xdr:ext cx="1400175" cy="1143000"/>
    <xdr:pic>
      <xdr:nvPicPr>
        <xdr:cNvPr id="0" name="image22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52</xdr:row>
      <xdr:rowOff>0</xdr:rowOff>
    </xdr:from>
    <xdr:ext cx="1104900" cy="1143000"/>
    <xdr:pic>
      <xdr:nvPicPr>
        <xdr:cNvPr id="0" name="image281.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53</xdr:row>
      <xdr:rowOff>0</xdr:rowOff>
    </xdr:from>
    <xdr:ext cx="1400175" cy="609600"/>
    <xdr:pic>
      <xdr:nvPicPr>
        <xdr:cNvPr id="0" name="image22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53</xdr:row>
      <xdr:rowOff>0</xdr:rowOff>
    </xdr:from>
    <xdr:ext cx="1371600" cy="857250"/>
    <xdr:pic>
      <xdr:nvPicPr>
        <xdr:cNvPr id="0" name="image285.pn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54</xdr:row>
      <xdr:rowOff>0</xdr:rowOff>
    </xdr:from>
    <xdr:ext cx="1400175" cy="466725"/>
    <xdr:pic>
      <xdr:nvPicPr>
        <xdr:cNvPr id="0" name="image228.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54</xdr:row>
      <xdr:rowOff>0</xdr:rowOff>
    </xdr:from>
    <xdr:ext cx="1371600" cy="361950"/>
    <xdr:pic>
      <xdr:nvPicPr>
        <xdr:cNvPr id="0" name="image287.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55</xdr:row>
      <xdr:rowOff>0</xdr:rowOff>
    </xdr:from>
    <xdr:ext cx="1400175" cy="866775"/>
    <xdr:pic>
      <xdr:nvPicPr>
        <xdr:cNvPr id="0" name="image239.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55</xdr:row>
      <xdr:rowOff>0</xdr:rowOff>
    </xdr:from>
    <xdr:ext cx="1371600" cy="657225"/>
    <xdr:pic>
      <xdr:nvPicPr>
        <xdr:cNvPr id="0" name="image286.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56</xdr:row>
      <xdr:rowOff>0</xdr:rowOff>
    </xdr:from>
    <xdr:ext cx="1114425" cy="1152525"/>
    <xdr:pic>
      <xdr:nvPicPr>
        <xdr:cNvPr id="0" name="image227.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56</xdr:row>
      <xdr:rowOff>0</xdr:rowOff>
    </xdr:from>
    <xdr:ext cx="1371600" cy="1076325"/>
    <xdr:pic>
      <xdr:nvPicPr>
        <xdr:cNvPr id="0" name="image288.png"/>
        <xdr:cNvPicPr preferRelativeResize="0"/>
      </xdr:nvPicPr>
      <xdr:blipFill>
        <a:blip cstate="print" r:embed="rId64"/>
        <a:stretch>
          <a:fillRect/>
        </a:stretch>
      </xdr:blipFill>
      <xdr:spPr>
        <a:prstGeom prst="rect">
          <a:avLst/>
        </a:prstGeom>
        <a:noFill/>
      </xdr:spPr>
    </xdr:pic>
    <xdr:clientData fLocksWithSheet="0"/>
  </xdr:oneCellAnchor>
  <xdr:oneCellAnchor>
    <xdr:from>
      <xdr:col>5</xdr:col>
      <xdr:colOff>0</xdr:colOff>
      <xdr:row>57</xdr:row>
      <xdr:rowOff>0</xdr:rowOff>
    </xdr:from>
    <xdr:ext cx="1400175" cy="304800"/>
    <xdr:pic>
      <xdr:nvPicPr>
        <xdr:cNvPr id="0" name="image235.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57</xdr:row>
      <xdr:rowOff>0</xdr:rowOff>
    </xdr:from>
    <xdr:ext cx="1371600" cy="619125"/>
    <xdr:pic>
      <xdr:nvPicPr>
        <xdr:cNvPr id="0" name="image289.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58</xdr:row>
      <xdr:rowOff>0</xdr:rowOff>
    </xdr:from>
    <xdr:ext cx="1400175" cy="923925"/>
    <xdr:pic>
      <xdr:nvPicPr>
        <xdr:cNvPr id="0" name="image231.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58</xdr:row>
      <xdr:rowOff>0</xdr:rowOff>
    </xdr:from>
    <xdr:ext cx="1371600" cy="876300"/>
    <xdr:pic>
      <xdr:nvPicPr>
        <xdr:cNvPr id="0" name="image292.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59</xdr:row>
      <xdr:rowOff>0</xdr:rowOff>
    </xdr:from>
    <xdr:ext cx="1400175" cy="609600"/>
    <xdr:pic>
      <xdr:nvPicPr>
        <xdr:cNvPr id="0" name="image246.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59</xdr:row>
      <xdr:rowOff>0</xdr:rowOff>
    </xdr:from>
    <xdr:ext cx="1371600" cy="523875"/>
    <xdr:pic>
      <xdr:nvPicPr>
        <xdr:cNvPr id="0" name="image290.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60</xdr:row>
      <xdr:rowOff>0</xdr:rowOff>
    </xdr:from>
    <xdr:ext cx="1219200" cy="1152525"/>
    <xdr:pic>
      <xdr:nvPicPr>
        <xdr:cNvPr id="0" name="image25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60</xdr:row>
      <xdr:rowOff>0</xdr:rowOff>
    </xdr:from>
    <xdr:ext cx="1371600" cy="1019175"/>
    <xdr:pic>
      <xdr:nvPicPr>
        <xdr:cNvPr id="0" name="image291.png"/>
        <xdr:cNvPicPr preferRelativeResize="0"/>
      </xdr:nvPicPr>
      <xdr:blipFill>
        <a:blip cstate="print" r:embed="rId6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3.38"/>
    <col customWidth="1" min="4" max="4" width="32.75"/>
    <col customWidth="1" min="5" max="5" width="23.38"/>
    <col customWidth="1" min="6" max="6" width="264.38"/>
    <col customWidth="1" min="7" max="7" width="20.13"/>
    <col customWidth="1" min="8" max="8" width="23.38"/>
    <col customWidth="1" min="9" max="9" width="9.38"/>
    <col customWidth="1" min="10" max="10" width="185.0"/>
  </cols>
  <sheetData>
    <row r="1">
      <c r="A1" s="1" t="s">
        <v>0</v>
      </c>
      <c r="B1" s="1" t="s">
        <v>1</v>
      </c>
      <c r="C1" s="1" t="s">
        <v>2</v>
      </c>
      <c r="D1" s="1" t="s">
        <v>3</v>
      </c>
      <c r="E1" s="1" t="s">
        <v>4</v>
      </c>
      <c r="F1" s="2" t="s">
        <v>5</v>
      </c>
      <c r="G1" s="1" t="s">
        <v>6</v>
      </c>
      <c r="H1" s="3"/>
      <c r="I1" s="3"/>
      <c r="J1" s="3"/>
      <c r="K1" s="4"/>
      <c r="L1" s="4"/>
      <c r="M1" s="4"/>
      <c r="N1" s="4"/>
      <c r="O1" s="4"/>
      <c r="P1" s="4"/>
      <c r="Q1" s="4"/>
      <c r="R1" s="4"/>
      <c r="S1" s="4"/>
      <c r="T1" s="4"/>
      <c r="U1" s="4"/>
      <c r="V1" s="4"/>
      <c r="W1" s="4"/>
      <c r="X1" s="4"/>
      <c r="Y1" s="4"/>
      <c r="Z1" s="4"/>
      <c r="AA1" s="4"/>
      <c r="AB1" s="4"/>
      <c r="AC1" s="4"/>
      <c r="AD1" s="4"/>
      <c r="AE1" s="4"/>
      <c r="AF1" s="4"/>
      <c r="AG1" s="4"/>
    </row>
    <row r="2">
      <c r="A2" s="5" t="s">
        <v>7</v>
      </c>
      <c r="B2" s="5"/>
      <c r="C2" s="6" t="s">
        <v>8</v>
      </c>
      <c r="D2" s="7" t="s">
        <v>9</v>
      </c>
      <c r="E2" s="8"/>
      <c r="F2" s="9" t="s">
        <v>10</v>
      </c>
      <c r="G2" s="10"/>
      <c r="H2" s="11"/>
      <c r="I2" s="12"/>
      <c r="J2" s="13"/>
    </row>
    <row r="3">
      <c r="A3" s="14"/>
      <c r="B3" s="14"/>
      <c r="C3" s="6" t="s">
        <v>11</v>
      </c>
      <c r="D3" s="7" t="s">
        <v>12</v>
      </c>
      <c r="E3" s="8"/>
      <c r="F3" s="9" t="s">
        <v>13</v>
      </c>
      <c r="G3" s="10"/>
      <c r="H3" s="11"/>
      <c r="I3" s="12"/>
      <c r="J3" s="13"/>
    </row>
    <row r="4">
      <c r="A4" s="14"/>
      <c r="B4" s="14"/>
      <c r="C4" s="5" t="s">
        <v>14</v>
      </c>
      <c r="D4" s="5" t="s">
        <v>15</v>
      </c>
      <c r="E4" s="6" t="s">
        <v>16</v>
      </c>
      <c r="F4" s="9" t="s">
        <v>17</v>
      </c>
      <c r="G4" s="10"/>
      <c r="H4" s="11"/>
      <c r="I4" s="12"/>
      <c r="J4" s="13"/>
    </row>
    <row r="5">
      <c r="A5" s="14"/>
      <c r="B5" s="14"/>
      <c r="C5" s="14"/>
      <c r="D5" s="14"/>
      <c r="E5" s="6" t="s">
        <v>18</v>
      </c>
      <c r="F5" s="9" t="s">
        <v>19</v>
      </c>
      <c r="G5" s="10"/>
      <c r="H5" s="11"/>
      <c r="I5" s="12"/>
      <c r="J5" s="13"/>
    </row>
    <row r="6">
      <c r="A6" s="14"/>
      <c r="B6" s="14"/>
      <c r="C6" s="15"/>
      <c r="D6" s="15"/>
      <c r="E6" s="6" t="s">
        <v>20</v>
      </c>
      <c r="F6" s="9" t="s">
        <v>21</v>
      </c>
      <c r="G6" s="10"/>
      <c r="H6" s="11"/>
      <c r="I6" s="12"/>
      <c r="J6" s="13"/>
    </row>
    <row r="7">
      <c r="A7" s="14"/>
      <c r="B7" s="14"/>
      <c r="C7" s="6" t="s">
        <v>22</v>
      </c>
      <c r="D7" s="7" t="s">
        <v>23</v>
      </c>
      <c r="E7" s="8"/>
      <c r="F7" s="9" t="s">
        <v>24</v>
      </c>
      <c r="G7" s="10"/>
      <c r="H7" s="11"/>
      <c r="I7" s="12"/>
      <c r="J7" s="13"/>
    </row>
    <row r="8">
      <c r="A8" s="14"/>
      <c r="B8" s="14"/>
      <c r="C8" s="6" t="s">
        <v>25</v>
      </c>
      <c r="D8" s="7" t="s">
        <v>26</v>
      </c>
      <c r="E8" s="8"/>
      <c r="F8" s="9" t="s">
        <v>27</v>
      </c>
      <c r="G8" s="10"/>
      <c r="H8" s="11"/>
      <c r="I8" s="12"/>
      <c r="J8" s="13"/>
    </row>
    <row r="9">
      <c r="A9" s="14"/>
      <c r="B9" s="14"/>
      <c r="C9" s="5" t="s">
        <v>28</v>
      </c>
      <c r="D9" s="5" t="s">
        <v>29</v>
      </c>
      <c r="E9" s="6" t="s">
        <v>30</v>
      </c>
      <c r="F9" s="9" t="s">
        <v>31</v>
      </c>
      <c r="G9" s="10"/>
      <c r="H9" s="11"/>
      <c r="I9" s="12"/>
      <c r="J9" s="13"/>
    </row>
    <row r="10">
      <c r="A10" s="14"/>
      <c r="B10" s="14"/>
      <c r="C10" s="14"/>
      <c r="D10" s="14"/>
      <c r="E10" s="6" t="s">
        <v>32</v>
      </c>
      <c r="F10" s="9" t="s">
        <v>33</v>
      </c>
      <c r="G10" s="10"/>
      <c r="H10" s="11"/>
      <c r="I10" s="12"/>
      <c r="J10" s="13"/>
    </row>
    <row r="11">
      <c r="A11" s="14"/>
      <c r="B11" s="14"/>
      <c r="C11" s="14"/>
      <c r="D11" s="14"/>
      <c r="E11" s="6" t="s">
        <v>34</v>
      </c>
      <c r="F11" s="9" t="s">
        <v>35</v>
      </c>
      <c r="G11" s="10"/>
      <c r="H11" s="11"/>
      <c r="I11" s="12"/>
      <c r="J11" s="13"/>
    </row>
    <row r="12">
      <c r="A12" s="14"/>
      <c r="B12" s="14"/>
      <c r="C12" s="14"/>
      <c r="D12" s="14"/>
      <c r="E12" s="6" t="s">
        <v>36</v>
      </c>
      <c r="F12" s="9" t="s">
        <v>37</v>
      </c>
      <c r="G12" s="10"/>
      <c r="H12" s="11"/>
      <c r="I12" s="12"/>
      <c r="J12" s="13"/>
    </row>
    <row r="13">
      <c r="A13" s="14"/>
      <c r="B13" s="14"/>
      <c r="C13" s="14"/>
      <c r="D13" s="14"/>
      <c r="E13" s="6" t="s">
        <v>38</v>
      </c>
      <c r="F13" s="9" t="s">
        <v>39</v>
      </c>
      <c r="G13" s="10"/>
      <c r="H13" s="11"/>
      <c r="I13" s="12"/>
      <c r="J13" s="13"/>
    </row>
    <row r="14">
      <c r="A14" s="14"/>
      <c r="B14" s="14"/>
      <c r="C14" s="14"/>
      <c r="D14" s="14"/>
      <c r="E14" s="6" t="s">
        <v>40</v>
      </c>
      <c r="F14" s="9" t="s">
        <v>41</v>
      </c>
      <c r="G14" s="10"/>
      <c r="H14" s="11"/>
      <c r="I14" s="12"/>
      <c r="J14" s="13"/>
    </row>
    <row r="15">
      <c r="A15" s="14"/>
      <c r="B15" s="14"/>
      <c r="C15" s="14"/>
      <c r="D15" s="14"/>
      <c r="E15" s="6" t="s">
        <v>42</v>
      </c>
      <c r="F15" s="9" t="s">
        <v>43</v>
      </c>
      <c r="G15" s="10"/>
      <c r="H15" s="11"/>
      <c r="I15" s="12"/>
      <c r="J15" s="16"/>
    </row>
    <row r="16">
      <c r="A16" s="14"/>
      <c r="B16" s="14"/>
      <c r="C16" s="14"/>
      <c r="D16" s="14"/>
      <c r="E16" s="6" t="s">
        <v>44</v>
      </c>
      <c r="F16" s="9" t="s">
        <v>45</v>
      </c>
      <c r="G16" s="10"/>
      <c r="H16" s="11"/>
      <c r="I16" s="12"/>
      <c r="J16" s="16"/>
    </row>
    <row r="17">
      <c r="A17" s="14"/>
      <c r="B17" s="14"/>
      <c r="C17" s="14"/>
      <c r="D17" s="14"/>
      <c r="E17" s="6" t="s">
        <v>46</v>
      </c>
      <c r="F17" s="9" t="s">
        <v>47</v>
      </c>
      <c r="G17" s="10"/>
      <c r="H17" s="11"/>
      <c r="I17" s="12"/>
      <c r="J17" s="13"/>
    </row>
    <row r="18">
      <c r="A18" s="14"/>
      <c r="B18" s="14"/>
      <c r="C18" s="15"/>
      <c r="D18" s="15"/>
      <c r="E18" s="6" t="s">
        <v>48</v>
      </c>
      <c r="F18" s="9" t="s">
        <v>49</v>
      </c>
      <c r="G18" s="10"/>
      <c r="H18" s="11"/>
      <c r="I18" s="12"/>
      <c r="J18" s="13"/>
    </row>
    <row r="19">
      <c r="A19" s="15"/>
      <c r="B19" s="15"/>
      <c r="C19" s="6" t="s">
        <v>50</v>
      </c>
      <c r="D19" s="7" t="s">
        <v>51</v>
      </c>
      <c r="E19" s="8"/>
      <c r="F19" s="9" t="s">
        <v>52</v>
      </c>
      <c r="G19" s="10"/>
      <c r="H19" s="11"/>
      <c r="I19" s="12"/>
      <c r="J19" s="17"/>
    </row>
    <row r="20">
      <c r="A20" s="18" t="s">
        <v>53</v>
      </c>
      <c r="B20" s="18"/>
      <c r="C20" s="5" t="s">
        <v>54</v>
      </c>
      <c r="D20" s="5" t="s">
        <v>55</v>
      </c>
      <c r="E20" s="6" t="s">
        <v>56</v>
      </c>
      <c r="F20" s="9" t="s">
        <v>57</v>
      </c>
      <c r="G20" s="19"/>
      <c r="H20" s="20"/>
      <c r="I20" s="12"/>
      <c r="J20" s="17"/>
    </row>
    <row r="21">
      <c r="A21" s="14"/>
      <c r="B21" s="14"/>
      <c r="C21" s="14"/>
      <c r="D21" s="14"/>
      <c r="E21" s="6" t="s">
        <v>58</v>
      </c>
      <c r="F21" s="9" t="s">
        <v>59</v>
      </c>
      <c r="G21" s="19" t="s">
        <v>60</v>
      </c>
      <c r="H21" s="20"/>
      <c r="I21" s="12"/>
      <c r="J21" s="17"/>
    </row>
    <row r="22">
      <c r="A22" s="14"/>
      <c r="B22" s="14"/>
      <c r="C22" s="15"/>
      <c r="D22" s="15"/>
      <c r="E22" s="6" t="s">
        <v>61</v>
      </c>
      <c r="F22" s="9" t="s">
        <v>62</v>
      </c>
      <c r="G22" s="21"/>
      <c r="H22" s="22"/>
      <c r="I22" s="12"/>
      <c r="J22" s="17"/>
    </row>
    <row r="23">
      <c r="A23" s="14"/>
      <c r="B23" s="14"/>
      <c r="C23" s="5" t="s">
        <v>63</v>
      </c>
      <c r="D23" s="5" t="s">
        <v>64</v>
      </c>
      <c r="E23" s="6" t="s">
        <v>65</v>
      </c>
      <c r="F23" s="9" t="s">
        <v>66</v>
      </c>
      <c r="G23" s="19"/>
      <c r="H23" s="20"/>
      <c r="I23" s="12"/>
      <c r="J23" s="17"/>
    </row>
    <row r="24">
      <c r="A24" s="14"/>
      <c r="B24" s="14"/>
      <c r="C24" s="15"/>
      <c r="D24" s="15"/>
      <c r="E24" s="6" t="s">
        <v>67</v>
      </c>
      <c r="F24" s="9" t="s">
        <v>68</v>
      </c>
      <c r="G24" s="19" t="s">
        <v>60</v>
      </c>
      <c r="H24" s="20"/>
      <c r="I24" s="12"/>
      <c r="J24" s="17"/>
    </row>
    <row r="25">
      <c r="A25" s="14"/>
      <c r="B25" s="14"/>
      <c r="C25" s="6" t="s">
        <v>69</v>
      </c>
      <c r="D25" s="7" t="s">
        <v>70</v>
      </c>
      <c r="E25" s="8"/>
      <c r="F25" s="9" t="s">
        <v>71</v>
      </c>
      <c r="G25" s="19" t="s">
        <v>60</v>
      </c>
      <c r="H25" s="20"/>
      <c r="I25" s="12"/>
      <c r="J25" s="17"/>
    </row>
    <row r="26">
      <c r="A26" s="14"/>
      <c r="B26" s="14"/>
      <c r="C26" s="6" t="s">
        <v>72</v>
      </c>
      <c r="D26" s="6" t="s">
        <v>73</v>
      </c>
      <c r="E26" s="6" t="s">
        <v>74</v>
      </c>
      <c r="F26" s="9" t="s">
        <v>75</v>
      </c>
      <c r="G26" s="19" t="s">
        <v>60</v>
      </c>
      <c r="H26" s="20"/>
      <c r="I26" s="12"/>
      <c r="J26" s="17"/>
    </row>
    <row r="27">
      <c r="A27" s="15"/>
      <c r="B27" s="15"/>
      <c r="C27" s="6" t="s">
        <v>76</v>
      </c>
      <c r="D27" s="7" t="s">
        <v>77</v>
      </c>
      <c r="E27" s="8"/>
      <c r="F27" s="9" t="s">
        <v>78</v>
      </c>
      <c r="G27" s="19"/>
      <c r="H27" s="20"/>
      <c r="I27" s="12"/>
      <c r="J27" s="17"/>
    </row>
    <row r="28">
      <c r="A28" s="18" t="s">
        <v>79</v>
      </c>
      <c r="B28" s="18"/>
      <c r="C28" s="6" t="s">
        <v>80</v>
      </c>
      <c r="D28" s="7" t="s">
        <v>81</v>
      </c>
      <c r="E28" s="8"/>
      <c r="F28" s="9" t="s">
        <v>82</v>
      </c>
      <c r="G28" s="19"/>
      <c r="H28" s="20"/>
      <c r="I28" s="12"/>
      <c r="J28" s="17"/>
    </row>
    <row r="29">
      <c r="A29" s="14"/>
      <c r="B29" s="14"/>
      <c r="C29" s="6" t="s">
        <v>83</v>
      </c>
      <c r="D29" s="7" t="s">
        <v>84</v>
      </c>
      <c r="E29" s="8"/>
      <c r="F29" s="9" t="s">
        <v>85</v>
      </c>
      <c r="G29" s="19"/>
      <c r="H29" s="20"/>
      <c r="I29" s="12"/>
      <c r="J29" s="17"/>
    </row>
    <row r="30">
      <c r="A30" s="14"/>
      <c r="B30" s="14"/>
      <c r="C30" s="5" t="s">
        <v>86</v>
      </c>
      <c r="D30" s="5" t="s">
        <v>87</v>
      </c>
      <c r="E30" s="6" t="s">
        <v>88</v>
      </c>
      <c r="F30" s="9" t="s">
        <v>89</v>
      </c>
      <c r="G30" s="19"/>
      <c r="H30" s="20"/>
      <c r="I30" s="12"/>
      <c r="J30" s="17"/>
    </row>
    <row r="31">
      <c r="A31" s="14"/>
      <c r="B31" s="14"/>
      <c r="C31" s="14"/>
      <c r="D31" s="14"/>
      <c r="E31" s="6" t="s">
        <v>90</v>
      </c>
      <c r="F31" s="9" t="s">
        <v>91</v>
      </c>
      <c r="G31" s="19"/>
      <c r="H31" s="20"/>
      <c r="I31" s="12"/>
      <c r="J31" s="17"/>
    </row>
    <row r="32">
      <c r="A32" s="14"/>
      <c r="B32" s="14"/>
      <c r="C32" s="14"/>
      <c r="D32" s="14"/>
      <c r="E32" s="6" t="s">
        <v>92</v>
      </c>
      <c r="F32" s="9" t="s">
        <v>93</v>
      </c>
      <c r="G32" s="19"/>
      <c r="H32" s="20"/>
      <c r="I32" s="12"/>
      <c r="J32" s="17"/>
    </row>
    <row r="33">
      <c r="A33" s="14"/>
      <c r="B33" s="14"/>
      <c r="C33" s="14"/>
      <c r="D33" s="14"/>
      <c r="E33" s="6" t="s">
        <v>94</v>
      </c>
      <c r="F33" s="9" t="s">
        <v>95</v>
      </c>
      <c r="G33" s="19"/>
      <c r="H33" s="20"/>
      <c r="I33" s="12"/>
      <c r="J33" s="17"/>
    </row>
    <row r="34">
      <c r="A34" s="14"/>
      <c r="B34" s="14"/>
      <c r="C34" s="14"/>
      <c r="D34" s="14"/>
      <c r="E34" s="6" t="s">
        <v>96</v>
      </c>
      <c r="F34" s="9" t="s">
        <v>97</v>
      </c>
      <c r="G34" s="19"/>
      <c r="H34" s="20"/>
      <c r="I34" s="12"/>
      <c r="J34" s="17"/>
    </row>
    <row r="35">
      <c r="A35" s="14"/>
      <c r="B35" s="14"/>
      <c r="C35" s="14"/>
      <c r="D35" s="14"/>
      <c r="E35" s="6" t="s">
        <v>98</v>
      </c>
      <c r="F35" s="9" t="s">
        <v>99</v>
      </c>
      <c r="G35" s="19"/>
      <c r="H35" s="20"/>
      <c r="I35" s="12"/>
      <c r="J35" s="17"/>
    </row>
    <row r="36">
      <c r="A36" s="14"/>
      <c r="B36" s="14"/>
      <c r="C36" s="15"/>
      <c r="D36" s="15"/>
      <c r="E36" s="6" t="s">
        <v>100</v>
      </c>
      <c r="F36" s="9" t="s">
        <v>101</v>
      </c>
      <c r="G36" s="19"/>
      <c r="H36" s="20"/>
      <c r="I36" s="12"/>
      <c r="J36" s="17"/>
    </row>
    <row r="37">
      <c r="A37" s="14"/>
      <c r="B37" s="14"/>
      <c r="C37" s="6" t="s">
        <v>102</v>
      </c>
      <c r="D37" s="7" t="s">
        <v>103</v>
      </c>
      <c r="E37" s="8"/>
      <c r="F37" s="9" t="s">
        <v>104</v>
      </c>
      <c r="G37" s="19"/>
      <c r="H37" s="20"/>
      <c r="I37" s="12"/>
      <c r="J37" s="17"/>
    </row>
    <row r="38">
      <c r="A38" s="14"/>
      <c r="B38" s="23"/>
      <c r="C38" s="5" t="s">
        <v>105</v>
      </c>
      <c r="D38" s="5" t="s">
        <v>106</v>
      </c>
      <c r="E38" s="6" t="s">
        <v>107</v>
      </c>
      <c r="F38" s="9" t="s">
        <v>108</v>
      </c>
      <c r="G38" s="19"/>
      <c r="H38" s="20"/>
      <c r="I38" s="12"/>
      <c r="J38" s="17"/>
    </row>
    <row r="39">
      <c r="A39" s="14"/>
      <c r="B39" s="14"/>
      <c r="C39" s="14"/>
      <c r="D39" s="14"/>
      <c r="E39" s="6" t="s">
        <v>109</v>
      </c>
      <c r="F39" s="9" t="s">
        <v>110</v>
      </c>
      <c r="G39" s="19"/>
      <c r="H39" s="20"/>
      <c r="I39" s="12"/>
      <c r="J39" s="17"/>
    </row>
    <row r="40">
      <c r="A40" s="14"/>
      <c r="B40" s="14"/>
      <c r="C40" s="14"/>
      <c r="D40" s="14"/>
      <c r="E40" s="6" t="s">
        <v>111</v>
      </c>
      <c r="F40" s="9" t="s">
        <v>112</v>
      </c>
      <c r="G40" s="19"/>
      <c r="H40" s="20"/>
      <c r="I40" s="12"/>
      <c r="J40" s="17"/>
    </row>
    <row r="41">
      <c r="A41" s="14"/>
      <c r="B41" s="14"/>
      <c r="C41" s="14"/>
      <c r="D41" s="14"/>
      <c r="E41" s="6" t="s">
        <v>113</v>
      </c>
      <c r="F41" s="9" t="s">
        <v>114</v>
      </c>
      <c r="G41" s="19"/>
      <c r="H41" s="20"/>
      <c r="I41" s="12"/>
      <c r="J41" s="17"/>
    </row>
    <row r="42">
      <c r="A42" s="14"/>
      <c r="B42" s="14"/>
      <c r="C42" s="14"/>
      <c r="D42" s="14"/>
      <c r="E42" s="6" t="s">
        <v>115</v>
      </c>
      <c r="F42" s="9" t="s">
        <v>116</v>
      </c>
      <c r="G42" s="19"/>
      <c r="H42" s="20"/>
      <c r="I42" s="12"/>
    </row>
    <row r="43">
      <c r="A43" s="14"/>
      <c r="B43" s="14"/>
      <c r="C43" s="14"/>
      <c r="D43" s="14"/>
      <c r="E43" s="6" t="s">
        <v>117</v>
      </c>
      <c r="F43" s="9" t="s">
        <v>118</v>
      </c>
      <c r="G43" s="19"/>
      <c r="H43" s="20"/>
      <c r="I43" s="12"/>
    </row>
    <row r="44">
      <c r="A44" s="14"/>
      <c r="B44" s="14"/>
      <c r="C44" s="14"/>
      <c r="D44" s="14"/>
      <c r="E44" s="6" t="s">
        <v>119</v>
      </c>
      <c r="F44" s="9" t="s">
        <v>120</v>
      </c>
      <c r="G44" s="19"/>
      <c r="H44" s="20"/>
      <c r="I44" s="12"/>
    </row>
    <row r="45">
      <c r="A45" s="14"/>
      <c r="B45" s="14"/>
      <c r="C45" s="14"/>
      <c r="D45" s="14"/>
      <c r="E45" s="6" t="s">
        <v>121</v>
      </c>
      <c r="F45" s="9" t="s">
        <v>122</v>
      </c>
      <c r="G45" s="19"/>
      <c r="H45" s="20"/>
      <c r="I45" s="12"/>
    </row>
    <row r="46">
      <c r="A46" s="14"/>
      <c r="B46" s="14"/>
      <c r="C46" s="14"/>
      <c r="D46" s="14"/>
      <c r="E46" s="6" t="s">
        <v>123</v>
      </c>
      <c r="F46" s="9" t="s">
        <v>124</v>
      </c>
      <c r="G46" s="19"/>
      <c r="H46" s="20"/>
      <c r="I46" s="12"/>
    </row>
    <row r="47">
      <c r="A47" s="14"/>
      <c r="B47" s="14"/>
      <c r="C47" s="14"/>
      <c r="D47" s="14"/>
      <c r="E47" s="6" t="s">
        <v>125</v>
      </c>
      <c r="F47" s="9" t="s">
        <v>126</v>
      </c>
      <c r="G47" s="19"/>
      <c r="H47" s="20"/>
      <c r="I47" s="12"/>
    </row>
    <row r="48">
      <c r="A48" s="14"/>
      <c r="B48" s="14"/>
      <c r="C48" s="14"/>
      <c r="D48" s="14"/>
      <c r="E48" s="6" t="s">
        <v>127</v>
      </c>
      <c r="F48" s="9" t="s">
        <v>128</v>
      </c>
      <c r="G48" s="19"/>
      <c r="H48" s="20"/>
      <c r="I48" s="12"/>
    </row>
    <row r="49">
      <c r="A49" s="14"/>
      <c r="B49" s="14"/>
      <c r="C49" s="15"/>
      <c r="D49" s="15"/>
      <c r="E49" s="6" t="s">
        <v>129</v>
      </c>
      <c r="F49" s="9" t="s">
        <v>130</v>
      </c>
      <c r="G49" s="19"/>
      <c r="H49" s="20"/>
      <c r="I49" s="12"/>
    </row>
    <row r="50">
      <c r="A50" s="14"/>
      <c r="B50" s="14"/>
      <c r="C50" s="24" t="s">
        <v>131</v>
      </c>
      <c r="D50" s="7" t="s">
        <v>132</v>
      </c>
      <c r="E50" s="8"/>
      <c r="F50" s="9" t="s">
        <v>133</v>
      </c>
      <c r="G50" s="25"/>
      <c r="I50" s="12"/>
    </row>
    <row r="51">
      <c r="A51" s="14"/>
      <c r="B51" s="14"/>
      <c r="C51" s="18" t="s">
        <v>86</v>
      </c>
      <c r="D51" s="7" t="s">
        <v>134</v>
      </c>
      <c r="E51" s="8"/>
      <c r="F51" s="9" t="s">
        <v>135</v>
      </c>
      <c r="G51" s="25"/>
      <c r="I51" s="12"/>
    </row>
    <row r="52">
      <c r="A52" s="14"/>
      <c r="B52" s="14"/>
      <c r="C52" s="15"/>
      <c r="D52" s="7" t="s">
        <v>136</v>
      </c>
      <c r="E52" s="8"/>
      <c r="F52" s="9" t="s">
        <v>137</v>
      </c>
      <c r="G52" s="25"/>
      <c r="I52" s="12"/>
    </row>
    <row r="53">
      <c r="A53" s="14"/>
      <c r="B53" s="14"/>
      <c r="C53" s="18" t="s">
        <v>138</v>
      </c>
      <c r="D53" s="5" t="s">
        <v>139</v>
      </c>
      <c r="E53" s="6" t="s">
        <v>140</v>
      </c>
      <c r="F53" s="9" t="s">
        <v>141</v>
      </c>
      <c r="G53" s="25"/>
    </row>
    <row r="54">
      <c r="A54" s="14"/>
      <c r="B54" s="14"/>
      <c r="C54" s="15"/>
      <c r="D54" s="15"/>
      <c r="E54" s="6" t="s">
        <v>142</v>
      </c>
      <c r="F54" s="9" t="s">
        <v>143</v>
      </c>
      <c r="G54" s="25"/>
    </row>
    <row r="55">
      <c r="A55" s="14"/>
      <c r="B55" s="14"/>
      <c r="C55" s="18" t="s">
        <v>144</v>
      </c>
      <c r="D55" s="26" t="s">
        <v>145</v>
      </c>
      <c r="E55" s="6" t="s">
        <v>146</v>
      </c>
      <c r="F55" s="9" t="s">
        <v>147</v>
      </c>
      <c r="G55" s="25"/>
    </row>
    <row r="56">
      <c r="A56" s="15"/>
      <c r="B56" s="15"/>
      <c r="C56" s="15"/>
      <c r="D56" s="15"/>
      <c r="E56" s="6" t="s">
        <v>148</v>
      </c>
      <c r="F56" s="27" t="s">
        <v>149</v>
      </c>
      <c r="G56" s="25"/>
    </row>
    <row r="57">
      <c r="A57" s="25"/>
      <c r="B57" s="25"/>
      <c r="C57" s="25"/>
      <c r="E57" s="25"/>
      <c r="G57" s="25"/>
    </row>
    <row r="58">
      <c r="A58" s="25"/>
      <c r="B58" s="25"/>
      <c r="C58" s="25"/>
      <c r="E58" s="25"/>
      <c r="G58" s="25"/>
    </row>
    <row r="59">
      <c r="A59" s="25"/>
      <c r="B59" s="25"/>
      <c r="C59" s="25"/>
      <c r="D59" s="25"/>
      <c r="E59" s="25"/>
      <c r="G59" s="25"/>
    </row>
  </sheetData>
  <mergeCells count="37">
    <mergeCell ref="A20:A27"/>
    <mergeCell ref="B20:B27"/>
    <mergeCell ref="A28:A56"/>
    <mergeCell ref="B28:B37"/>
    <mergeCell ref="B38:B56"/>
    <mergeCell ref="A2:A19"/>
    <mergeCell ref="B2:B19"/>
    <mergeCell ref="D2:E2"/>
    <mergeCell ref="D3:E3"/>
    <mergeCell ref="D4:D6"/>
    <mergeCell ref="D7:E7"/>
    <mergeCell ref="D8:E8"/>
    <mergeCell ref="D23:D24"/>
    <mergeCell ref="D30:D36"/>
    <mergeCell ref="D38:D49"/>
    <mergeCell ref="D37:E37"/>
    <mergeCell ref="D50:E50"/>
    <mergeCell ref="D51:E51"/>
    <mergeCell ref="D52:E52"/>
    <mergeCell ref="D53:D54"/>
    <mergeCell ref="D9:D18"/>
    <mergeCell ref="D19:E19"/>
    <mergeCell ref="D20:D22"/>
    <mergeCell ref="D25:E25"/>
    <mergeCell ref="D27:E27"/>
    <mergeCell ref="D28:E28"/>
    <mergeCell ref="D29:E29"/>
    <mergeCell ref="C53:C54"/>
    <mergeCell ref="C55:C56"/>
    <mergeCell ref="D55:D56"/>
    <mergeCell ref="C4:C6"/>
    <mergeCell ref="C9:C18"/>
    <mergeCell ref="C20:C22"/>
    <mergeCell ref="C23:C24"/>
    <mergeCell ref="C30:C36"/>
    <mergeCell ref="C38:C49"/>
    <mergeCell ref="C51:C5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3.0"/>
    <col customWidth="1" min="12" max="12" width="19.63"/>
  </cols>
  <sheetData>
    <row r="3">
      <c r="A3" s="28" t="s">
        <v>150</v>
      </c>
      <c r="B3" s="29"/>
      <c r="C3" s="29"/>
      <c r="D3" s="29"/>
      <c r="E3" s="29"/>
      <c r="F3" s="29"/>
      <c r="G3" s="29"/>
      <c r="H3" s="29"/>
      <c r="I3" s="8"/>
      <c r="K3" s="28" t="s">
        <v>151</v>
      </c>
      <c r="L3" s="29"/>
      <c r="M3" s="29"/>
      <c r="N3" s="29"/>
      <c r="O3" s="29"/>
      <c r="P3" s="29"/>
      <c r="Q3" s="29"/>
      <c r="R3" s="29"/>
      <c r="S3" s="8"/>
      <c r="U3" s="28" t="s">
        <v>152</v>
      </c>
      <c r="V3" s="29"/>
      <c r="W3" s="29"/>
      <c r="X3" s="29"/>
      <c r="Y3" s="29"/>
      <c r="Z3" s="29"/>
      <c r="AA3" s="29"/>
      <c r="AB3" s="29"/>
      <c r="AC3" s="29"/>
      <c r="AD3" s="30"/>
      <c r="AE3" s="28" t="s">
        <v>153</v>
      </c>
      <c r="AF3" s="29"/>
      <c r="AG3" s="29"/>
      <c r="AH3" s="29"/>
      <c r="AI3" s="29"/>
      <c r="AJ3" s="29"/>
      <c r="AK3" s="29"/>
      <c r="AL3" s="29"/>
      <c r="AM3" s="29"/>
      <c r="AN3" s="30"/>
      <c r="AO3" s="28" t="s">
        <v>154</v>
      </c>
      <c r="AP3" s="29"/>
      <c r="AQ3" s="29"/>
      <c r="AR3" s="29"/>
      <c r="AS3" s="29"/>
      <c r="AT3" s="29"/>
      <c r="AU3" s="29"/>
      <c r="AV3" s="29"/>
      <c r="AW3" s="29"/>
    </row>
    <row r="4">
      <c r="A4" s="31"/>
      <c r="B4" s="32" t="s">
        <v>155</v>
      </c>
      <c r="C4" s="33" t="s">
        <v>156</v>
      </c>
      <c r="D4" s="33" t="s">
        <v>157</v>
      </c>
      <c r="E4" s="33" t="s">
        <v>158</v>
      </c>
      <c r="F4" s="33" t="s">
        <v>159</v>
      </c>
      <c r="G4" s="33" t="s">
        <v>160</v>
      </c>
      <c r="H4" s="33" t="s">
        <v>161</v>
      </c>
      <c r="I4" s="33" t="s">
        <v>162</v>
      </c>
      <c r="K4" s="31"/>
      <c r="L4" s="32" t="s">
        <v>155</v>
      </c>
      <c r="M4" s="33" t="s">
        <v>156</v>
      </c>
      <c r="N4" s="33" t="s">
        <v>157</v>
      </c>
      <c r="O4" s="33" t="s">
        <v>158</v>
      </c>
      <c r="P4" s="33" t="s">
        <v>159</v>
      </c>
      <c r="Q4" s="33" t="s">
        <v>160</v>
      </c>
      <c r="R4" s="33" t="s">
        <v>161</v>
      </c>
      <c r="S4" s="33" t="s">
        <v>162</v>
      </c>
      <c r="U4" s="31"/>
      <c r="V4" s="32" t="s">
        <v>155</v>
      </c>
      <c r="W4" s="33" t="s">
        <v>156</v>
      </c>
      <c r="X4" s="33" t="s">
        <v>157</v>
      </c>
      <c r="Y4" s="33" t="s">
        <v>158</v>
      </c>
      <c r="Z4" s="33" t="s">
        <v>159</v>
      </c>
      <c r="AA4" s="33" t="s">
        <v>160</v>
      </c>
      <c r="AB4" s="33" t="s">
        <v>161</v>
      </c>
      <c r="AC4" s="33" t="s">
        <v>162</v>
      </c>
      <c r="AE4" s="31"/>
      <c r="AF4" s="32" t="s">
        <v>155</v>
      </c>
      <c r="AG4" s="33" t="s">
        <v>156</v>
      </c>
      <c r="AH4" s="33" t="s">
        <v>157</v>
      </c>
      <c r="AI4" s="33" t="s">
        <v>158</v>
      </c>
      <c r="AJ4" s="33" t="s">
        <v>159</v>
      </c>
      <c r="AK4" s="33" t="s">
        <v>160</v>
      </c>
      <c r="AL4" s="33" t="s">
        <v>161</v>
      </c>
      <c r="AM4" s="33" t="s">
        <v>162</v>
      </c>
      <c r="AO4" s="31"/>
      <c r="AP4" s="32" t="s">
        <v>155</v>
      </c>
      <c r="AQ4" s="33" t="s">
        <v>156</v>
      </c>
      <c r="AR4" s="33" t="s">
        <v>157</v>
      </c>
      <c r="AS4" s="33" t="s">
        <v>158</v>
      </c>
      <c r="AT4" s="33" t="s">
        <v>159</v>
      </c>
      <c r="AU4" s="33" t="s">
        <v>160</v>
      </c>
      <c r="AV4" s="33" t="s">
        <v>161</v>
      </c>
      <c r="AW4" s="33" t="s">
        <v>162</v>
      </c>
    </row>
    <row r="5">
      <c r="A5" s="34" t="s">
        <v>163</v>
      </c>
      <c r="B5" s="35" t="s">
        <v>164</v>
      </c>
      <c r="C5" s="36">
        <v>12.66</v>
      </c>
      <c r="D5" s="36">
        <v>2.88</v>
      </c>
      <c r="E5" s="36">
        <v>3.9</v>
      </c>
      <c r="F5" s="36">
        <v>3.17</v>
      </c>
      <c r="G5" s="36">
        <v>4.28</v>
      </c>
      <c r="H5" s="37">
        <v>24.45</v>
      </c>
      <c r="I5" s="38">
        <f t="shared" ref="I5:I14" si="1">AVERAGE(C5:H5)</f>
        <v>8.556666667</v>
      </c>
      <c r="J5" s="39"/>
      <c r="K5" s="34" t="s">
        <v>163</v>
      </c>
      <c r="L5" s="35" t="s">
        <v>164</v>
      </c>
      <c r="M5" s="36">
        <v>12.66</v>
      </c>
      <c r="N5" s="36">
        <v>2.88</v>
      </c>
      <c r="O5" s="39">
        <v>3.9</v>
      </c>
      <c r="P5" s="36">
        <v>3.17</v>
      </c>
      <c r="Q5" s="36">
        <v>4.28</v>
      </c>
      <c r="R5" s="37">
        <v>24.45</v>
      </c>
      <c r="S5" s="38">
        <f t="shared" ref="S5:S14" si="2">AVERAGE(M5:R5)</f>
        <v>8.556666667</v>
      </c>
      <c r="T5" s="39"/>
      <c r="U5" s="34" t="s">
        <v>163</v>
      </c>
      <c r="V5" s="35" t="s">
        <v>164</v>
      </c>
      <c r="W5" s="39">
        <v>13.84</v>
      </c>
      <c r="X5" s="36">
        <v>2.88</v>
      </c>
      <c r="Y5" s="39">
        <v>3.9</v>
      </c>
      <c r="Z5" s="36">
        <v>3.17</v>
      </c>
      <c r="AA5" s="36">
        <v>4.28</v>
      </c>
      <c r="AB5" s="37">
        <v>24.45</v>
      </c>
      <c r="AC5" s="38">
        <f t="shared" ref="AC5:AC14" si="3">AVERAGE(W5:AB5)</f>
        <v>8.753333333</v>
      </c>
      <c r="AE5" s="34" t="s">
        <v>163</v>
      </c>
      <c r="AF5" s="35" t="s">
        <v>164</v>
      </c>
      <c r="AG5" s="39">
        <v>13.84</v>
      </c>
      <c r="AH5" s="36">
        <v>2.88</v>
      </c>
      <c r="AI5" s="39">
        <v>3.9</v>
      </c>
      <c r="AJ5" s="36">
        <v>4.21</v>
      </c>
      <c r="AK5" s="36">
        <v>4.28</v>
      </c>
      <c r="AL5" s="37">
        <v>25.64</v>
      </c>
      <c r="AM5" s="38">
        <f t="shared" ref="AM5:AM14" si="4">AVERAGE(AG5:AL5)</f>
        <v>9.125</v>
      </c>
      <c r="AO5" s="34" t="s">
        <v>163</v>
      </c>
      <c r="AP5" s="35" t="s">
        <v>164</v>
      </c>
      <c r="AQ5" s="39">
        <v>13.84</v>
      </c>
      <c r="AR5" s="36">
        <v>2.88</v>
      </c>
      <c r="AS5" s="39">
        <v>3.9</v>
      </c>
      <c r="AT5" s="36">
        <v>4.21</v>
      </c>
      <c r="AU5" s="36">
        <v>4.28</v>
      </c>
      <c r="AV5" s="37">
        <v>25.64</v>
      </c>
      <c r="AW5" s="38">
        <f t="shared" ref="AW5:AW14" si="5">AVERAGE(AQ5:AV5)</f>
        <v>9.125</v>
      </c>
    </row>
    <row r="6">
      <c r="A6" s="34" t="s">
        <v>165</v>
      </c>
      <c r="B6" s="40" t="s">
        <v>166</v>
      </c>
      <c r="C6" s="36">
        <v>3.37</v>
      </c>
      <c r="D6" s="36">
        <v>9.17</v>
      </c>
      <c r="E6" s="36">
        <v>2.72</v>
      </c>
      <c r="F6" s="36">
        <v>3.07</v>
      </c>
      <c r="G6" s="36">
        <v>3.26</v>
      </c>
      <c r="H6" s="37">
        <v>30.53</v>
      </c>
      <c r="I6" s="38">
        <f t="shared" si="1"/>
        <v>8.686666667</v>
      </c>
      <c r="J6" s="39"/>
      <c r="K6" s="34" t="s">
        <v>165</v>
      </c>
      <c r="L6" s="40" t="s">
        <v>166</v>
      </c>
      <c r="M6" s="36">
        <v>3.37</v>
      </c>
      <c r="N6" s="36">
        <v>9.17</v>
      </c>
      <c r="O6" s="39">
        <v>2.87</v>
      </c>
      <c r="P6" s="36">
        <v>3.07</v>
      </c>
      <c r="Q6" s="36">
        <v>3.26</v>
      </c>
      <c r="R6" s="39">
        <v>26.03</v>
      </c>
      <c r="S6" s="38">
        <f t="shared" si="2"/>
        <v>7.961666667</v>
      </c>
      <c r="T6" s="39"/>
      <c r="U6" s="34" t="s">
        <v>165</v>
      </c>
      <c r="V6" s="40" t="s">
        <v>166</v>
      </c>
      <c r="W6" s="36">
        <v>3.37</v>
      </c>
      <c r="X6" s="36">
        <v>9.17</v>
      </c>
      <c r="Y6" s="39">
        <v>2.87</v>
      </c>
      <c r="Z6" s="36">
        <v>3.07</v>
      </c>
      <c r="AA6" s="36">
        <v>3.26</v>
      </c>
      <c r="AB6" s="39">
        <v>26.03</v>
      </c>
      <c r="AC6" s="38">
        <f t="shared" si="3"/>
        <v>7.961666667</v>
      </c>
      <c r="AE6" s="34" t="s">
        <v>165</v>
      </c>
      <c r="AF6" s="40" t="s">
        <v>166</v>
      </c>
      <c r="AG6" s="36">
        <v>4.52</v>
      </c>
      <c r="AH6" s="36">
        <v>10.32</v>
      </c>
      <c r="AI6" s="39">
        <v>3.52</v>
      </c>
      <c r="AJ6" s="36">
        <v>4.51</v>
      </c>
      <c r="AK6" s="36">
        <v>4.23</v>
      </c>
      <c r="AL6" s="41">
        <v>27.42</v>
      </c>
      <c r="AM6" s="38">
        <f t="shared" si="4"/>
        <v>9.086666667</v>
      </c>
      <c r="AO6" s="34" t="s">
        <v>165</v>
      </c>
      <c r="AP6" s="40" t="s">
        <v>166</v>
      </c>
      <c r="AQ6" s="36">
        <v>4.52</v>
      </c>
      <c r="AR6" s="36">
        <v>10.32</v>
      </c>
      <c r="AS6" s="39">
        <v>3.52</v>
      </c>
      <c r="AT6" s="36">
        <v>4.51</v>
      </c>
      <c r="AU6" s="36">
        <v>4.23</v>
      </c>
      <c r="AV6" s="41">
        <v>27.42</v>
      </c>
      <c r="AW6" s="38">
        <f t="shared" si="5"/>
        <v>9.086666667</v>
      </c>
    </row>
    <row r="7">
      <c r="A7" s="34" t="s">
        <v>167</v>
      </c>
      <c r="B7" s="35" t="s">
        <v>168</v>
      </c>
      <c r="C7" s="36">
        <v>2.97</v>
      </c>
      <c r="D7" s="36">
        <v>6.62</v>
      </c>
      <c r="E7" s="36">
        <v>2.47</v>
      </c>
      <c r="F7" s="36">
        <v>8.38</v>
      </c>
      <c r="G7" s="36">
        <v>9.36</v>
      </c>
      <c r="H7" s="37">
        <v>10.75</v>
      </c>
      <c r="I7" s="38">
        <f t="shared" si="1"/>
        <v>6.758333333</v>
      </c>
      <c r="J7" s="39"/>
      <c r="K7" s="34" t="s">
        <v>167</v>
      </c>
      <c r="L7" s="35" t="s">
        <v>168</v>
      </c>
      <c r="M7" s="36">
        <v>2.97</v>
      </c>
      <c r="N7" s="36">
        <v>6.62</v>
      </c>
      <c r="O7" s="39">
        <v>3.32</v>
      </c>
      <c r="P7" s="39">
        <v>15.24</v>
      </c>
      <c r="Q7" s="36">
        <v>9.36</v>
      </c>
      <c r="R7" s="39">
        <v>21.98</v>
      </c>
      <c r="S7" s="38">
        <f t="shared" si="2"/>
        <v>9.915</v>
      </c>
      <c r="T7" s="39"/>
      <c r="U7" s="34" t="s">
        <v>167</v>
      </c>
      <c r="V7" s="35" t="s">
        <v>168</v>
      </c>
      <c r="W7" s="36">
        <v>2.97</v>
      </c>
      <c r="X7" s="36">
        <v>6.62</v>
      </c>
      <c r="Y7" s="39">
        <v>3.32</v>
      </c>
      <c r="Z7" s="39">
        <v>15.24</v>
      </c>
      <c r="AA7" s="36">
        <v>9.36</v>
      </c>
      <c r="AB7" s="39">
        <v>21.98</v>
      </c>
      <c r="AC7" s="38">
        <f t="shared" si="3"/>
        <v>9.915</v>
      </c>
      <c r="AE7" s="34" t="s">
        <v>167</v>
      </c>
      <c r="AF7" s="35" t="s">
        <v>168</v>
      </c>
      <c r="AG7" s="36">
        <v>3.32</v>
      </c>
      <c r="AH7" s="36">
        <v>7.34</v>
      </c>
      <c r="AI7" s="39">
        <v>4.21</v>
      </c>
      <c r="AJ7" s="39">
        <v>6.42</v>
      </c>
      <c r="AK7" s="36">
        <v>10.32</v>
      </c>
      <c r="AL7" s="41">
        <v>21.98</v>
      </c>
      <c r="AM7" s="38">
        <f t="shared" si="4"/>
        <v>8.931666667</v>
      </c>
      <c r="AO7" s="34" t="s">
        <v>167</v>
      </c>
      <c r="AP7" s="35" t="s">
        <v>168</v>
      </c>
      <c r="AQ7" s="36">
        <v>3.32</v>
      </c>
      <c r="AR7" s="36">
        <v>8.35</v>
      </c>
      <c r="AS7" s="39">
        <v>5.12</v>
      </c>
      <c r="AT7" s="39">
        <v>6.73</v>
      </c>
      <c r="AU7" s="36">
        <v>10.32</v>
      </c>
      <c r="AV7" s="41">
        <v>21.98</v>
      </c>
      <c r="AW7" s="38">
        <f t="shared" si="5"/>
        <v>9.303333333</v>
      </c>
    </row>
    <row r="8">
      <c r="A8" s="34" t="s">
        <v>169</v>
      </c>
      <c r="B8" s="35" t="s">
        <v>170</v>
      </c>
      <c r="C8" s="36">
        <v>6.26</v>
      </c>
      <c r="D8" s="36">
        <v>5.03</v>
      </c>
      <c r="E8" s="36">
        <v>3.21</v>
      </c>
      <c r="F8" s="36">
        <v>15.32</v>
      </c>
      <c r="G8" s="36">
        <v>4.2</v>
      </c>
      <c r="H8" s="37">
        <v>22.28</v>
      </c>
      <c r="I8" s="38">
        <f t="shared" si="1"/>
        <v>9.383333333</v>
      </c>
      <c r="J8" s="39"/>
      <c r="K8" s="34" t="s">
        <v>169</v>
      </c>
      <c r="L8" s="35" t="s">
        <v>170</v>
      </c>
      <c r="M8" s="36">
        <v>6.26</v>
      </c>
      <c r="N8" s="36">
        <v>5.03</v>
      </c>
      <c r="O8" s="39">
        <v>3.2</v>
      </c>
      <c r="P8" s="39">
        <v>7.66</v>
      </c>
      <c r="Q8" s="36">
        <v>4.2</v>
      </c>
      <c r="R8" s="39">
        <v>11.24</v>
      </c>
      <c r="S8" s="38">
        <f t="shared" si="2"/>
        <v>6.265</v>
      </c>
      <c r="T8" s="39"/>
      <c r="U8" s="34" t="s">
        <v>169</v>
      </c>
      <c r="V8" s="35" t="s">
        <v>170</v>
      </c>
      <c r="W8" s="36">
        <v>6.26</v>
      </c>
      <c r="X8" s="36">
        <v>5.03</v>
      </c>
      <c r="Y8" s="39">
        <v>3.2</v>
      </c>
      <c r="Z8" s="39">
        <v>7.66</v>
      </c>
      <c r="AA8" s="36">
        <v>4.2</v>
      </c>
      <c r="AB8" s="39">
        <v>11.24</v>
      </c>
      <c r="AC8" s="38">
        <f t="shared" si="3"/>
        <v>6.265</v>
      </c>
      <c r="AE8" s="34" t="s">
        <v>169</v>
      </c>
      <c r="AF8" s="35" t="s">
        <v>170</v>
      </c>
      <c r="AG8" s="36">
        <v>5.23</v>
      </c>
      <c r="AH8" s="36">
        <v>6.02</v>
      </c>
      <c r="AI8" s="39">
        <v>4.3</v>
      </c>
      <c r="AJ8" s="39">
        <v>7.53</v>
      </c>
      <c r="AK8" s="36">
        <v>5.2</v>
      </c>
      <c r="AL8" s="41">
        <v>13.42</v>
      </c>
      <c r="AM8" s="38">
        <f t="shared" si="4"/>
        <v>6.95</v>
      </c>
      <c r="AO8" s="34" t="s">
        <v>169</v>
      </c>
      <c r="AP8" s="35" t="s">
        <v>170</v>
      </c>
      <c r="AQ8" s="36">
        <v>5.25</v>
      </c>
      <c r="AR8" s="36">
        <v>6.02</v>
      </c>
      <c r="AS8" s="39">
        <v>4.3</v>
      </c>
      <c r="AT8" s="39">
        <v>7.53</v>
      </c>
      <c r="AU8" s="36">
        <v>7.25</v>
      </c>
      <c r="AV8" s="41">
        <v>16.25</v>
      </c>
      <c r="AW8" s="38">
        <f t="shared" si="5"/>
        <v>7.766666667</v>
      </c>
    </row>
    <row r="9">
      <c r="A9" s="34" t="s">
        <v>171</v>
      </c>
      <c r="B9" s="35" t="s">
        <v>170</v>
      </c>
      <c r="C9" s="36">
        <v>11.23</v>
      </c>
      <c r="D9" s="36">
        <v>6.26</v>
      </c>
      <c r="E9" s="36">
        <v>4.56</v>
      </c>
      <c r="F9" s="36">
        <v>5.87</v>
      </c>
      <c r="G9" s="36">
        <v>5.45</v>
      </c>
      <c r="H9" s="37">
        <v>16.44</v>
      </c>
      <c r="I9" s="38">
        <f t="shared" si="1"/>
        <v>8.301666667</v>
      </c>
      <c r="K9" s="34" t="s">
        <v>171</v>
      </c>
      <c r="L9" s="35" t="s">
        <v>170</v>
      </c>
      <c r="M9" s="39">
        <v>6.53</v>
      </c>
      <c r="N9" s="36">
        <v>6.26</v>
      </c>
      <c r="O9" s="39">
        <v>4.75</v>
      </c>
      <c r="P9" s="39">
        <v>5.45</v>
      </c>
      <c r="Q9" s="36">
        <v>5.45</v>
      </c>
      <c r="R9" s="39">
        <v>10.99</v>
      </c>
      <c r="S9" s="38">
        <f t="shared" si="2"/>
        <v>6.571666667</v>
      </c>
      <c r="T9" s="39"/>
      <c r="U9" s="34" t="s">
        <v>171</v>
      </c>
      <c r="V9" s="35" t="s">
        <v>170</v>
      </c>
      <c r="W9" s="39">
        <v>6.53</v>
      </c>
      <c r="X9" s="39">
        <v>8.83</v>
      </c>
      <c r="Y9" s="39">
        <v>4.75</v>
      </c>
      <c r="Z9" s="39">
        <v>5.45</v>
      </c>
      <c r="AA9" s="36">
        <v>5.45</v>
      </c>
      <c r="AB9" s="39">
        <v>10.99</v>
      </c>
      <c r="AC9" s="38">
        <f t="shared" si="3"/>
        <v>7</v>
      </c>
      <c r="AE9" s="34" t="s">
        <v>171</v>
      </c>
      <c r="AF9" s="35" t="s">
        <v>170</v>
      </c>
      <c r="AG9" s="39">
        <v>6.23</v>
      </c>
      <c r="AH9" s="39">
        <v>8.83</v>
      </c>
      <c r="AI9" s="39">
        <v>4.75</v>
      </c>
      <c r="AJ9" s="39">
        <v>7.34</v>
      </c>
      <c r="AK9" s="36">
        <v>5.45</v>
      </c>
      <c r="AL9" s="41">
        <v>10.99</v>
      </c>
      <c r="AM9" s="38">
        <f t="shared" si="4"/>
        <v>7.265</v>
      </c>
      <c r="AO9" s="34" t="s">
        <v>171</v>
      </c>
      <c r="AP9" s="35" t="s">
        <v>170</v>
      </c>
      <c r="AQ9" s="39">
        <v>6.23</v>
      </c>
      <c r="AR9" s="39">
        <v>9.42</v>
      </c>
      <c r="AS9" s="39">
        <v>5.25</v>
      </c>
      <c r="AT9" s="39">
        <v>8.25</v>
      </c>
      <c r="AU9" s="36">
        <v>5.45</v>
      </c>
      <c r="AV9" s="41">
        <v>10.99</v>
      </c>
      <c r="AW9" s="38">
        <f t="shared" si="5"/>
        <v>7.598333333</v>
      </c>
    </row>
    <row r="10">
      <c r="A10" s="34" t="s">
        <v>172</v>
      </c>
      <c r="B10" s="35" t="s">
        <v>173</v>
      </c>
      <c r="C10" s="36">
        <v>9.66</v>
      </c>
      <c r="D10" s="36">
        <v>9.17</v>
      </c>
      <c r="E10" s="36">
        <v>3.95</v>
      </c>
      <c r="F10" s="36">
        <v>9.3</v>
      </c>
      <c r="G10" s="36">
        <v>5.4</v>
      </c>
      <c r="H10" s="37">
        <v>22.04</v>
      </c>
      <c r="I10" s="38">
        <f t="shared" si="1"/>
        <v>9.92</v>
      </c>
      <c r="J10" s="39"/>
      <c r="K10" s="34" t="s">
        <v>172</v>
      </c>
      <c r="L10" s="35" t="s">
        <v>173</v>
      </c>
      <c r="M10" s="36">
        <v>9.66</v>
      </c>
      <c r="N10" s="36">
        <v>9.17</v>
      </c>
      <c r="O10" s="39">
        <v>4.18</v>
      </c>
      <c r="P10" s="39">
        <v>9.3</v>
      </c>
      <c r="Q10" s="36">
        <v>5.4</v>
      </c>
      <c r="R10" s="39">
        <v>13.77</v>
      </c>
      <c r="S10" s="38">
        <f t="shared" si="2"/>
        <v>8.58</v>
      </c>
      <c r="T10" s="39"/>
      <c r="U10" s="34" t="s">
        <v>172</v>
      </c>
      <c r="V10" s="35" t="s">
        <v>173</v>
      </c>
      <c r="W10" s="36">
        <v>9.66</v>
      </c>
      <c r="X10" s="36">
        <v>9.17</v>
      </c>
      <c r="Y10" s="39">
        <v>4.18</v>
      </c>
      <c r="Z10" s="39">
        <v>8.64</v>
      </c>
      <c r="AA10" s="36">
        <v>5.4</v>
      </c>
      <c r="AB10" s="39">
        <v>13.77</v>
      </c>
      <c r="AC10" s="38">
        <f t="shared" si="3"/>
        <v>8.47</v>
      </c>
      <c r="AE10" s="34" t="s">
        <v>172</v>
      </c>
      <c r="AF10" s="35" t="s">
        <v>173</v>
      </c>
      <c r="AG10" s="36">
        <v>10.23</v>
      </c>
      <c r="AH10" s="36">
        <v>10.32</v>
      </c>
      <c r="AI10" s="39">
        <v>4.18</v>
      </c>
      <c r="AJ10" s="39">
        <v>8.34</v>
      </c>
      <c r="AK10" s="36">
        <v>5.4</v>
      </c>
      <c r="AL10" s="41">
        <v>13.42</v>
      </c>
      <c r="AM10" s="38">
        <f t="shared" si="4"/>
        <v>8.648333333</v>
      </c>
      <c r="AO10" s="34" t="s">
        <v>172</v>
      </c>
      <c r="AP10" s="35" t="s">
        <v>173</v>
      </c>
      <c r="AQ10" s="36">
        <v>10.68</v>
      </c>
      <c r="AR10" s="36">
        <v>10.32</v>
      </c>
      <c r="AS10" s="39">
        <v>4.18</v>
      </c>
      <c r="AT10" s="39">
        <v>8.34</v>
      </c>
      <c r="AU10" s="36">
        <v>7.73</v>
      </c>
      <c r="AV10" s="41">
        <v>13.42</v>
      </c>
      <c r="AW10" s="38">
        <f t="shared" si="5"/>
        <v>9.111666667</v>
      </c>
    </row>
    <row r="11">
      <c r="A11" s="34" t="s">
        <v>174</v>
      </c>
      <c r="B11" s="40" t="s">
        <v>175</v>
      </c>
      <c r="C11" s="36">
        <v>6.36</v>
      </c>
      <c r="D11" s="36">
        <v>12.18</v>
      </c>
      <c r="E11" s="36">
        <v>2.78</v>
      </c>
      <c r="F11" s="36">
        <v>3.74</v>
      </c>
      <c r="G11" s="36">
        <v>4.33</v>
      </c>
      <c r="H11" s="37">
        <v>15.54</v>
      </c>
      <c r="I11" s="38">
        <f t="shared" si="1"/>
        <v>7.488333333</v>
      </c>
      <c r="J11" s="39"/>
      <c r="K11" s="34" t="s">
        <v>174</v>
      </c>
      <c r="L11" s="40" t="s">
        <v>175</v>
      </c>
      <c r="M11" s="36">
        <v>6.36</v>
      </c>
      <c r="N11" s="36">
        <v>12.18</v>
      </c>
      <c r="O11" s="39">
        <v>2.56</v>
      </c>
      <c r="P11" s="36">
        <v>3.74</v>
      </c>
      <c r="Q11" s="36">
        <v>4.33</v>
      </c>
      <c r="R11" s="39">
        <v>22.05</v>
      </c>
      <c r="S11" s="38">
        <f t="shared" si="2"/>
        <v>8.536666667</v>
      </c>
      <c r="T11" s="39"/>
      <c r="U11" s="34" t="s">
        <v>174</v>
      </c>
      <c r="V11" s="40" t="s">
        <v>175</v>
      </c>
      <c r="W11" s="36">
        <v>6.36</v>
      </c>
      <c r="X11" s="36">
        <v>12.18</v>
      </c>
      <c r="Y11" s="39">
        <v>2.56</v>
      </c>
      <c r="Z11" s="36">
        <v>3.74</v>
      </c>
      <c r="AA11" s="36">
        <v>4.33</v>
      </c>
      <c r="AB11" s="39">
        <v>22.05</v>
      </c>
      <c r="AC11" s="38">
        <f t="shared" si="3"/>
        <v>8.536666667</v>
      </c>
      <c r="AE11" s="34" t="s">
        <v>174</v>
      </c>
      <c r="AF11" s="40" t="s">
        <v>175</v>
      </c>
      <c r="AG11" s="36">
        <v>5.25</v>
      </c>
      <c r="AH11" s="36">
        <v>10.21</v>
      </c>
      <c r="AI11" s="39">
        <v>3.61</v>
      </c>
      <c r="AJ11" s="36">
        <v>5.23</v>
      </c>
      <c r="AK11" s="36">
        <v>5.64</v>
      </c>
      <c r="AL11" s="41">
        <v>24.32</v>
      </c>
      <c r="AM11" s="38">
        <f t="shared" si="4"/>
        <v>9.043333333</v>
      </c>
      <c r="AO11" s="34" t="s">
        <v>174</v>
      </c>
      <c r="AP11" s="40" t="s">
        <v>175</v>
      </c>
      <c r="AQ11" s="36">
        <v>5.25</v>
      </c>
      <c r="AR11" s="36">
        <v>6.28</v>
      </c>
      <c r="AS11" s="39">
        <v>7.25</v>
      </c>
      <c r="AT11" s="36">
        <v>5.26</v>
      </c>
      <c r="AU11" s="36">
        <v>5.64</v>
      </c>
      <c r="AV11" s="41">
        <v>21.61</v>
      </c>
      <c r="AW11" s="38">
        <f t="shared" si="5"/>
        <v>8.548333333</v>
      </c>
    </row>
    <row r="12">
      <c r="A12" s="34" t="s">
        <v>163</v>
      </c>
      <c r="B12" s="35" t="s">
        <v>176</v>
      </c>
      <c r="C12" s="36">
        <v>6.61</v>
      </c>
      <c r="D12" s="36">
        <v>6.59</v>
      </c>
      <c r="E12" s="36">
        <v>3.64</v>
      </c>
      <c r="F12" s="36">
        <v>8.24</v>
      </c>
      <c r="G12" s="36">
        <v>4.52</v>
      </c>
      <c r="H12" s="37">
        <v>30.07</v>
      </c>
      <c r="I12" s="38">
        <f t="shared" si="1"/>
        <v>9.945</v>
      </c>
      <c r="J12" s="39"/>
      <c r="K12" s="34" t="s">
        <v>163</v>
      </c>
      <c r="L12" s="35" t="s">
        <v>176</v>
      </c>
      <c r="M12" s="36">
        <v>6.61</v>
      </c>
      <c r="N12" s="36">
        <v>6.59</v>
      </c>
      <c r="O12" s="39">
        <v>3.3</v>
      </c>
      <c r="P12" s="39">
        <v>12.12</v>
      </c>
      <c r="Q12" s="36">
        <v>4.52</v>
      </c>
      <c r="R12" s="39">
        <v>14.34</v>
      </c>
      <c r="S12" s="38">
        <f t="shared" si="2"/>
        <v>7.913333333</v>
      </c>
      <c r="T12" s="39"/>
      <c r="U12" s="34" t="s">
        <v>163</v>
      </c>
      <c r="V12" s="35" t="s">
        <v>176</v>
      </c>
      <c r="W12" s="36">
        <v>6.61</v>
      </c>
      <c r="X12" s="36">
        <v>6.59</v>
      </c>
      <c r="Y12" s="39">
        <v>3.3</v>
      </c>
      <c r="Z12" s="39">
        <v>12.12</v>
      </c>
      <c r="AA12" s="36">
        <v>4.52</v>
      </c>
      <c r="AB12" s="39">
        <v>14.34</v>
      </c>
      <c r="AC12" s="38">
        <f t="shared" si="3"/>
        <v>7.913333333</v>
      </c>
      <c r="AE12" s="34" t="s">
        <v>163</v>
      </c>
      <c r="AF12" s="35" t="s">
        <v>176</v>
      </c>
      <c r="AG12" s="36">
        <v>9.23</v>
      </c>
      <c r="AH12" s="36">
        <v>8.52</v>
      </c>
      <c r="AI12" s="39">
        <v>5.4</v>
      </c>
      <c r="AJ12" s="39">
        <v>14.32</v>
      </c>
      <c r="AK12" s="36">
        <v>6.42</v>
      </c>
      <c r="AL12" s="41">
        <v>16.42</v>
      </c>
      <c r="AM12" s="38">
        <f t="shared" si="4"/>
        <v>10.05166667</v>
      </c>
      <c r="AO12" s="34" t="s">
        <v>163</v>
      </c>
      <c r="AP12" s="35" t="s">
        <v>176</v>
      </c>
      <c r="AQ12" s="36">
        <v>9.23</v>
      </c>
      <c r="AR12" s="36">
        <v>8.52</v>
      </c>
      <c r="AS12" s="39">
        <v>5.4</v>
      </c>
      <c r="AT12" s="39">
        <v>17.25</v>
      </c>
      <c r="AU12" s="36">
        <v>6.25</v>
      </c>
      <c r="AV12" s="41">
        <v>16.42</v>
      </c>
      <c r="AW12" s="38">
        <f t="shared" si="5"/>
        <v>10.51166667</v>
      </c>
    </row>
    <row r="13">
      <c r="A13" s="34" t="s">
        <v>177</v>
      </c>
      <c r="B13" s="40" t="s">
        <v>178</v>
      </c>
      <c r="C13" s="36">
        <v>7.14</v>
      </c>
      <c r="D13" s="36">
        <v>17.34</v>
      </c>
      <c r="E13" s="36">
        <v>5.12</v>
      </c>
      <c r="F13" s="36">
        <v>6.62</v>
      </c>
      <c r="G13" s="36">
        <v>6.51</v>
      </c>
      <c r="H13" s="37">
        <v>22.76</v>
      </c>
      <c r="I13" s="38">
        <f t="shared" si="1"/>
        <v>10.915</v>
      </c>
      <c r="J13" s="39"/>
      <c r="K13" s="34" t="s">
        <v>177</v>
      </c>
      <c r="L13" s="40" t="s">
        <v>178</v>
      </c>
      <c r="M13" s="36">
        <v>7.14</v>
      </c>
      <c r="N13" s="39">
        <v>18.56</v>
      </c>
      <c r="O13" s="39">
        <v>4.85</v>
      </c>
      <c r="P13" s="36">
        <v>6.62</v>
      </c>
      <c r="Q13" s="36">
        <v>7.64</v>
      </c>
      <c r="R13" s="39">
        <v>14.44</v>
      </c>
      <c r="S13" s="38">
        <f t="shared" si="2"/>
        <v>9.875</v>
      </c>
      <c r="U13" s="34" t="s">
        <v>177</v>
      </c>
      <c r="V13" s="40" t="s">
        <v>178</v>
      </c>
      <c r="W13" s="36">
        <v>7.14</v>
      </c>
      <c r="X13" s="39">
        <v>20.12</v>
      </c>
      <c r="Y13" s="39">
        <v>4.85</v>
      </c>
      <c r="Z13" s="39">
        <v>7.82</v>
      </c>
      <c r="AA13" s="36">
        <v>7.64</v>
      </c>
      <c r="AB13" s="39">
        <v>14.44</v>
      </c>
      <c r="AC13" s="38">
        <f t="shared" si="3"/>
        <v>10.335</v>
      </c>
      <c r="AE13" s="34" t="s">
        <v>177</v>
      </c>
      <c r="AF13" s="40" t="s">
        <v>178</v>
      </c>
      <c r="AG13" s="36">
        <v>8.13</v>
      </c>
      <c r="AH13" s="39">
        <v>22.14</v>
      </c>
      <c r="AI13" s="39">
        <v>7.32</v>
      </c>
      <c r="AJ13" s="39">
        <v>6.22</v>
      </c>
      <c r="AK13" s="36">
        <v>7.64</v>
      </c>
      <c r="AL13" s="41">
        <v>17.46</v>
      </c>
      <c r="AM13" s="38">
        <f t="shared" si="4"/>
        <v>11.485</v>
      </c>
      <c r="AO13" s="34" t="s">
        <v>177</v>
      </c>
      <c r="AP13" s="40" t="s">
        <v>178</v>
      </c>
      <c r="AQ13" s="36">
        <v>9.13</v>
      </c>
      <c r="AR13" s="39">
        <v>24.56</v>
      </c>
      <c r="AS13" s="39">
        <v>6.25</v>
      </c>
      <c r="AT13" s="39">
        <v>6.22</v>
      </c>
      <c r="AU13" s="36">
        <v>7.64</v>
      </c>
      <c r="AV13" s="41">
        <v>17.46</v>
      </c>
      <c r="AW13" s="38">
        <f t="shared" si="5"/>
        <v>11.87666667</v>
      </c>
    </row>
    <row r="14">
      <c r="A14" s="42" t="s">
        <v>163</v>
      </c>
      <c r="B14" s="43" t="s">
        <v>179</v>
      </c>
      <c r="C14" s="44">
        <v>11.28</v>
      </c>
      <c r="D14" s="44">
        <v>16.94</v>
      </c>
      <c r="E14" s="44">
        <v>7.75</v>
      </c>
      <c r="F14" s="44">
        <v>7.9</v>
      </c>
      <c r="G14" s="44">
        <v>10.28</v>
      </c>
      <c r="H14" s="45">
        <v>32.95</v>
      </c>
      <c r="I14" s="46">
        <f t="shared" si="1"/>
        <v>14.51666667</v>
      </c>
      <c r="J14" s="39"/>
      <c r="K14" s="42" t="s">
        <v>163</v>
      </c>
      <c r="L14" s="43" t="s">
        <v>179</v>
      </c>
      <c r="M14" s="44">
        <v>11.28</v>
      </c>
      <c r="N14" s="47">
        <v>13.83</v>
      </c>
      <c r="O14" s="47">
        <v>8.2</v>
      </c>
      <c r="P14" s="44">
        <v>7.9</v>
      </c>
      <c r="Q14" s="44">
        <v>10.28</v>
      </c>
      <c r="R14" s="47">
        <v>19.1</v>
      </c>
      <c r="S14" s="46">
        <f t="shared" si="2"/>
        <v>11.765</v>
      </c>
      <c r="U14" s="42" t="s">
        <v>163</v>
      </c>
      <c r="V14" s="43" t="s">
        <v>179</v>
      </c>
      <c r="W14" s="44">
        <v>11.28</v>
      </c>
      <c r="X14" s="47">
        <v>13.83</v>
      </c>
      <c r="Y14" s="47">
        <v>8.2</v>
      </c>
      <c r="Z14" s="44">
        <v>7.9</v>
      </c>
      <c r="AA14" s="44">
        <v>10.28</v>
      </c>
      <c r="AB14" s="47">
        <v>19.1</v>
      </c>
      <c r="AC14" s="46">
        <f t="shared" si="3"/>
        <v>11.765</v>
      </c>
      <c r="AE14" s="42" t="s">
        <v>163</v>
      </c>
      <c r="AF14" s="43" t="s">
        <v>179</v>
      </c>
      <c r="AG14" s="44">
        <v>11.28</v>
      </c>
      <c r="AH14" s="47">
        <v>13.83</v>
      </c>
      <c r="AI14" s="47">
        <v>8.2</v>
      </c>
      <c r="AJ14" s="44">
        <v>7.9</v>
      </c>
      <c r="AK14" s="44">
        <v>10.28</v>
      </c>
      <c r="AL14" s="48">
        <v>19.1</v>
      </c>
      <c r="AM14" s="46">
        <f t="shared" si="4"/>
        <v>11.765</v>
      </c>
      <c r="AO14" s="42" t="s">
        <v>163</v>
      </c>
      <c r="AP14" s="43" t="s">
        <v>179</v>
      </c>
      <c r="AQ14" s="44">
        <v>11.28</v>
      </c>
      <c r="AR14" s="47">
        <v>13.83</v>
      </c>
      <c r="AS14" s="47">
        <v>8.2</v>
      </c>
      <c r="AT14" s="44">
        <v>7.9</v>
      </c>
      <c r="AU14" s="44">
        <v>10.28</v>
      </c>
      <c r="AV14" s="48">
        <v>19.1</v>
      </c>
      <c r="AW14" s="46">
        <f t="shared" si="5"/>
        <v>11.765</v>
      </c>
    </row>
    <row r="15">
      <c r="A15" s="49" t="s">
        <v>162</v>
      </c>
      <c r="B15" s="8"/>
      <c r="C15" s="50">
        <f t="shared" ref="C15:H15" si="6">AVERAGE(C5:C14)</f>
        <v>7.754</v>
      </c>
      <c r="D15" s="50">
        <f t="shared" si="6"/>
        <v>9.218</v>
      </c>
      <c r="E15" s="50">
        <f t="shared" si="6"/>
        <v>4.01</v>
      </c>
      <c r="F15" s="50">
        <f t="shared" si="6"/>
        <v>7.161</v>
      </c>
      <c r="G15" s="50">
        <f t="shared" si="6"/>
        <v>5.759</v>
      </c>
      <c r="H15" s="50">
        <f t="shared" si="6"/>
        <v>22.781</v>
      </c>
      <c r="I15" s="31"/>
      <c r="J15" s="39"/>
      <c r="K15" s="49" t="s">
        <v>162</v>
      </c>
      <c r="L15" s="8"/>
      <c r="M15" s="50">
        <f t="shared" ref="M15:R15" si="7">AVERAGE(M5:M14)</f>
        <v>7.284</v>
      </c>
      <c r="N15" s="50">
        <f t="shared" si="7"/>
        <v>9.029</v>
      </c>
      <c r="O15" s="50">
        <f t="shared" si="7"/>
        <v>4.113</v>
      </c>
      <c r="P15" s="50">
        <f t="shared" si="7"/>
        <v>7.427</v>
      </c>
      <c r="Q15" s="50">
        <f t="shared" si="7"/>
        <v>5.872</v>
      </c>
      <c r="R15" s="50">
        <f t="shared" si="7"/>
        <v>17.839</v>
      </c>
      <c r="U15" s="49" t="s">
        <v>162</v>
      </c>
      <c r="V15" s="8"/>
      <c r="W15" s="50">
        <f t="shared" ref="W15:AB15" si="8">AVERAGE(W5:W14)</f>
        <v>7.402</v>
      </c>
      <c r="X15" s="50">
        <f t="shared" si="8"/>
        <v>9.442</v>
      </c>
      <c r="Y15" s="50">
        <f t="shared" si="8"/>
        <v>4.113</v>
      </c>
      <c r="Z15" s="50">
        <f t="shared" si="8"/>
        <v>7.481</v>
      </c>
      <c r="AA15" s="50">
        <f t="shared" si="8"/>
        <v>5.872</v>
      </c>
      <c r="AB15" s="50">
        <f t="shared" si="8"/>
        <v>17.839</v>
      </c>
      <c r="AE15" s="49" t="s">
        <v>162</v>
      </c>
      <c r="AF15" s="8"/>
      <c r="AG15" s="50">
        <f t="shared" ref="AG15:AL15" si="9">AVERAGE(AG5:AG14)</f>
        <v>7.726</v>
      </c>
      <c r="AH15" s="50">
        <f t="shared" si="9"/>
        <v>10.041</v>
      </c>
      <c r="AI15" s="50">
        <f t="shared" si="9"/>
        <v>4.939</v>
      </c>
      <c r="AJ15" s="50">
        <f t="shared" si="9"/>
        <v>7.202</v>
      </c>
      <c r="AK15" s="50">
        <f t="shared" si="9"/>
        <v>6.486</v>
      </c>
      <c r="AL15" s="50">
        <f t="shared" si="9"/>
        <v>19.017</v>
      </c>
      <c r="AO15" s="49" t="s">
        <v>162</v>
      </c>
      <c r="AP15" s="8"/>
      <c r="AQ15" s="50">
        <f t="shared" ref="AQ15:AV15" si="10">AVERAGE(AQ5:AQ14)</f>
        <v>7.873</v>
      </c>
      <c r="AR15" s="50">
        <f t="shared" si="10"/>
        <v>10.05</v>
      </c>
      <c r="AS15" s="50">
        <f t="shared" si="10"/>
        <v>5.337</v>
      </c>
      <c r="AT15" s="50">
        <f t="shared" si="10"/>
        <v>7.62</v>
      </c>
      <c r="AU15" s="50">
        <f t="shared" si="10"/>
        <v>6.907</v>
      </c>
      <c r="AV15" s="50">
        <f t="shared" si="10"/>
        <v>19.029</v>
      </c>
    </row>
    <row r="16">
      <c r="J16" s="39"/>
    </row>
    <row r="17">
      <c r="J17" s="39"/>
    </row>
    <row r="18">
      <c r="J18" s="39"/>
    </row>
    <row r="19">
      <c r="I19" s="51"/>
      <c r="J19" s="39"/>
    </row>
    <row r="20">
      <c r="J20" s="39"/>
    </row>
    <row r="21">
      <c r="A21" s="28" t="s">
        <v>180</v>
      </c>
      <c r="B21" s="29"/>
      <c r="C21" s="29"/>
      <c r="D21" s="29"/>
      <c r="E21" s="29"/>
      <c r="F21" s="29"/>
      <c r="G21" s="29"/>
      <c r="H21" s="29"/>
      <c r="I21" s="8"/>
      <c r="J21" s="39"/>
      <c r="K21" s="28" t="s">
        <v>181</v>
      </c>
      <c r="L21" s="29"/>
      <c r="M21" s="29"/>
      <c r="N21" s="29"/>
      <c r="O21" s="29"/>
      <c r="P21" s="29"/>
      <c r="Q21" s="29"/>
      <c r="R21" s="29"/>
      <c r="S21" s="8"/>
      <c r="U21" s="28" t="s">
        <v>182</v>
      </c>
      <c r="V21" s="29"/>
      <c r="W21" s="29"/>
      <c r="X21" s="29"/>
      <c r="Y21" s="29"/>
      <c r="Z21" s="29"/>
      <c r="AA21" s="29"/>
      <c r="AB21" s="29"/>
      <c r="AC21" s="8"/>
      <c r="AE21" s="28" t="s">
        <v>183</v>
      </c>
      <c r="AF21" s="29"/>
      <c r="AG21" s="29"/>
      <c r="AH21" s="29"/>
      <c r="AI21" s="29"/>
      <c r="AJ21" s="29"/>
      <c r="AK21" s="29"/>
      <c r="AL21" s="29"/>
      <c r="AM21" s="29"/>
      <c r="AN21" s="30"/>
      <c r="AO21" s="28" t="s">
        <v>184</v>
      </c>
      <c r="AP21" s="29"/>
      <c r="AQ21" s="29"/>
      <c r="AR21" s="29"/>
      <c r="AS21" s="29"/>
      <c r="AT21" s="29"/>
      <c r="AU21" s="29"/>
      <c r="AV21" s="29"/>
      <c r="AW21" s="29"/>
    </row>
    <row r="22">
      <c r="A22" s="31"/>
      <c r="B22" s="32" t="s">
        <v>155</v>
      </c>
      <c r="C22" s="33" t="s">
        <v>156</v>
      </c>
      <c r="D22" s="33" t="s">
        <v>157</v>
      </c>
      <c r="E22" s="33" t="s">
        <v>158</v>
      </c>
      <c r="F22" s="33" t="s">
        <v>159</v>
      </c>
      <c r="G22" s="33" t="s">
        <v>160</v>
      </c>
      <c r="H22" s="33" t="s">
        <v>161</v>
      </c>
      <c r="I22" s="33" t="s">
        <v>162</v>
      </c>
      <c r="J22" s="39"/>
      <c r="K22" s="31"/>
      <c r="L22" s="32" t="s">
        <v>155</v>
      </c>
      <c r="M22" s="33" t="s">
        <v>156</v>
      </c>
      <c r="N22" s="33" t="s">
        <v>157</v>
      </c>
      <c r="O22" s="33" t="s">
        <v>158</v>
      </c>
      <c r="P22" s="33" t="s">
        <v>159</v>
      </c>
      <c r="Q22" s="33" t="s">
        <v>160</v>
      </c>
      <c r="R22" s="33" t="s">
        <v>161</v>
      </c>
      <c r="S22" s="33" t="s">
        <v>162</v>
      </c>
      <c r="U22" s="31"/>
      <c r="V22" s="32" t="s">
        <v>155</v>
      </c>
      <c r="W22" s="33" t="s">
        <v>156</v>
      </c>
      <c r="X22" s="33" t="s">
        <v>157</v>
      </c>
      <c r="Y22" s="33" t="s">
        <v>158</v>
      </c>
      <c r="Z22" s="33" t="s">
        <v>159</v>
      </c>
      <c r="AA22" s="33" t="s">
        <v>160</v>
      </c>
      <c r="AB22" s="33" t="s">
        <v>161</v>
      </c>
      <c r="AC22" s="33" t="s">
        <v>162</v>
      </c>
      <c r="AE22" s="31"/>
      <c r="AF22" s="32" t="s">
        <v>155</v>
      </c>
      <c r="AG22" s="33" t="s">
        <v>156</v>
      </c>
      <c r="AH22" s="33" t="s">
        <v>157</v>
      </c>
      <c r="AI22" s="33" t="s">
        <v>158</v>
      </c>
      <c r="AJ22" s="33" t="s">
        <v>159</v>
      </c>
      <c r="AK22" s="33" t="s">
        <v>160</v>
      </c>
      <c r="AL22" s="33" t="s">
        <v>161</v>
      </c>
      <c r="AM22" s="33" t="s">
        <v>162</v>
      </c>
      <c r="AO22" s="31"/>
      <c r="AP22" s="32" t="s">
        <v>155</v>
      </c>
      <c r="AQ22" s="33" t="s">
        <v>156</v>
      </c>
      <c r="AR22" s="33" t="s">
        <v>157</v>
      </c>
      <c r="AS22" s="33" t="s">
        <v>158</v>
      </c>
      <c r="AT22" s="33" t="s">
        <v>159</v>
      </c>
      <c r="AU22" s="33" t="s">
        <v>160</v>
      </c>
      <c r="AV22" s="33" t="s">
        <v>161</v>
      </c>
      <c r="AW22" s="33" t="s">
        <v>162</v>
      </c>
    </row>
    <row r="23">
      <c r="A23" s="52" t="s">
        <v>185</v>
      </c>
      <c r="B23" s="53" t="s">
        <v>168</v>
      </c>
      <c r="C23" s="54">
        <v>3.13</v>
      </c>
      <c r="D23" s="54">
        <v>3.35</v>
      </c>
      <c r="E23" s="54">
        <v>3.1</v>
      </c>
      <c r="F23" s="54">
        <v>10.13</v>
      </c>
      <c r="G23" s="54">
        <v>4.25</v>
      </c>
      <c r="H23" s="55">
        <v>10.14</v>
      </c>
      <c r="I23" s="38">
        <f t="shared" ref="I23:I32" si="11">AVERAGE(C23:H23)</f>
        <v>5.683333333</v>
      </c>
      <c r="J23" s="39"/>
      <c r="K23" s="52" t="s">
        <v>185</v>
      </c>
      <c r="L23" s="53" t="s">
        <v>168</v>
      </c>
      <c r="M23" s="54">
        <v>3.13</v>
      </c>
      <c r="N23" s="54">
        <v>3.35</v>
      </c>
      <c r="O23" s="54">
        <v>3.1</v>
      </c>
      <c r="P23" s="54">
        <v>10.13</v>
      </c>
      <c r="Q23" s="54">
        <v>4.25</v>
      </c>
      <c r="R23" s="55">
        <v>10.14</v>
      </c>
      <c r="S23" s="38">
        <f t="shared" ref="S23:S32" si="12">AVERAGE(M23:R23)</f>
        <v>5.683333333</v>
      </c>
      <c r="U23" s="52" t="s">
        <v>185</v>
      </c>
      <c r="V23" s="53" t="s">
        <v>168</v>
      </c>
      <c r="W23" s="54">
        <v>3.13</v>
      </c>
      <c r="X23" s="54">
        <v>3.35</v>
      </c>
      <c r="Y23" s="54">
        <v>3.1</v>
      </c>
      <c r="Z23" s="54">
        <v>10.13</v>
      </c>
      <c r="AA23" s="54">
        <v>4.25</v>
      </c>
      <c r="AB23" s="55">
        <v>10.14</v>
      </c>
      <c r="AC23" s="38">
        <f t="shared" ref="AC23:AC32" si="13">AVERAGE(W23:AB23)</f>
        <v>5.683333333</v>
      </c>
      <c r="AE23" s="52" t="s">
        <v>185</v>
      </c>
      <c r="AF23" s="53" t="s">
        <v>168</v>
      </c>
      <c r="AG23" s="54">
        <v>3.13</v>
      </c>
      <c r="AH23" s="54">
        <v>3.35</v>
      </c>
      <c r="AI23" s="54">
        <v>3.1</v>
      </c>
      <c r="AJ23" s="54">
        <v>10.13</v>
      </c>
      <c r="AK23" s="54">
        <v>4.25</v>
      </c>
      <c r="AL23" s="55">
        <v>10.14</v>
      </c>
      <c r="AM23" s="38">
        <f t="shared" ref="AM23:AM32" si="14">AVERAGE(AG23:AL23)</f>
        <v>5.683333333</v>
      </c>
      <c r="AO23" s="52" t="s">
        <v>185</v>
      </c>
      <c r="AP23" s="53" t="s">
        <v>168</v>
      </c>
      <c r="AQ23" s="54">
        <v>3.13</v>
      </c>
      <c r="AR23" s="54">
        <v>3.35</v>
      </c>
      <c r="AS23" s="54">
        <v>3.1</v>
      </c>
      <c r="AT23" s="54">
        <v>10.13</v>
      </c>
      <c r="AU23" s="54">
        <v>4.25</v>
      </c>
      <c r="AV23" s="55">
        <v>10.14</v>
      </c>
      <c r="AW23" s="38">
        <f t="shared" ref="AW23:AW32" si="15">AVERAGE(AQ23:AV23)</f>
        <v>5.683333333</v>
      </c>
    </row>
    <row r="24">
      <c r="A24" s="52" t="s">
        <v>186</v>
      </c>
      <c r="B24" s="53" t="s">
        <v>187</v>
      </c>
      <c r="C24" s="54">
        <v>2.5</v>
      </c>
      <c r="D24" s="54">
        <v>3.56</v>
      </c>
      <c r="E24" s="54">
        <v>3.25</v>
      </c>
      <c r="F24" s="54">
        <v>11.94</v>
      </c>
      <c r="G24" s="54">
        <v>2.87</v>
      </c>
      <c r="H24" s="55">
        <v>10.17</v>
      </c>
      <c r="I24" s="38">
        <f t="shared" si="11"/>
        <v>5.715</v>
      </c>
      <c r="J24" s="39"/>
      <c r="K24" s="52" t="s">
        <v>186</v>
      </c>
      <c r="L24" s="53" t="s">
        <v>187</v>
      </c>
      <c r="M24" s="54">
        <v>2.5</v>
      </c>
      <c r="N24" s="54">
        <v>3.56</v>
      </c>
      <c r="O24" s="54">
        <v>3.25</v>
      </c>
      <c r="P24" s="54">
        <v>11.94</v>
      </c>
      <c r="Q24" s="54">
        <v>2.87</v>
      </c>
      <c r="R24" s="55">
        <v>10.17</v>
      </c>
      <c r="S24" s="38">
        <f t="shared" si="12"/>
        <v>5.715</v>
      </c>
      <c r="U24" s="52" t="s">
        <v>186</v>
      </c>
      <c r="V24" s="53" t="s">
        <v>187</v>
      </c>
      <c r="W24" s="54">
        <v>2.5</v>
      </c>
      <c r="X24" s="54">
        <v>3.56</v>
      </c>
      <c r="Y24" s="54">
        <v>3.25</v>
      </c>
      <c r="Z24" s="54">
        <v>11.94</v>
      </c>
      <c r="AA24" s="54">
        <v>2.87</v>
      </c>
      <c r="AB24" s="55">
        <v>10.17</v>
      </c>
      <c r="AC24" s="38">
        <f t="shared" si="13"/>
        <v>5.715</v>
      </c>
      <c r="AE24" s="52" t="s">
        <v>186</v>
      </c>
      <c r="AF24" s="53" t="s">
        <v>187</v>
      </c>
      <c r="AG24" s="54">
        <v>2.5</v>
      </c>
      <c r="AH24" s="54">
        <v>3.56</v>
      </c>
      <c r="AI24" s="54">
        <v>3.25</v>
      </c>
      <c r="AJ24" s="54">
        <v>11.94</v>
      </c>
      <c r="AK24" s="54">
        <v>2.87</v>
      </c>
      <c r="AL24" s="55">
        <v>10.17</v>
      </c>
      <c r="AM24" s="38">
        <f t="shared" si="14"/>
        <v>5.715</v>
      </c>
      <c r="AO24" s="52" t="s">
        <v>186</v>
      </c>
      <c r="AP24" s="53" t="s">
        <v>187</v>
      </c>
      <c r="AQ24" s="54">
        <v>5.24</v>
      </c>
      <c r="AR24" s="54">
        <v>3.56</v>
      </c>
      <c r="AS24" s="54">
        <v>3.25</v>
      </c>
      <c r="AT24" s="54">
        <v>11.94</v>
      </c>
      <c r="AU24" s="54">
        <v>2.87</v>
      </c>
      <c r="AV24" s="55">
        <v>10.17</v>
      </c>
      <c r="AW24" s="38">
        <f t="shared" si="15"/>
        <v>6.171666667</v>
      </c>
    </row>
    <row r="25">
      <c r="A25" s="52" t="s">
        <v>188</v>
      </c>
      <c r="B25" s="53" t="s">
        <v>170</v>
      </c>
      <c r="C25" s="54">
        <v>3.4</v>
      </c>
      <c r="D25" s="54">
        <v>3.45</v>
      </c>
      <c r="E25" s="54">
        <v>2.95</v>
      </c>
      <c r="F25" s="54">
        <v>12.42</v>
      </c>
      <c r="G25" s="54">
        <v>3.03</v>
      </c>
      <c r="H25" s="55">
        <v>12.38</v>
      </c>
      <c r="I25" s="38">
        <f t="shared" si="11"/>
        <v>6.271666667</v>
      </c>
      <c r="J25" s="39"/>
      <c r="K25" s="52" t="s">
        <v>188</v>
      </c>
      <c r="L25" s="53" t="s">
        <v>170</v>
      </c>
      <c r="M25" s="54">
        <v>3.4</v>
      </c>
      <c r="N25" s="54">
        <v>3.45</v>
      </c>
      <c r="O25" s="54">
        <v>2.95</v>
      </c>
      <c r="P25" s="54">
        <v>12.42</v>
      </c>
      <c r="Q25" s="54">
        <v>3.03</v>
      </c>
      <c r="R25" s="55">
        <v>12.38</v>
      </c>
      <c r="S25" s="38">
        <f t="shared" si="12"/>
        <v>6.271666667</v>
      </c>
      <c r="T25" s="39"/>
      <c r="U25" s="52" t="s">
        <v>188</v>
      </c>
      <c r="V25" s="53" t="s">
        <v>170</v>
      </c>
      <c r="W25" s="54">
        <v>3.4</v>
      </c>
      <c r="X25" s="54">
        <v>3.45</v>
      </c>
      <c r="Y25" s="54">
        <v>2.95</v>
      </c>
      <c r="Z25" s="54">
        <v>12.42</v>
      </c>
      <c r="AA25" s="54">
        <v>3.03</v>
      </c>
      <c r="AB25" s="55">
        <v>12.38</v>
      </c>
      <c r="AC25" s="38">
        <f t="shared" si="13"/>
        <v>6.271666667</v>
      </c>
      <c r="AE25" s="52" t="s">
        <v>188</v>
      </c>
      <c r="AF25" s="53" t="s">
        <v>170</v>
      </c>
      <c r="AG25" s="54">
        <v>3.4</v>
      </c>
      <c r="AH25" s="54">
        <v>3.45</v>
      </c>
      <c r="AI25" s="54">
        <v>2.95</v>
      </c>
      <c r="AJ25" s="54">
        <v>12.42</v>
      </c>
      <c r="AK25" s="54">
        <v>3.03</v>
      </c>
      <c r="AL25" s="55">
        <v>12.38</v>
      </c>
      <c r="AM25" s="38">
        <f t="shared" si="14"/>
        <v>6.271666667</v>
      </c>
      <c r="AO25" s="52" t="s">
        <v>188</v>
      </c>
      <c r="AP25" s="53" t="s">
        <v>170</v>
      </c>
      <c r="AQ25" s="54">
        <v>3.4</v>
      </c>
      <c r="AR25" s="54">
        <v>6.73</v>
      </c>
      <c r="AS25" s="54">
        <v>6.62</v>
      </c>
      <c r="AT25" s="54">
        <v>14.52</v>
      </c>
      <c r="AU25" s="54">
        <v>3.03</v>
      </c>
      <c r="AV25" s="55">
        <v>12.38</v>
      </c>
      <c r="AW25" s="38">
        <f t="shared" si="15"/>
        <v>7.78</v>
      </c>
    </row>
    <row r="26">
      <c r="A26" s="52" t="s">
        <v>174</v>
      </c>
      <c r="B26" s="56" t="s">
        <v>189</v>
      </c>
      <c r="C26" s="57">
        <v>2.99</v>
      </c>
      <c r="D26" s="54">
        <v>7.74</v>
      </c>
      <c r="E26" s="54">
        <v>5.86</v>
      </c>
      <c r="F26" s="54">
        <v>4.2</v>
      </c>
      <c r="G26" s="54">
        <v>3.0</v>
      </c>
      <c r="H26" s="55">
        <v>10.72</v>
      </c>
      <c r="I26" s="38">
        <f t="shared" si="11"/>
        <v>5.751666667</v>
      </c>
      <c r="J26" s="39"/>
      <c r="K26" s="52" t="s">
        <v>174</v>
      </c>
      <c r="L26" s="56" t="s">
        <v>189</v>
      </c>
      <c r="M26" s="57">
        <v>2.99</v>
      </c>
      <c r="N26" s="54">
        <v>7.74</v>
      </c>
      <c r="O26" s="54">
        <v>5.86</v>
      </c>
      <c r="P26" s="54">
        <v>4.2</v>
      </c>
      <c r="Q26" s="54">
        <v>3.0</v>
      </c>
      <c r="R26" s="55">
        <v>10.72</v>
      </c>
      <c r="S26" s="38">
        <f t="shared" si="12"/>
        <v>5.751666667</v>
      </c>
      <c r="T26" s="39"/>
      <c r="U26" s="52" t="s">
        <v>174</v>
      </c>
      <c r="V26" s="56" t="s">
        <v>189</v>
      </c>
      <c r="W26" s="57">
        <v>2.99</v>
      </c>
      <c r="X26" s="54">
        <v>7.74</v>
      </c>
      <c r="Y26" s="54">
        <v>5.86</v>
      </c>
      <c r="Z26" s="54">
        <v>4.2</v>
      </c>
      <c r="AA26" s="54">
        <v>3.0</v>
      </c>
      <c r="AB26" s="55">
        <v>10.72</v>
      </c>
      <c r="AC26" s="38">
        <f t="shared" si="13"/>
        <v>5.751666667</v>
      </c>
      <c r="AE26" s="52" t="s">
        <v>174</v>
      </c>
      <c r="AF26" s="56" t="s">
        <v>189</v>
      </c>
      <c r="AG26" s="57">
        <v>2.99</v>
      </c>
      <c r="AH26" s="54">
        <v>7.74</v>
      </c>
      <c r="AI26" s="54">
        <v>5.86</v>
      </c>
      <c r="AJ26" s="54">
        <v>4.2</v>
      </c>
      <c r="AK26" s="54">
        <v>3.0</v>
      </c>
      <c r="AL26" s="55">
        <v>10.72</v>
      </c>
      <c r="AM26" s="38">
        <f t="shared" si="14"/>
        <v>5.751666667</v>
      </c>
      <c r="AO26" s="52" t="s">
        <v>174</v>
      </c>
      <c r="AP26" s="56" t="s">
        <v>189</v>
      </c>
      <c r="AQ26" s="57">
        <v>2.52</v>
      </c>
      <c r="AR26" s="54">
        <v>7.74</v>
      </c>
      <c r="AS26" s="54">
        <v>5.86</v>
      </c>
      <c r="AT26" s="54">
        <v>4.2</v>
      </c>
      <c r="AU26" s="54">
        <v>4.56</v>
      </c>
      <c r="AV26" s="55">
        <v>10.72</v>
      </c>
      <c r="AW26" s="38">
        <f t="shared" si="15"/>
        <v>5.933333333</v>
      </c>
    </row>
    <row r="27">
      <c r="A27" s="58" t="s">
        <v>165</v>
      </c>
      <c r="B27" s="56" t="s">
        <v>190</v>
      </c>
      <c r="C27" s="57">
        <v>8.16</v>
      </c>
      <c r="D27" s="54">
        <v>3.49</v>
      </c>
      <c r="E27" s="54">
        <v>4.65</v>
      </c>
      <c r="F27" s="54">
        <v>16.17</v>
      </c>
      <c r="G27" s="54">
        <v>4.5</v>
      </c>
      <c r="H27" s="55">
        <v>9.54</v>
      </c>
      <c r="I27" s="38">
        <f t="shared" si="11"/>
        <v>7.751666667</v>
      </c>
      <c r="J27" s="39"/>
      <c r="K27" s="58" t="s">
        <v>165</v>
      </c>
      <c r="L27" s="56" t="s">
        <v>190</v>
      </c>
      <c r="M27" s="57">
        <v>8.16</v>
      </c>
      <c r="N27" s="54">
        <v>3.49</v>
      </c>
      <c r="O27" s="54">
        <v>4.65</v>
      </c>
      <c r="P27" s="54">
        <v>16.17</v>
      </c>
      <c r="Q27" s="54">
        <v>4.5</v>
      </c>
      <c r="R27" s="55">
        <v>9.54</v>
      </c>
      <c r="S27" s="38">
        <f t="shared" si="12"/>
        <v>7.751666667</v>
      </c>
      <c r="U27" s="58" t="s">
        <v>165</v>
      </c>
      <c r="V27" s="56" t="s">
        <v>190</v>
      </c>
      <c r="W27" s="57">
        <v>8.16</v>
      </c>
      <c r="X27" s="54">
        <v>3.49</v>
      </c>
      <c r="Y27" s="54">
        <v>4.65</v>
      </c>
      <c r="Z27" s="54">
        <v>16.17</v>
      </c>
      <c r="AA27" s="54">
        <v>4.5</v>
      </c>
      <c r="AB27" s="55">
        <v>9.54</v>
      </c>
      <c r="AC27" s="38">
        <f t="shared" si="13"/>
        <v>7.751666667</v>
      </c>
      <c r="AE27" s="58" t="s">
        <v>165</v>
      </c>
      <c r="AF27" s="56" t="s">
        <v>190</v>
      </c>
      <c r="AG27" s="57">
        <v>8.16</v>
      </c>
      <c r="AH27" s="54">
        <v>3.49</v>
      </c>
      <c r="AI27" s="54">
        <v>4.65</v>
      </c>
      <c r="AJ27" s="54">
        <v>16.17</v>
      </c>
      <c r="AK27" s="54">
        <v>4.5</v>
      </c>
      <c r="AL27" s="55">
        <v>9.54</v>
      </c>
      <c r="AM27" s="38">
        <f t="shared" si="14"/>
        <v>7.751666667</v>
      </c>
      <c r="AO27" s="58" t="s">
        <v>165</v>
      </c>
      <c r="AP27" s="56" t="s">
        <v>190</v>
      </c>
      <c r="AQ27" s="57">
        <v>9.14</v>
      </c>
      <c r="AR27" s="54">
        <v>5.62</v>
      </c>
      <c r="AS27" s="54">
        <v>4.56</v>
      </c>
      <c r="AT27" s="54">
        <v>17.45</v>
      </c>
      <c r="AU27" s="54">
        <v>4.5</v>
      </c>
      <c r="AV27" s="55">
        <v>9.54</v>
      </c>
      <c r="AW27" s="38">
        <f t="shared" si="15"/>
        <v>8.468333333</v>
      </c>
    </row>
    <row r="28">
      <c r="A28" s="52" t="s">
        <v>171</v>
      </c>
      <c r="B28" s="53" t="s">
        <v>173</v>
      </c>
      <c r="C28" s="54">
        <v>3.51</v>
      </c>
      <c r="D28" s="54">
        <v>4.44</v>
      </c>
      <c r="E28" s="54">
        <v>4.78</v>
      </c>
      <c r="F28" s="54">
        <v>8.69</v>
      </c>
      <c r="G28" s="54">
        <v>4.23</v>
      </c>
      <c r="H28" s="55">
        <v>13.54</v>
      </c>
      <c r="I28" s="38">
        <f t="shared" si="11"/>
        <v>6.531666667</v>
      </c>
      <c r="J28" s="39"/>
      <c r="K28" s="52" t="s">
        <v>171</v>
      </c>
      <c r="L28" s="53" t="s">
        <v>173</v>
      </c>
      <c r="M28" s="54">
        <v>3.51</v>
      </c>
      <c r="N28" s="54">
        <v>4.44</v>
      </c>
      <c r="O28" s="54">
        <v>4.78</v>
      </c>
      <c r="P28" s="54">
        <v>8.69</v>
      </c>
      <c r="Q28" s="54">
        <v>4.23</v>
      </c>
      <c r="R28" s="55">
        <v>13.54</v>
      </c>
      <c r="S28" s="38">
        <f t="shared" si="12"/>
        <v>6.531666667</v>
      </c>
      <c r="U28" s="52" t="s">
        <v>171</v>
      </c>
      <c r="V28" s="53" t="s">
        <v>173</v>
      </c>
      <c r="W28" s="54">
        <v>3.51</v>
      </c>
      <c r="X28" s="54">
        <v>4.44</v>
      </c>
      <c r="Y28" s="54">
        <v>4.78</v>
      </c>
      <c r="Z28" s="54">
        <v>8.69</v>
      </c>
      <c r="AA28" s="54">
        <v>4.23</v>
      </c>
      <c r="AB28" s="55">
        <v>13.54</v>
      </c>
      <c r="AC28" s="38">
        <f t="shared" si="13"/>
        <v>6.531666667</v>
      </c>
      <c r="AE28" s="52" t="s">
        <v>171</v>
      </c>
      <c r="AF28" s="53" t="s">
        <v>173</v>
      </c>
      <c r="AG28" s="54">
        <v>3.51</v>
      </c>
      <c r="AH28" s="54">
        <v>4.44</v>
      </c>
      <c r="AI28" s="54">
        <v>4.78</v>
      </c>
      <c r="AJ28" s="54">
        <v>8.69</v>
      </c>
      <c r="AK28" s="54">
        <v>4.23</v>
      </c>
      <c r="AL28" s="55">
        <v>13.54</v>
      </c>
      <c r="AM28" s="38">
        <f t="shared" si="14"/>
        <v>6.531666667</v>
      </c>
      <c r="AO28" s="52" t="s">
        <v>171</v>
      </c>
      <c r="AP28" s="53" t="s">
        <v>173</v>
      </c>
      <c r="AQ28" s="54">
        <v>3.51</v>
      </c>
      <c r="AR28" s="54">
        <v>4.44</v>
      </c>
      <c r="AS28" s="54">
        <v>4.78</v>
      </c>
      <c r="AT28" s="54">
        <v>9.24</v>
      </c>
      <c r="AU28" s="54">
        <v>4.23</v>
      </c>
      <c r="AV28" s="55">
        <v>13.54</v>
      </c>
      <c r="AW28" s="38">
        <f t="shared" si="15"/>
        <v>6.623333333</v>
      </c>
    </row>
    <row r="29">
      <c r="A29" s="52" t="s">
        <v>174</v>
      </c>
      <c r="B29" s="53" t="s">
        <v>175</v>
      </c>
      <c r="C29" s="54">
        <v>2.64</v>
      </c>
      <c r="D29" s="54">
        <v>3.22</v>
      </c>
      <c r="E29" s="54">
        <v>5.05</v>
      </c>
      <c r="F29" s="54">
        <v>13.88</v>
      </c>
      <c r="G29" s="54">
        <v>15.38</v>
      </c>
      <c r="H29" s="55">
        <v>14.48</v>
      </c>
      <c r="I29" s="38">
        <f t="shared" si="11"/>
        <v>9.108333333</v>
      </c>
      <c r="J29" s="39"/>
      <c r="K29" s="52" t="s">
        <v>174</v>
      </c>
      <c r="L29" s="53" t="s">
        <v>175</v>
      </c>
      <c r="M29" s="54">
        <v>2.64</v>
      </c>
      <c r="N29" s="54">
        <v>3.22</v>
      </c>
      <c r="O29" s="54">
        <v>5.05</v>
      </c>
      <c r="P29" s="54">
        <v>13.88</v>
      </c>
      <c r="Q29" s="54">
        <v>15.38</v>
      </c>
      <c r="R29" s="55">
        <v>14.48</v>
      </c>
      <c r="S29" s="38">
        <f t="shared" si="12"/>
        <v>9.108333333</v>
      </c>
      <c r="U29" s="52" t="s">
        <v>174</v>
      </c>
      <c r="V29" s="53" t="s">
        <v>175</v>
      </c>
      <c r="W29" s="54">
        <v>2.64</v>
      </c>
      <c r="X29" s="54">
        <v>3.22</v>
      </c>
      <c r="Y29" s="54">
        <v>5.05</v>
      </c>
      <c r="Z29" s="54">
        <v>13.88</v>
      </c>
      <c r="AA29" s="54">
        <v>15.38</v>
      </c>
      <c r="AB29" s="55">
        <v>14.48</v>
      </c>
      <c r="AC29" s="38">
        <f t="shared" si="13"/>
        <v>9.108333333</v>
      </c>
      <c r="AE29" s="52" t="s">
        <v>174</v>
      </c>
      <c r="AF29" s="53" t="s">
        <v>175</v>
      </c>
      <c r="AG29" s="54">
        <v>2.64</v>
      </c>
      <c r="AH29" s="54">
        <v>3.22</v>
      </c>
      <c r="AI29" s="54">
        <v>5.05</v>
      </c>
      <c r="AJ29" s="54">
        <v>13.88</v>
      </c>
      <c r="AK29" s="54">
        <v>15.38</v>
      </c>
      <c r="AL29" s="55">
        <v>14.48</v>
      </c>
      <c r="AM29" s="38">
        <f t="shared" si="14"/>
        <v>9.108333333</v>
      </c>
      <c r="AO29" s="52" t="s">
        <v>174</v>
      </c>
      <c r="AP29" s="53" t="s">
        <v>175</v>
      </c>
      <c r="AQ29" s="54">
        <v>5.24</v>
      </c>
      <c r="AR29" s="54">
        <v>4.67</v>
      </c>
      <c r="AS29" s="54">
        <v>6.62</v>
      </c>
      <c r="AT29" s="54">
        <v>13.88</v>
      </c>
      <c r="AU29" s="54">
        <v>17.62</v>
      </c>
      <c r="AV29" s="55">
        <v>14.48</v>
      </c>
      <c r="AW29" s="38">
        <f t="shared" si="15"/>
        <v>10.41833333</v>
      </c>
    </row>
    <row r="30">
      <c r="A30" s="52" t="s">
        <v>191</v>
      </c>
      <c r="B30" s="53" t="s">
        <v>192</v>
      </c>
      <c r="C30" s="54">
        <v>3.38</v>
      </c>
      <c r="D30" s="54">
        <v>4.9</v>
      </c>
      <c r="E30" s="54">
        <v>2.65</v>
      </c>
      <c r="F30" s="54">
        <v>4.85</v>
      </c>
      <c r="G30" s="54">
        <v>4.48</v>
      </c>
      <c r="H30" s="55">
        <v>13.74</v>
      </c>
      <c r="I30" s="38">
        <f t="shared" si="11"/>
        <v>5.666666667</v>
      </c>
      <c r="J30" s="39"/>
      <c r="K30" s="52" t="s">
        <v>191</v>
      </c>
      <c r="L30" s="53" t="s">
        <v>192</v>
      </c>
      <c r="M30" s="54">
        <v>3.38</v>
      </c>
      <c r="N30" s="54">
        <v>4.9</v>
      </c>
      <c r="O30" s="54">
        <v>2.65</v>
      </c>
      <c r="P30" s="54">
        <v>4.85</v>
      </c>
      <c r="Q30" s="54">
        <v>4.48</v>
      </c>
      <c r="R30" s="55">
        <v>13.74</v>
      </c>
      <c r="S30" s="38">
        <f t="shared" si="12"/>
        <v>5.666666667</v>
      </c>
      <c r="U30" s="52" t="s">
        <v>191</v>
      </c>
      <c r="V30" s="53" t="s">
        <v>192</v>
      </c>
      <c r="W30" s="54">
        <v>3.38</v>
      </c>
      <c r="X30" s="54">
        <v>4.9</v>
      </c>
      <c r="Y30" s="54">
        <v>2.65</v>
      </c>
      <c r="Z30" s="54">
        <v>4.85</v>
      </c>
      <c r="AA30" s="54">
        <v>4.48</v>
      </c>
      <c r="AB30" s="55">
        <v>13.74</v>
      </c>
      <c r="AC30" s="38">
        <f t="shared" si="13"/>
        <v>5.666666667</v>
      </c>
      <c r="AE30" s="52" t="s">
        <v>191</v>
      </c>
      <c r="AF30" s="53" t="s">
        <v>192</v>
      </c>
      <c r="AG30" s="54">
        <v>3.38</v>
      </c>
      <c r="AH30" s="54">
        <v>4.9</v>
      </c>
      <c r="AI30" s="54">
        <v>2.65</v>
      </c>
      <c r="AJ30" s="54">
        <v>4.85</v>
      </c>
      <c r="AK30" s="54">
        <v>4.48</v>
      </c>
      <c r="AL30" s="55">
        <v>13.74</v>
      </c>
      <c r="AM30" s="38">
        <f t="shared" si="14"/>
        <v>5.666666667</v>
      </c>
      <c r="AO30" s="52" t="s">
        <v>191</v>
      </c>
      <c r="AP30" s="53" t="s">
        <v>192</v>
      </c>
      <c r="AQ30" s="54">
        <v>6.24</v>
      </c>
      <c r="AR30" s="54">
        <v>8.52</v>
      </c>
      <c r="AS30" s="54">
        <v>2.65</v>
      </c>
      <c r="AT30" s="54">
        <v>5.62</v>
      </c>
      <c r="AU30" s="54">
        <v>4.48</v>
      </c>
      <c r="AV30" s="55">
        <v>13.74</v>
      </c>
      <c r="AW30" s="38">
        <f t="shared" si="15"/>
        <v>6.875</v>
      </c>
    </row>
    <row r="31">
      <c r="A31" s="52" t="s">
        <v>193</v>
      </c>
      <c r="B31" s="56" t="s">
        <v>194</v>
      </c>
      <c r="C31" s="57">
        <v>4.47</v>
      </c>
      <c r="D31" s="54">
        <v>7.74</v>
      </c>
      <c r="E31" s="54">
        <v>5.04</v>
      </c>
      <c r="F31" s="54">
        <v>18.37</v>
      </c>
      <c r="G31" s="54">
        <v>4.07</v>
      </c>
      <c r="H31" s="55">
        <v>12.5</v>
      </c>
      <c r="I31" s="38">
        <f t="shared" si="11"/>
        <v>8.698333333</v>
      </c>
      <c r="J31" s="39"/>
      <c r="K31" s="52" t="s">
        <v>193</v>
      </c>
      <c r="L31" s="56" t="s">
        <v>194</v>
      </c>
      <c r="M31" s="57">
        <v>4.47</v>
      </c>
      <c r="N31" s="54">
        <v>7.74</v>
      </c>
      <c r="O31" s="54">
        <v>6.23</v>
      </c>
      <c r="P31" s="54">
        <v>18.37</v>
      </c>
      <c r="Q31" s="54">
        <v>4.07</v>
      </c>
      <c r="R31" s="55">
        <v>12.5</v>
      </c>
      <c r="S31" s="38">
        <f t="shared" si="12"/>
        <v>8.896666667</v>
      </c>
      <c r="T31" s="39"/>
      <c r="U31" s="52" t="s">
        <v>193</v>
      </c>
      <c r="V31" s="56" t="s">
        <v>194</v>
      </c>
      <c r="W31" s="57">
        <v>4.47</v>
      </c>
      <c r="X31" s="54">
        <v>8.34</v>
      </c>
      <c r="Y31" s="54">
        <v>6.23</v>
      </c>
      <c r="Z31" s="54">
        <v>18.37</v>
      </c>
      <c r="AA31" s="54">
        <v>4.07</v>
      </c>
      <c r="AB31" s="55">
        <v>12.5</v>
      </c>
      <c r="AC31" s="38">
        <f t="shared" si="13"/>
        <v>8.996666667</v>
      </c>
      <c r="AE31" s="52" t="s">
        <v>193</v>
      </c>
      <c r="AF31" s="56" t="s">
        <v>194</v>
      </c>
      <c r="AG31" s="57">
        <v>4.47</v>
      </c>
      <c r="AH31" s="54">
        <v>7.74</v>
      </c>
      <c r="AI31" s="54">
        <v>5.04</v>
      </c>
      <c r="AJ31" s="54">
        <v>18.37</v>
      </c>
      <c r="AK31" s="54">
        <v>4.07</v>
      </c>
      <c r="AL31" s="55">
        <v>12.5</v>
      </c>
      <c r="AM31" s="38">
        <f t="shared" si="14"/>
        <v>8.698333333</v>
      </c>
      <c r="AO31" s="52" t="s">
        <v>193</v>
      </c>
      <c r="AP31" s="56" t="s">
        <v>194</v>
      </c>
      <c r="AQ31" s="57">
        <v>6.25</v>
      </c>
      <c r="AR31" s="54">
        <v>5.24</v>
      </c>
      <c r="AS31" s="54">
        <v>5.26</v>
      </c>
      <c r="AT31" s="54">
        <v>18.37</v>
      </c>
      <c r="AU31" s="54">
        <v>4.07</v>
      </c>
      <c r="AV31" s="55">
        <v>12.5</v>
      </c>
      <c r="AW31" s="38">
        <f t="shared" si="15"/>
        <v>8.615</v>
      </c>
    </row>
    <row r="32">
      <c r="A32" s="59" t="s">
        <v>195</v>
      </c>
      <c r="B32" s="60" t="s">
        <v>196</v>
      </c>
      <c r="C32" s="61">
        <v>5.32</v>
      </c>
      <c r="D32" s="61">
        <v>11.32</v>
      </c>
      <c r="E32" s="61">
        <v>4.66</v>
      </c>
      <c r="F32" s="61">
        <v>8.69</v>
      </c>
      <c r="G32" s="61">
        <v>8.53</v>
      </c>
      <c r="H32" s="62">
        <v>8.74</v>
      </c>
      <c r="I32" s="46">
        <f t="shared" si="11"/>
        <v>7.876666667</v>
      </c>
      <c r="J32" s="39"/>
      <c r="K32" s="59" t="s">
        <v>195</v>
      </c>
      <c r="L32" s="60" t="s">
        <v>196</v>
      </c>
      <c r="M32" s="61">
        <v>6.23</v>
      </c>
      <c r="N32" s="61">
        <v>14.21</v>
      </c>
      <c r="O32" s="61">
        <v>4.66</v>
      </c>
      <c r="P32" s="61">
        <v>12.42</v>
      </c>
      <c r="Q32" s="61">
        <v>8.53</v>
      </c>
      <c r="R32" s="62">
        <v>8.74</v>
      </c>
      <c r="S32" s="46">
        <f t="shared" si="12"/>
        <v>9.131666667</v>
      </c>
      <c r="U32" s="59" t="s">
        <v>195</v>
      </c>
      <c r="V32" s="60" t="s">
        <v>196</v>
      </c>
      <c r="W32" s="61">
        <v>6.23</v>
      </c>
      <c r="X32" s="61">
        <v>14.21</v>
      </c>
      <c r="Y32" s="61">
        <v>6.23</v>
      </c>
      <c r="Z32" s="61">
        <v>16.32</v>
      </c>
      <c r="AA32" s="61">
        <v>8.53</v>
      </c>
      <c r="AB32" s="62">
        <v>8.74</v>
      </c>
      <c r="AC32" s="46">
        <f t="shared" si="13"/>
        <v>10.04333333</v>
      </c>
      <c r="AE32" s="59" t="s">
        <v>195</v>
      </c>
      <c r="AF32" s="60" t="s">
        <v>196</v>
      </c>
      <c r="AG32" s="61">
        <v>5.32</v>
      </c>
      <c r="AH32" s="61">
        <v>11.32</v>
      </c>
      <c r="AI32" s="61">
        <v>6.24</v>
      </c>
      <c r="AJ32" s="61">
        <v>8.69</v>
      </c>
      <c r="AK32" s="61">
        <v>8.53</v>
      </c>
      <c r="AL32" s="62">
        <v>8.74</v>
      </c>
      <c r="AM32" s="46">
        <f t="shared" si="14"/>
        <v>8.14</v>
      </c>
      <c r="AO32" s="59" t="s">
        <v>195</v>
      </c>
      <c r="AP32" s="60" t="s">
        <v>196</v>
      </c>
      <c r="AQ32" s="61">
        <v>5.32</v>
      </c>
      <c r="AR32" s="61">
        <v>11.32</v>
      </c>
      <c r="AS32" s="61">
        <v>6.24</v>
      </c>
      <c r="AT32" s="61">
        <v>8.69</v>
      </c>
      <c r="AU32" s="61">
        <v>8.53</v>
      </c>
      <c r="AV32" s="62">
        <v>8.74</v>
      </c>
      <c r="AW32" s="46">
        <f t="shared" si="15"/>
        <v>8.14</v>
      </c>
    </row>
    <row r="33">
      <c r="A33" s="49" t="s">
        <v>162</v>
      </c>
      <c r="B33" s="8"/>
      <c r="C33" s="50">
        <f t="shared" ref="C33:H33" si="16">AVERAGE(C23:C32)</f>
        <v>3.95</v>
      </c>
      <c r="D33" s="50">
        <f t="shared" si="16"/>
        <v>5.321</v>
      </c>
      <c r="E33" s="50">
        <f t="shared" si="16"/>
        <v>4.199</v>
      </c>
      <c r="F33" s="50">
        <f t="shared" si="16"/>
        <v>10.934</v>
      </c>
      <c r="G33" s="50">
        <f t="shared" si="16"/>
        <v>5.434</v>
      </c>
      <c r="H33" s="50">
        <f t="shared" si="16"/>
        <v>11.595</v>
      </c>
      <c r="J33" s="39"/>
      <c r="K33" s="49" t="s">
        <v>162</v>
      </c>
      <c r="L33" s="8"/>
      <c r="M33" s="50">
        <f t="shared" ref="M33:R33" si="17">AVERAGE(M23:M32)</f>
        <v>4.041</v>
      </c>
      <c r="N33" s="50">
        <f t="shared" si="17"/>
        <v>5.61</v>
      </c>
      <c r="O33" s="50">
        <f t="shared" si="17"/>
        <v>4.318</v>
      </c>
      <c r="P33" s="50">
        <f t="shared" si="17"/>
        <v>11.307</v>
      </c>
      <c r="Q33" s="50">
        <f t="shared" si="17"/>
        <v>5.434</v>
      </c>
      <c r="R33" s="50">
        <f t="shared" si="17"/>
        <v>11.595</v>
      </c>
      <c r="T33" s="39"/>
      <c r="U33" s="49" t="s">
        <v>162</v>
      </c>
      <c r="V33" s="8"/>
      <c r="W33" s="50">
        <f t="shared" ref="W33:AB33" si="18">AVERAGE(W23:W32)</f>
        <v>4.041</v>
      </c>
      <c r="X33" s="50">
        <f t="shared" si="18"/>
        <v>5.67</v>
      </c>
      <c r="Y33" s="50">
        <f t="shared" si="18"/>
        <v>4.475</v>
      </c>
      <c r="Z33" s="50">
        <f t="shared" si="18"/>
        <v>11.697</v>
      </c>
      <c r="AA33" s="50">
        <f t="shared" si="18"/>
        <v>5.434</v>
      </c>
      <c r="AB33" s="50">
        <f t="shared" si="18"/>
        <v>11.595</v>
      </c>
      <c r="AE33" s="49" t="s">
        <v>162</v>
      </c>
      <c r="AF33" s="8"/>
      <c r="AG33" s="50">
        <f t="shared" ref="AG33:AL33" si="19">AVERAGE(AG23:AG32)</f>
        <v>3.95</v>
      </c>
      <c r="AH33" s="50">
        <f t="shared" si="19"/>
        <v>5.321</v>
      </c>
      <c r="AI33" s="50">
        <f t="shared" si="19"/>
        <v>4.357</v>
      </c>
      <c r="AJ33" s="50">
        <f t="shared" si="19"/>
        <v>10.934</v>
      </c>
      <c r="AK33" s="50">
        <f t="shared" si="19"/>
        <v>5.434</v>
      </c>
      <c r="AL33" s="50">
        <f t="shared" si="19"/>
        <v>11.595</v>
      </c>
      <c r="AO33" s="49" t="s">
        <v>162</v>
      </c>
      <c r="AP33" s="8"/>
      <c r="AQ33" s="50">
        <f t="shared" ref="AQ33:AV33" si="20">AVERAGE(AQ23:AQ32)</f>
        <v>4.999</v>
      </c>
      <c r="AR33" s="50">
        <f t="shared" si="20"/>
        <v>6.119</v>
      </c>
      <c r="AS33" s="50">
        <f t="shared" si="20"/>
        <v>4.894</v>
      </c>
      <c r="AT33" s="50">
        <f t="shared" si="20"/>
        <v>11.404</v>
      </c>
      <c r="AU33" s="50">
        <f t="shared" si="20"/>
        <v>5.814</v>
      </c>
      <c r="AV33" s="50">
        <f t="shared" si="20"/>
        <v>11.595</v>
      </c>
    </row>
    <row r="34">
      <c r="J34" s="39"/>
      <c r="T34" s="39"/>
    </row>
    <row r="35">
      <c r="J35" s="39"/>
    </row>
    <row r="36">
      <c r="J36" s="39"/>
    </row>
    <row r="37">
      <c r="J37" s="39"/>
    </row>
    <row r="38">
      <c r="A38" s="63" t="s">
        <v>197</v>
      </c>
      <c r="B38" s="64"/>
      <c r="C38" s="64"/>
      <c r="D38" s="64"/>
      <c r="E38" s="64"/>
      <c r="F38" s="64"/>
      <c r="G38" s="64"/>
      <c r="H38" s="64"/>
      <c r="I38" s="65"/>
      <c r="J38" s="39"/>
      <c r="K38" s="63" t="s">
        <v>198</v>
      </c>
      <c r="L38" s="64"/>
      <c r="M38" s="64"/>
      <c r="N38" s="64"/>
      <c r="O38" s="64"/>
      <c r="P38" s="64"/>
      <c r="Q38" s="64"/>
      <c r="R38" s="64"/>
      <c r="S38" s="65"/>
      <c r="U38" s="63" t="s">
        <v>199</v>
      </c>
      <c r="V38" s="64"/>
      <c r="W38" s="64"/>
      <c r="X38" s="64"/>
      <c r="Y38" s="64"/>
      <c r="Z38" s="64"/>
      <c r="AA38" s="64"/>
      <c r="AB38" s="64"/>
      <c r="AC38" s="65"/>
      <c r="AE38" s="63" t="s">
        <v>200</v>
      </c>
      <c r="AF38" s="64"/>
      <c r="AG38" s="64"/>
      <c r="AH38" s="64"/>
      <c r="AI38" s="64"/>
      <c r="AJ38" s="64"/>
      <c r="AK38" s="64"/>
      <c r="AL38" s="64"/>
      <c r="AM38" s="64"/>
      <c r="AN38" s="30"/>
      <c r="AO38" s="63" t="s">
        <v>201</v>
      </c>
      <c r="AP38" s="64"/>
      <c r="AQ38" s="64"/>
      <c r="AR38" s="64"/>
      <c r="AS38" s="64"/>
      <c r="AT38" s="64"/>
      <c r="AU38" s="64"/>
      <c r="AV38" s="64"/>
      <c r="AW38" s="64"/>
    </row>
    <row r="39">
      <c r="A39" s="31"/>
      <c r="B39" s="32" t="s">
        <v>155</v>
      </c>
      <c r="C39" s="33" t="s">
        <v>156</v>
      </c>
      <c r="D39" s="33" t="s">
        <v>157</v>
      </c>
      <c r="E39" s="33" t="s">
        <v>158</v>
      </c>
      <c r="F39" s="33" t="s">
        <v>159</v>
      </c>
      <c r="G39" s="33" t="s">
        <v>160</v>
      </c>
      <c r="H39" s="33" t="s">
        <v>161</v>
      </c>
      <c r="I39" s="33" t="s">
        <v>162</v>
      </c>
      <c r="J39" s="39"/>
      <c r="K39" s="31"/>
      <c r="L39" s="32" t="s">
        <v>155</v>
      </c>
      <c r="M39" s="33" t="s">
        <v>156</v>
      </c>
      <c r="N39" s="33" t="s">
        <v>157</v>
      </c>
      <c r="O39" s="33" t="s">
        <v>158</v>
      </c>
      <c r="P39" s="33" t="s">
        <v>159</v>
      </c>
      <c r="Q39" s="33" t="s">
        <v>160</v>
      </c>
      <c r="R39" s="33" t="s">
        <v>161</v>
      </c>
      <c r="S39" s="33" t="s">
        <v>162</v>
      </c>
      <c r="U39" s="31"/>
      <c r="V39" s="32" t="s">
        <v>155</v>
      </c>
      <c r="W39" s="33" t="s">
        <v>156</v>
      </c>
      <c r="X39" s="33" t="s">
        <v>157</v>
      </c>
      <c r="Y39" s="33" t="s">
        <v>158</v>
      </c>
      <c r="Z39" s="33" t="s">
        <v>159</v>
      </c>
      <c r="AA39" s="33" t="s">
        <v>160</v>
      </c>
      <c r="AB39" s="33" t="s">
        <v>161</v>
      </c>
      <c r="AC39" s="33" t="s">
        <v>162</v>
      </c>
      <c r="AE39" s="31"/>
      <c r="AF39" s="32" t="s">
        <v>155</v>
      </c>
      <c r="AG39" s="33" t="s">
        <v>156</v>
      </c>
      <c r="AH39" s="33" t="s">
        <v>157</v>
      </c>
      <c r="AI39" s="33" t="s">
        <v>158</v>
      </c>
      <c r="AJ39" s="33" t="s">
        <v>159</v>
      </c>
      <c r="AK39" s="33" t="s">
        <v>160</v>
      </c>
      <c r="AL39" s="33" t="s">
        <v>161</v>
      </c>
      <c r="AM39" s="33" t="s">
        <v>162</v>
      </c>
      <c r="AO39" s="31"/>
      <c r="AP39" s="32" t="s">
        <v>155</v>
      </c>
      <c r="AQ39" s="33" t="s">
        <v>156</v>
      </c>
      <c r="AR39" s="33" t="s">
        <v>157</v>
      </c>
      <c r="AS39" s="33" t="s">
        <v>158</v>
      </c>
      <c r="AT39" s="33" t="s">
        <v>159</v>
      </c>
      <c r="AU39" s="33" t="s">
        <v>160</v>
      </c>
      <c r="AV39" s="33" t="s">
        <v>161</v>
      </c>
      <c r="AW39" s="33" t="s">
        <v>162</v>
      </c>
    </row>
    <row r="40">
      <c r="A40" s="66" t="s">
        <v>167</v>
      </c>
      <c r="B40" s="67" t="s">
        <v>202</v>
      </c>
      <c r="C40" s="68">
        <v>2.27</v>
      </c>
      <c r="D40" s="68">
        <v>12.41</v>
      </c>
      <c r="E40" s="69">
        <v>3.04</v>
      </c>
      <c r="F40" s="68">
        <v>5.24</v>
      </c>
      <c r="G40" s="68">
        <v>4.05</v>
      </c>
      <c r="H40" s="70">
        <v>11.59</v>
      </c>
      <c r="I40" s="38">
        <f t="shared" ref="I40:I49" si="21">AVERAGE(C40:H40)</f>
        <v>6.433333333</v>
      </c>
      <c r="J40" s="39"/>
      <c r="K40" s="66" t="s">
        <v>167</v>
      </c>
      <c r="L40" s="67" t="s">
        <v>202</v>
      </c>
      <c r="M40" s="68">
        <v>2.27</v>
      </c>
      <c r="N40" s="68">
        <v>12.41</v>
      </c>
      <c r="O40" s="69">
        <v>3.04</v>
      </c>
      <c r="P40" s="68">
        <v>5.24</v>
      </c>
      <c r="Q40" s="68">
        <v>4.05</v>
      </c>
      <c r="R40" s="70">
        <v>13.58</v>
      </c>
      <c r="S40" s="38">
        <f t="shared" ref="S40:S49" si="22">AVERAGE(M40:R40)</f>
        <v>6.765</v>
      </c>
      <c r="U40" s="66" t="s">
        <v>167</v>
      </c>
      <c r="V40" s="67" t="s">
        <v>202</v>
      </c>
      <c r="W40" s="68">
        <v>2.27</v>
      </c>
      <c r="X40" s="68">
        <v>12.41</v>
      </c>
      <c r="Y40" s="69">
        <v>3.04</v>
      </c>
      <c r="Z40" s="68">
        <v>5.24</v>
      </c>
      <c r="AA40" s="68">
        <v>4.05</v>
      </c>
      <c r="AB40" s="70">
        <v>11.59</v>
      </c>
      <c r="AC40" s="38">
        <f t="shared" ref="AC40:AC49" si="23">AVERAGE(W40:AB40)</f>
        <v>6.433333333</v>
      </c>
      <c r="AE40" s="66" t="s">
        <v>167</v>
      </c>
      <c r="AF40" s="67" t="s">
        <v>202</v>
      </c>
      <c r="AG40" s="68">
        <v>3.23</v>
      </c>
      <c r="AH40" s="68">
        <v>13.42</v>
      </c>
      <c r="AI40" s="71">
        <v>5.23</v>
      </c>
      <c r="AJ40" s="68">
        <v>6.23</v>
      </c>
      <c r="AK40" s="68">
        <v>6.25</v>
      </c>
      <c r="AL40" s="70">
        <v>12.58</v>
      </c>
      <c r="AM40" s="38">
        <f t="shared" ref="AM40:AM49" si="24">AVERAGE(AG40:AL40)</f>
        <v>7.823333333</v>
      </c>
      <c r="AO40" s="66" t="s">
        <v>167</v>
      </c>
      <c r="AP40" s="67" t="s">
        <v>202</v>
      </c>
      <c r="AQ40" s="68">
        <v>4.25</v>
      </c>
      <c r="AR40" s="68">
        <v>13.42</v>
      </c>
      <c r="AS40" s="71">
        <v>5.2</v>
      </c>
      <c r="AT40" s="68">
        <v>6.24</v>
      </c>
      <c r="AU40" s="68">
        <v>6.24</v>
      </c>
      <c r="AV40" s="70">
        <v>14.31</v>
      </c>
      <c r="AW40" s="38">
        <f t="shared" ref="AW40:AW49" si="25">AVERAGE(AQ40:AV40)</f>
        <v>8.276666667</v>
      </c>
    </row>
    <row r="41">
      <c r="A41" s="66" t="s">
        <v>167</v>
      </c>
      <c r="B41" s="67" t="s">
        <v>203</v>
      </c>
      <c r="C41" s="68">
        <v>6.49</v>
      </c>
      <c r="D41" s="68">
        <v>12.9</v>
      </c>
      <c r="E41" s="69">
        <v>3.77</v>
      </c>
      <c r="F41" s="68">
        <v>4.5</v>
      </c>
      <c r="G41" s="68">
        <v>3.87</v>
      </c>
      <c r="H41" s="70">
        <v>20.54</v>
      </c>
      <c r="I41" s="38">
        <f t="shared" si="21"/>
        <v>8.678333333</v>
      </c>
      <c r="J41" s="39"/>
      <c r="K41" s="66" t="s">
        <v>167</v>
      </c>
      <c r="L41" s="67" t="s">
        <v>203</v>
      </c>
      <c r="M41" s="68">
        <v>6.49</v>
      </c>
      <c r="N41" s="68">
        <v>12.9</v>
      </c>
      <c r="O41" s="69">
        <v>3.77</v>
      </c>
      <c r="P41" s="68">
        <v>4.5</v>
      </c>
      <c r="Q41" s="68">
        <v>3.87</v>
      </c>
      <c r="R41" s="70">
        <v>20.54</v>
      </c>
      <c r="S41" s="38">
        <f t="shared" si="22"/>
        <v>8.678333333</v>
      </c>
      <c r="U41" s="66" t="s">
        <v>167</v>
      </c>
      <c r="V41" s="67" t="s">
        <v>203</v>
      </c>
      <c r="W41" s="68">
        <v>7.24</v>
      </c>
      <c r="X41" s="68">
        <v>15.23</v>
      </c>
      <c r="Y41" s="69">
        <v>3.77</v>
      </c>
      <c r="Z41" s="68">
        <v>6.4</v>
      </c>
      <c r="AA41" s="68">
        <v>5.32</v>
      </c>
      <c r="AB41" s="70">
        <v>20.54</v>
      </c>
      <c r="AC41" s="38">
        <f t="shared" si="23"/>
        <v>9.75</v>
      </c>
      <c r="AE41" s="66" t="s">
        <v>167</v>
      </c>
      <c r="AF41" s="67" t="s">
        <v>203</v>
      </c>
      <c r="AG41" s="68">
        <v>5.25</v>
      </c>
      <c r="AH41" s="68">
        <v>16.2</v>
      </c>
      <c r="AI41" s="71">
        <v>3.42</v>
      </c>
      <c r="AJ41" s="68">
        <v>6.12</v>
      </c>
      <c r="AK41" s="68">
        <v>4.25</v>
      </c>
      <c r="AL41" s="70">
        <v>22.52</v>
      </c>
      <c r="AM41" s="38">
        <f t="shared" si="24"/>
        <v>9.626666667</v>
      </c>
      <c r="AO41" s="66" t="s">
        <v>167</v>
      </c>
      <c r="AP41" s="67" t="s">
        <v>203</v>
      </c>
      <c r="AQ41" s="68">
        <v>5.21</v>
      </c>
      <c r="AR41" s="68">
        <v>16.4</v>
      </c>
      <c r="AS41" s="71">
        <v>6.22</v>
      </c>
      <c r="AT41" s="68">
        <v>7.24</v>
      </c>
      <c r="AU41" s="68">
        <v>4.31</v>
      </c>
      <c r="AV41" s="70">
        <v>24.52</v>
      </c>
      <c r="AW41" s="38">
        <f t="shared" si="25"/>
        <v>10.65</v>
      </c>
    </row>
    <row r="42">
      <c r="A42" s="66" t="s">
        <v>167</v>
      </c>
      <c r="B42" s="67" t="s">
        <v>166</v>
      </c>
      <c r="C42" s="68">
        <v>1.63</v>
      </c>
      <c r="D42" s="68">
        <v>13.23</v>
      </c>
      <c r="E42" s="69">
        <v>3.01</v>
      </c>
      <c r="F42" s="68">
        <v>4.56</v>
      </c>
      <c r="G42" s="68">
        <v>5.64</v>
      </c>
      <c r="H42" s="70">
        <v>13.0</v>
      </c>
      <c r="I42" s="38">
        <f t="shared" si="21"/>
        <v>6.845</v>
      </c>
      <c r="J42" s="39"/>
      <c r="K42" s="66" t="s">
        <v>167</v>
      </c>
      <c r="L42" s="67" t="s">
        <v>166</v>
      </c>
      <c r="M42" s="68">
        <v>1.63</v>
      </c>
      <c r="N42" s="68">
        <v>13.23</v>
      </c>
      <c r="O42" s="69">
        <v>3.01</v>
      </c>
      <c r="P42" s="68">
        <v>4.56</v>
      </c>
      <c r="Q42" s="68">
        <v>5.64</v>
      </c>
      <c r="R42" s="70">
        <v>13.0</v>
      </c>
      <c r="S42" s="38">
        <f t="shared" si="22"/>
        <v>6.845</v>
      </c>
      <c r="U42" s="66" t="s">
        <v>167</v>
      </c>
      <c r="V42" s="67" t="s">
        <v>166</v>
      </c>
      <c r="W42" s="68">
        <v>2.54</v>
      </c>
      <c r="X42" s="68">
        <v>13.23</v>
      </c>
      <c r="Y42" s="69">
        <v>3.01</v>
      </c>
      <c r="Z42" s="68">
        <v>5.23</v>
      </c>
      <c r="AA42" s="68">
        <v>6.42</v>
      </c>
      <c r="AB42" s="70">
        <v>13.0</v>
      </c>
      <c r="AC42" s="38">
        <f t="shared" si="23"/>
        <v>7.238333333</v>
      </c>
      <c r="AE42" s="66" t="s">
        <v>167</v>
      </c>
      <c r="AF42" s="67" t="s">
        <v>166</v>
      </c>
      <c r="AG42" s="68">
        <v>2.32</v>
      </c>
      <c r="AH42" s="68">
        <v>17.42</v>
      </c>
      <c r="AI42" s="71">
        <v>4.12</v>
      </c>
      <c r="AJ42" s="68">
        <v>3.41</v>
      </c>
      <c r="AK42" s="68">
        <v>7.52</v>
      </c>
      <c r="AL42" s="70">
        <v>13.54</v>
      </c>
      <c r="AM42" s="38">
        <f t="shared" si="24"/>
        <v>8.055</v>
      </c>
      <c r="AO42" s="66" t="s">
        <v>167</v>
      </c>
      <c r="AP42" s="67" t="s">
        <v>166</v>
      </c>
      <c r="AQ42" s="68">
        <v>4.21</v>
      </c>
      <c r="AR42" s="68">
        <v>14.2</v>
      </c>
      <c r="AS42" s="71">
        <v>4.52</v>
      </c>
      <c r="AT42" s="68">
        <v>4.12</v>
      </c>
      <c r="AU42" s="68">
        <v>4.35</v>
      </c>
      <c r="AV42" s="70">
        <v>16.42</v>
      </c>
      <c r="AW42" s="38">
        <f t="shared" si="25"/>
        <v>7.97</v>
      </c>
    </row>
    <row r="43">
      <c r="A43" s="66" t="s">
        <v>204</v>
      </c>
      <c r="B43" s="67" t="s">
        <v>168</v>
      </c>
      <c r="C43" s="68">
        <v>2.43</v>
      </c>
      <c r="D43" s="68">
        <v>15.42</v>
      </c>
      <c r="E43" s="69">
        <v>4.22</v>
      </c>
      <c r="F43" s="68">
        <v>8.03</v>
      </c>
      <c r="G43" s="68">
        <v>5.72</v>
      </c>
      <c r="H43" s="70">
        <v>18.72</v>
      </c>
      <c r="I43" s="38">
        <f t="shared" si="21"/>
        <v>9.09</v>
      </c>
      <c r="J43" s="39"/>
      <c r="K43" s="66" t="s">
        <v>204</v>
      </c>
      <c r="L43" s="67" t="s">
        <v>168</v>
      </c>
      <c r="M43" s="68">
        <v>2.43</v>
      </c>
      <c r="N43" s="68">
        <v>15.42</v>
      </c>
      <c r="O43" s="69">
        <v>4.22</v>
      </c>
      <c r="P43" s="68">
        <v>8.03</v>
      </c>
      <c r="Q43" s="68">
        <v>5.72</v>
      </c>
      <c r="R43" s="70">
        <v>18.72</v>
      </c>
      <c r="S43" s="38">
        <f t="shared" si="22"/>
        <v>9.09</v>
      </c>
      <c r="U43" s="66" t="s">
        <v>204</v>
      </c>
      <c r="V43" s="67" t="s">
        <v>168</v>
      </c>
      <c r="W43" s="68">
        <v>6.32</v>
      </c>
      <c r="X43" s="68">
        <v>15.42</v>
      </c>
      <c r="Y43" s="69">
        <v>4.22</v>
      </c>
      <c r="Z43" s="68">
        <v>10.23</v>
      </c>
      <c r="AA43" s="68">
        <v>6.23</v>
      </c>
      <c r="AB43" s="70">
        <v>18.72</v>
      </c>
      <c r="AC43" s="38">
        <f t="shared" si="23"/>
        <v>10.19</v>
      </c>
      <c r="AE43" s="66" t="s">
        <v>204</v>
      </c>
      <c r="AF43" s="67" t="s">
        <v>168</v>
      </c>
      <c r="AG43" s="68">
        <v>2.75</v>
      </c>
      <c r="AH43" s="68">
        <v>18.52</v>
      </c>
      <c r="AI43" s="71">
        <v>4.65</v>
      </c>
      <c r="AJ43" s="68">
        <v>6.63</v>
      </c>
      <c r="AK43" s="68">
        <v>5.24</v>
      </c>
      <c r="AL43" s="70">
        <v>16.23</v>
      </c>
      <c r="AM43" s="38">
        <f t="shared" si="24"/>
        <v>9.003333333</v>
      </c>
      <c r="AO43" s="66" t="s">
        <v>204</v>
      </c>
      <c r="AP43" s="67" t="s">
        <v>168</v>
      </c>
      <c r="AQ43" s="68">
        <v>5.24</v>
      </c>
      <c r="AR43" s="68">
        <v>16.2</v>
      </c>
      <c r="AS43" s="71">
        <v>6.2</v>
      </c>
      <c r="AT43" s="68">
        <v>5.2</v>
      </c>
      <c r="AU43" s="68">
        <v>5.21</v>
      </c>
      <c r="AV43" s="70">
        <v>17.42</v>
      </c>
      <c r="AW43" s="38">
        <f t="shared" si="25"/>
        <v>9.245</v>
      </c>
    </row>
    <row r="44">
      <c r="A44" s="66" t="s">
        <v>205</v>
      </c>
      <c r="B44" s="67" t="s">
        <v>206</v>
      </c>
      <c r="C44" s="68">
        <v>3.5</v>
      </c>
      <c r="D44" s="68">
        <v>11.38</v>
      </c>
      <c r="E44" s="69">
        <v>2.77</v>
      </c>
      <c r="F44" s="68">
        <v>6.16</v>
      </c>
      <c r="G44" s="68">
        <v>7.02</v>
      </c>
      <c r="H44" s="70">
        <v>21.26</v>
      </c>
      <c r="I44" s="38">
        <f t="shared" si="21"/>
        <v>8.681666667</v>
      </c>
      <c r="J44" s="39"/>
      <c r="K44" s="66" t="s">
        <v>205</v>
      </c>
      <c r="L44" s="67" t="s">
        <v>206</v>
      </c>
      <c r="M44" s="68">
        <v>3.5</v>
      </c>
      <c r="N44" s="68">
        <v>11.38</v>
      </c>
      <c r="O44" s="69">
        <v>2.77</v>
      </c>
      <c r="P44" s="68">
        <v>6.16</v>
      </c>
      <c r="Q44" s="68">
        <v>7.02</v>
      </c>
      <c r="R44" s="70">
        <v>21.26</v>
      </c>
      <c r="S44" s="38">
        <f t="shared" si="22"/>
        <v>8.681666667</v>
      </c>
      <c r="T44" s="39"/>
      <c r="U44" s="66" t="s">
        <v>205</v>
      </c>
      <c r="V44" s="67" t="s">
        <v>206</v>
      </c>
      <c r="W44" s="68">
        <v>3.5</v>
      </c>
      <c r="X44" s="68">
        <v>15.23</v>
      </c>
      <c r="Y44" s="69">
        <v>2.77</v>
      </c>
      <c r="Z44" s="68">
        <v>6.16</v>
      </c>
      <c r="AA44" s="68">
        <v>7.02</v>
      </c>
      <c r="AB44" s="70">
        <v>21.26</v>
      </c>
      <c r="AC44" s="38">
        <f t="shared" si="23"/>
        <v>9.323333333</v>
      </c>
      <c r="AE44" s="66" t="s">
        <v>205</v>
      </c>
      <c r="AF44" s="67" t="s">
        <v>206</v>
      </c>
      <c r="AG44" s="68">
        <v>4.25</v>
      </c>
      <c r="AH44" s="68">
        <v>18.32</v>
      </c>
      <c r="AI44" s="71">
        <v>3.51</v>
      </c>
      <c r="AJ44" s="68">
        <v>7.24</v>
      </c>
      <c r="AK44" s="68">
        <v>5.26</v>
      </c>
      <c r="AL44" s="70">
        <v>23.25</v>
      </c>
      <c r="AM44" s="38">
        <f t="shared" si="24"/>
        <v>10.305</v>
      </c>
      <c r="AO44" s="66" t="s">
        <v>205</v>
      </c>
      <c r="AP44" s="67" t="s">
        <v>206</v>
      </c>
      <c r="AQ44" s="68">
        <v>6.56</v>
      </c>
      <c r="AR44" s="68">
        <v>15.2</v>
      </c>
      <c r="AS44" s="71">
        <v>4.25</v>
      </c>
      <c r="AT44" s="68">
        <v>4.12</v>
      </c>
      <c r="AU44" s="68">
        <v>6.24</v>
      </c>
      <c r="AV44" s="70">
        <v>21.42</v>
      </c>
      <c r="AW44" s="38">
        <f t="shared" si="25"/>
        <v>9.631666667</v>
      </c>
    </row>
    <row r="45">
      <c r="A45" s="66" t="s">
        <v>167</v>
      </c>
      <c r="B45" s="67" t="s">
        <v>206</v>
      </c>
      <c r="C45" s="68">
        <v>5.0</v>
      </c>
      <c r="D45" s="68">
        <v>7.6</v>
      </c>
      <c r="E45" s="69">
        <v>4.32</v>
      </c>
      <c r="F45" s="68">
        <v>7.58</v>
      </c>
      <c r="G45" s="68">
        <v>6.35</v>
      </c>
      <c r="H45" s="70">
        <v>25.97</v>
      </c>
      <c r="I45" s="38">
        <f t="shared" si="21"/>
        <v>9.47</v>
      </c>
      <c r="J45" s="39"/>
      <c r="K45" s="66" t="s">
        <v>167</v>
      </c>
      <c r="L45" s="67" t="s">
        <v>206</v>
      </c>
      <c r="M45" s="68">
        <v>5.0</v>
      </c>
      <c r="N45" s="68">
        <v>7.6</v>
      </c>
      <c r="O45" s="69">
        <v>4.32</v>
      </c>
      <c r="P45" s="68">
        <v>7.58</v>
      </c>
      <c r="Q45" s="68">
        <v>6.35</v>
      </c>
      <c r="R45" s="70">
        <v>25.97</v>
      </c>
      <c r="S45" s="38">
        <f t="shared" si="22"/>
        <v>9.47</v>
      </c>
      <c r="T45" s="39"/>
      <c r="U45" s="66" t="s">
        <v>167</v>
      </c>
      <c r="V45" s="67" t="s">
        <v>206</v>
      </c>
      <c r="W45" s="68">
        <v>5.0</v>
      </c>
      <c r="X45" s="68">
        <v>7.6</v>
      </c>
      <c r="Y45" s="69">
        <v>4.32</v>
      </c>
      <c r="Z45" s="68">
        <v>8.35</v>
      </c>
      <c r="AA45" s="68">
        <v>7.42</v>
      </c>
      <c r="AB45" s="70">
        <v>25.97</v>
      </c>
      <c r="AC45" s="38">
        <f t="shared" si="23"/>
        <v>9.776666667</v>
      </c>
      <c r="AE45" s="66" t="s">
        <v>167</v>
      </c>
      <c r="AF45" s="67" t="s">
        <v>206</v>
      </c>
      <c r="AG45" s="68">
        <v>2.51</v>
      </c>
      <c r="AH45" s="68">
        <v>5.3</v>
      </c>
      <c r="AI45" s="71">
        <v>4.42</v>
      </c>
      <c r="AJ45" s="68">
        <v>7.52</v>
      </c>
      <c r="AK45" s="68">
        <v>7.25</v>
      </c>
      <c r="AL45" s="70">
        <v>21.52</v>
      </c>
      <c r="AM45" s="38">
        <f t="shared" si="24"/>
        <v>8.086666667</v>
      </c>
      <c r="AO45" s="66" t="s">
        <v>167</v>
      </c>
      <c r="AP45" s="67" t="s">
        <v>206</v>
      </c>
      <c r="AQ45" s="68">
        <v>4.25</v>
      </c>
      <c r="AR45" s="68">
        <v>16.2</v>
      </c>
      <c r="AS45" s="71">
        <v>5.21</v>
      </c>
      <c r="AT45" s="68">
        <v>6.2</v>
      </c>
      <c r="AU45" s="68">
        <v>5.24</v>
      </c>
      <c r="AV45" s="70">
        <v>24.32</v>
      </c>
      <c r="AW45" s="38">
        <f t="shared" si="25"/>
        <v>10.23666667</v>
      </c>
    </row>
    <row r="46">
      <c r="A46" s="66" t="s">
        <v>207</v>
      </c>
      <c r="B46" s="72" t="s">
        <v>189</v>
      </c>
      <c r="C46" s="68">
        <v>4.48</v>
      </c>
      <c r="D46" s="68">
        <v>17.43</v>
      </c>
      <c r="E46" s="69">
        <v>4.33</v>
      </c>
      <c r="F46" s="68">
        <v>6.63</v>
      </c>
      <c r="G46" s="68">
        <v>6.69</v>
      </c>
      <c r="H46" s="70">
        <v>16.88</v>
      </c>
      <c r="I46" s="38">
        <f t="shared" si="21"/>
        <v>9.406666667</v>
      </c>
      <c r="J46" s="39"/>
      <c r="K46" s="66" t="s">
        <v>207</v>
      </c>
      <c r="L46" s="72" t="s">
        <v>189</v>
      </c>
      <c r="M46" s="68">
        <v>4.48</v>
      </c>
      <c r="N46" s="68">
        <v>17.43</v>
      </c>
      <c r="O46" s="69">
        <v>4.33</v>
      </c>
      <c r="P46" s="68">
        <v>6.63</v>
      </c>
      <c r="Q46" s="68">
        <v>6.69</v>
      </c>
      <c r="R46" s="70">
        <v>16.88</v>
      </c>
      <c r="S46" s="38">
        <f t="shared" si="22"/>
        <v>9.406666667</v>
      </c>
      <c r="T46" s="39"/>
      <c r="U46" s="66" t="s">
        <v>207</v>
      </c>
      <c r="V46" s="72" t="s">
        <v>189</v>
      </c>
      <c r="W46" s="68">
        <v>6.42</v>
      </c>
      <c r="X46" s="68">
        <v>17.43</v>
      </c>
      <c r="Y46" s="69">
        <v>4.33</v>
      </c>
      <c r="Z46" s="68">
        <v>6.63</v>
      </c>
      <c r="AA46" s="68">
        <v>6.69</v>
      </c>
      <c r="AB46" s="70">
        <v>16.88</v>
      </c>
      <c r="AC46" s="38">
        <f t="shared" si="23"/>
        <v>9.73</v>
      </c>
      <c r="AE46" s="66" t="s">
        <v>207</v>
      </c>
      <c r="AF46" s="72" t="s">
        <v>189</v>
      </c>
      <c r="AG46" s="68">
        <v>6.23</v>
      </c>
      <c r="AH46" s="68">
        <v>14.32</v>
      </c>
      <c r="AI46" s="71">
        <v>5.24</v>
      </c>
      <c r="AJ46" s="68">
        <v>5.62</v>
      </c>
      <c r="AK46" s="68">
        <v>4.15</v>
      </c>
      <c r="AL46" s="70">
        <v>16.24</v>
      </c>
      <c r="AM46" s="38">
        <f t="shared" si="24"/>
        <v>8.633333333</v>
      </c>
      <c r="AO46" s="66" t="s">
        <v>207</v>
      </c>
      <c r="AP46" s="72" t="s">
        <v>189</v>
      </c>
      <c r="AQ46" s="68">
        <v>4.25</v>
      </c>
      <c r="AR46" s="68">
        <v>14.2</v>
      </c>
      <c r="AS46" s="71">
        <v>6.2</v>
      </c>
      <c r="AT46" s="68">
        <v>4.21</v>
      </c>
      <c r="AU46" s="68">
        <v>5.12</v>
      </c>
      <c r="AV46" s="70">
        <v>18.52</v>
      </c>
      <c r="AW46" s="38">
        <f t="shared" si="25"/>
        <v>8.75</v>
      </c>
    </row>
    <row r="47">
      <c r="A47" s="66" t="s">
        <v>195</v>
      </c>
      <c r="B47" s="67" t="s">
        <v>173</v>
      </c>
      <c r="C47" s="68">
        <v>2.93</v>
      </c>
      <c r="D47" s="68">
        <v>9.28</v>
      </c>
      <c r="E47" s="69">
        <v>4.19</v>
      </c>
      <c r="F47" s="68">
        <v>4.2</v>
      </c>
      <c r="G47" s="68">
        <v>4.92</v>
      </c>
      <c r="H47" s="70">
        <v>24.87</v>
      </c>
      <c r="I47" s="38">
        <f t="shared" si="21"/>
        <v>8.398333333</v>
      </c>
      <c r="J47" s="39"/>
      <c r="K47" s="66" t="s">
        <v>195</v>
      </c>
      <c r="L47" s="67" t="s">
        <v>173</v>
      </c>
      <c r="M47" s="68">
        <v>2.93</v>
      </c>
      <c r="N47" s="68">
        <v>9.28</v>
      </c>
      <c r="O47" s="69">
        <v>4.19</v>
      </c>
      <c r="P47" s="68">
        <v>4.2</v>
      </c>
      <c r="Q47" s="68">
        <v>4.92</v>
      </c>
      <c r="R47" s="70">
        <v>24.87</v>
      </c>
      <c r="S47" s="38">
        <f t="shared" si="22"/>
        <v>8.398333333</v>
      </c>
      <c r="T47" s="39"/>
      <c r="U47" s="66" t="s">
        <v>195</v>
      </c>
      <c r="V47" s="67" t="s">
        <v>173</v>
      </c>
      <c r="W47" s="68">
        <v>2.93</v>
      </c>
      <c r="X47" s="68">
        <v>9.28</v>
      </c>
      <c r="Y47" s="69">
        <v>4.19</v>
      </c>
      <c r="Z47" s="68">
        <v>4.2</v>
      </c>
      <c r="AA47" s="68">
        <v>4.92</v>
      </c>
      <c r="AB47" s="70">
        <v>24.87</v>
      </c>
      <c r="AC47" s="38">
        <f t="shared" si="23"/>
        <v>8.398333333</v>
      </c>
      <c r="AE47" s="66" t="s">
        <v>195</v>
      </c>
      <c r="AF47" s="67" t="s">
        <v>173</v>
      </c>
      <c r="AG47" s="68">
        <v>3.23</v>
      </c>
      <c r="AH47" s="68">
        <v>10.52</v>
      </c>
      <c r="AI47" s="71">
        <v>6.32</v>
      </c>
      <c r="AJ47" s="68">
        <v>5.26</v>
      </c>
      <c r="AK47" s="68">
        <v>7.24</v>
      </c>
      <c r="AL47" s="70">
        <v>26.42</v>
      </c>
      <c r="AM47" s="38">
        <f t="shared" si="24"/>
        <v>9.831666667</v>
      </c>
      <c r="AO47" s="66" t="s">
        <v>195</v>
      </c>
      <c r="AP47" s="67" t="s">
        <v>173</v>
      </c>
      <c r="AQ47" s="68">
        <v>6.21</v>
      </c>
      <c r="AR47" s="68">
        <v>9.42</v>
      </c>
      <c r="AS47" s="71">
        <v>6.75</v>
      </c>
      <c r="AT47" s="68">
        <v>7.52</v>
      </c>
      <c r="AU47" s="68">
        <v>8.25</v>
      </c>
      <c r="AV47" s="70">
        <v>28.53</v>
      </c>
      <c r="AW47" s="38">
        <f t="shared" si="25"/>
        <v>11.11333333</v>
      </c>
    </row>
    <row r="48">
      <c r="A48" s="66" t="s">
        <v>191</v>
      </c>
      <c r="B48" s="67" t="s">
        <v>208</v>
      </c>
      <c r="C48" s="36">
        <v>2.98</v>
      </c>
      <c r="D48" s="68">
        <v>9.03</v>
      </c>
      <c r="E48" s="69">
        <v>4.05</v>
      </c>
      <c r="F48" s="68">
        <v>6.89</v>
      </c>
      <c r="G48" s="68">
        <v>6.53</v>
      </c>
      <c r="H48" s="70">
        <v>18.99</v>
      </c>
      <c r="I48" s="38">
        <f t="shared" si="21"/>
        <v>8.078333333</v>
      </c>
      <c r="J48" s="39"/>
      <c r="K48" s="66" t="s">
        <v>191</v>
      </c>
      <c r="L48" s="67" t="s">
        <v>208</v>
      </c>
      <c r="M48" s="36">
        <v>2.98</v>
      </c>
      <c r="N48" s="68">
        <v>9.03</v>
      </c>
      <c r="O48" s="69">
        <v>4.05</v>
      </c>
      <c r="P48" s="68">
        <v>6.89</v>
      </c>
      <c r="Q48" s="68">
        <v>6.53</v>
      </c>
      <c r="R48" s="70">
        <v>18.99</v>
      </c>
      <c r="S48" s="38">
        <f t="shared" si="22"/>
        <v>8.078333333</v>
      </c>
      <c r="T48" s="25"/>
      <c r="U48" s="66" t="s">
        <v>191</v>
      </c>
      <c r="V48" s="67" t="s">
        <v>208</v>
      </c>
      <c r="W48" s="36">
        <v>3.28</v>
      </c>
      <c r="X48" s="68">
        <v>9.03</v>
      </c>
      <c r="Y48" s="69">
        <v>4.05</v>
      </c>
      <c r="Z48" s="68">
        <v>7.42</v>
      </c>
      <c r="AA48" s="68">
        <v>7.32</v>
      </c>
      <c r="AB48" s="70">
        <v>18.99</v>
      </c>
      <c r="AC48" s="38">
        <f t="shared" si="23"/>
        <v>8.348333333</v>
      </c>
      <c r="AE48" s="66" t="s">
        <v>191</v>
      </c>
      <c r="AF48" s="67" t="s">
        <v>208</v>
      </c>
      <c r="AG48" s="36">
        <v>5.23</v>
      </c>
      <c r="AH48" s="68">
        <v>5.28</v>
      </c>
      <c r="AI48" s="71">
        <v>5.12</v>
      </c>
      <c r="AJ48" s="68">
        <v>7.25</v>
      </c>
      <c r="AK48" s="68">
        <v>5.25</v>
      </c>
      <c r="AL48" s="70">
        <v>19.54</v>
      </c>
      <c r="AM48" s="38">
        <f t="shared" si="24"/>
        <v>7.945</v>
      </c>
      <c r="AO48" s="66" t="s">
        <v>191</v>
      </c>
      <c r="AP48" s="67" t="s">
        <v>208</v>
      </c>
      <c r="AQ48" s="36">
        <v>5.2</v>
      </c>
      <c r="AR48" s="68">
        <v>5.12</v>
      </c>
      <c r="AS48" s="71">
        <v>7.2</v>
      </c>
      <c r="AT48" s="68">
        <v>5.2</v>
      </c>
      <c r="AU48" s="68">
        <v>6.23</v>
      </c>
      <c r="AV48" s="70">
        <v>12.42</v>
      </c>
      <c r="AW48" s="38">
        <f t="shared" si="25"/>
        <v>6.895</v>
      </c>
    </row>
    <row r="49">
      <c r="A49" s="73" t="s">
        <v>191</v>
      </c>
      <c r="B49" s="74" t="s">
        <v>209</v>
      </c>
      <c r="C49" s="75">
        <v>5.79</v>
      </c>
      <c r="D49" s="75">
        <v>13.05</v>
      </c>
      <c r="E49" s="76">
        <v>4.13</v>
      </c>
      <c r="F49" s="75">
        <v>8.62</v>
      </c>
      <c r="G49" s="75">
        <v>9.23</v>
      </c>
      <c r="H49" s="77">
        <v>36.04</v>
      </c>
      <c r="I49" s="46">
        <f t="shared" si="21"/>
        <v>12.81</v>
      </c>
      <c r="J49" s="39"/>
      <c r="K49" s="73" t="s">
        <v>191</v>
      </c>
      <c r="L49" s="74" t="s">
        <v>209</v>
      </c>
      <c r="M49" s="75">
        <v>5.79</v>
      </c>
      <c r="N49" s="75">
        <v>13.05</v>
      </c>
      <c r="O49" s="76">
        <v>4.13</v>
      </c>
      <c r="P49" s="75">
        <v>8.62</v>
      </c>
      <c r="Q49" s="75">
        <v>9.23</v>
      </c>
      <c r="R49" s="77">
        <v>36.04</v>
      </c>
      <c r="S49" s="46">
        <f t="shared" si="22"/>
        <v>12.81</v>
      </c>
      <c r="T49" s="25"/>
      <c r="U49" s="73" t="s">
        <v>191</v>
      </c>
      <c r="V49" s="74" t="s">
        <v>209</v>
      </c>
      <c r="W49" s="75">
        <v>6.24</v>
      </c>
      <c r="X49" s="75">
        <v>15.23</v>
      </c>
      <c r="Y49" s="76">
        <v>4.13</v>
      </c>
      <c r="Z49" s="75">
        <v>9.12</v>
      </c>
      <c r="AA49" s="75">
        <v>10.54</v>
      </c>
      <c r="AB49" s="77">
        <v>36.04</v>
      </c>
      <c r="AC49" s="46">
        <f t="shared" si="23"/>
        <v>13.55</v>
      </c>
      <c r="AE49" s="73" t="s">
        <v>191</v>
      </c>
      <c r="AF49" s="74" t="s">
        <v>209</v>
      </c>
      <c r="AG49" s="75">
        <v>5.16</v>
      </c>
      <c r="AH49" s="75">
        <v>11.05</v>
      </c>
      <c r="AI49" s="78">
        <v>5.25</v>
      </c>
      <c r="AJ49" s="75">
        <v>9.24</v>
      </c>
      <c r="AK49" s="75">
        <v>7.52</v>
      </c>
      <c r="AL49" s="77">
        <v>41.23</v>
      </c>
      <c r="AM49" s="46">
        <f t="shared" si="24"/>
        <v>13.24166667</v>
      </c>
      <c r="AO49" s="73" t="s">
        <v>191</v>
      </c>
      <c r="AP49" s="74" t="s">
        <v>209</v>
      </c>
      <c r="AQ49" s="75">
        <v>5.16</v>
      </c>
      <c r="AR49" s="75">
        <v>14.21</v>
      </c>
      <c r="AS49" s="78">
        <v>7.17</v>
      </c>
      <c r="AT49" s="75">
        <v>14.2</v>
      </c>
      <c r="AU49" s="75">
        <v>6.12</v>
      </c>
      <c r="AV49" s="77">
        <v>39.51</v>
      </c>
      <c r="AW49" s="46">
        <f t="shared" si="25"/>
        <v>14.395</v>
      </c>
    </row>
    <row r="50">
      <c r="A50" s="49" t="s">
        <v>162</v>
      </c>
      <c r="B50" s="8"/>
      <c r="C50" s="50">
        <f t="shared" ref="C50:H50" si="26">AVERAGE(C40:C49)</f>
        <v>3.75</v>
      </c>
      <c r="D50" s="50">
        <f t="shared" si="26"/>
        <v>12.173</v>
      </c>
      <c r="E50" s="50">
        <f t="shared" si="26"/>
        <v>3.783</v>
      </c>
      <c r="F50" s="50">
        <f t="shared" si="26"/>
        <v>6.241</v>
      </c>
      <c r="G50" s="50">
        <f t="shared" si="26"/>
        <v>6.002</v>
      </c>
      <c r="H50" s="50">
        <f t="shared" si="26"/>
        <v>20.786</v>
      </c>
      <c r="J50" s="39"/>
      <c r="K50" s="49" t="s">
        <v>162</v>
      </c>
      <c r="L50" s="8"/>
      <c r="M50" s="50">
        <f t="shared" ref="M50:R50" si="27">AVERAGE(M40:M49)</f>
        <v>3.75</v>
      </c>
      <c r="N50" s="50">
        <f t="shared" si="27"/>
        <v>12.173</v>
      </c>
      <c r="O50" s="50">
        <f t="shared" si="27"/>
        <v>3.783</v>
      </c>
      <c r="P50" s="50">
        <f t="shared" si="27"/>
        <v>6.241</v>
      </c>
      <c r="Q50" s="50">
        <f t="shared" si="27"/>
        <v>6.002</v>
      </c>
      <c r="R50" s="50">
        <f t="shared" si="27"/>
        <v>20.985</v>
      </c>
      <c r="T50" s="25"/>
      <c r="U50" s="49" t="s">
        <v>162</v>
      </c>
      <c r="V50" s="8"/>
      <c r="W50" s="50">
        <f t="shared" ref="W50:AB50" si="28">AVERAGE(W40:W49)</f>
        <v>4.574</v>
      </c>
      <c r="X50" s="50">
        <f t="shared" si="28"/>
        <v>13.009</v>
      </c>
      <c r="Y50" s="50">
        <f t="shared" si="28"/>
        <v>3.783</v>
      </c>
      <c r="Z50" s="50">
        <f t="shared" si="28"/>
        <v>6.898</v>
      </c>
      <c r="AA50" s="50">
        <f t="shared" si="28"/>
        <v>6.593</v>
      </c>
      <c r="AB50" s="50">
        <f t="shared" si="28"/>
        <v>20.786</v>
      </c>
      <c r="AE50" s="49" t="s">
        <v>162</v>
      </c>
      <c r="AF50" s="8"/>
      <c r="AG50" s="50">
        <f t="shared" ref="AG50:AL50" si="29">AVERAGE(AG40:AG49)</f>
        <v>4.016</v>
      </c>
      <c r="AH50" s="50">
        <f t="shared" si="29"/>
        <v>13.035</v>
      </c>
      <c r="AI50" s="50">
        <f t="shared" si="29"/>
        <v>4.728</v>
      </c>
      <c r="AJ50" s="50">
        <f t="shared" si="29"/>
        <v>6.452</v>
      </c>
      <c r="AK50" s="50">
        <f t="shared" si="29"/>
        <v>5.993</v>
      </c>
      <c r="AL50" s="50">
        <f t="shared" si="29"/>
        <v>21.307</v>
      </c>
      <c r="AO50" s="49" t="s">
        <v>162</v>
      </c>
      <c r="AP50" s="8"/>
      <c r="AQ50" s="50">
        <f t="shared" ref="AQ50:AV50" si="30">AVERAGE(AQ40:AQ49)</f>
        <v>5.054</v>
      </c>
      <c r="AR50" s="50">
        <f t="shared" si="30"/>
        <v>13.457</v>
      </c>
      <c r="AS50" s="50">
        <f t="shared" si="30"/>
        <v>5.892</v>
      </c>
      <c r="AT50" s="50">
        <f t="shared" si="30"/>
        <v>6.425</v>
      </c>
      <c r="AU50" s="50">
        <f t="shared" si="30"/>
        <v>5.731</v>
      </c>
      <c r="AV50" s="50">
        <f t="shared" si="30"/>
        <v>21.739</v>
      </c>
    </row>
    <row r="51">
      <c r="I51" s="51"/>
      <c r="J51" s="39"/>
      <c r="T51" s="39"/>
    </row>
    <row r="52">
      <c r="I52" s="28" t="s">
        <v>210</v>
      </c>
      <c r="J52" s="29"/>
      <c r="K52" s="29"/>
      <c r="L52" s="29"/>
      <c r="M52" s="29"/>
      <c r="N52" s="8"/>
      <c r="Q52" s="28" t="s">
        <v>211</v>
      </c>
      <c r="R52" s="29"/>
      <c r="S52" s="29"/>
      <c r="T52" s="29"/>
      <c r="U52" s="29"/>
      <c r="V52" s="8"/>
      <c r="Y52" s="28" t="s">
        <v>212</v>
      </c>
      <c r="Z52" s="29"/>
      <c r="AA52" s="29"/>
      <c r="AB52" s="29"/>
      <c r="AC52" s="29"/>
      <c r="AD52" s="8"/>
    </row>
    <row r="53">
      <c r="I53" s="79"/>
      <c r="J53" s="24" t="s">
        <v>213</v>
      </c>
      <c r="K53" s="33" t="s">
        <v>214</v>
      </c>
      <c r="L53" s="33" t="s">
        <v>215</v>
      </c>
      <c r="M53" s="33" t="s">
        <v>216</v>
      </c>
      <c r="N53" s="33" t="s">
        <v>217</v>
      </c>
      <c r="O53" s="33" t="s">
        <v>218</v>
      </c>
      <c r="Q53" s="79"/>
      <c r="R53" s="24" t="s">
        <v>213</v>
      </c>
      <c r="S53" s="33" t="s">
        <v>214</v>
      </c>
      <c r="T53" s="33" t="s">
        <v>215</v>
      </c>
      <c r="U53" s="33" t="s">
        <v>216</v>
      </c>
      <c r="V53" s="33" t="s">
        <v>217</v>
      </c>
      <c r="W53" s="33" t="s">
        <v>218</v>
      </c>
      <c r="Y53" s="79"/>
      <c r="Z53" s="24" t="s">
        <v>213</v>
      </c>
      <c r="AA53" s="33" t="s">
        <v>214</v>
      </c>
      <c r="AB53" s="33" t="s">
        <v>215</v>
      </c>
      <c r="AC53" s="33" t="s">
        <v>216</v>
      </c>
      <c r="AD53" s="33" t="s">
        <v>217</v>
      </c>
      <c r="AE53" s="33" t="s">
        <v>218</v>
      </c>
    </row>
    <row r="54">
      <c r="I54" s="33" t="s">
        <v>156</v>
      </c>
      <c r="J54" s="80">
        <v>3.95</v>
      </c>
      <c r="K54" s="81">
        <v>7.284000000000001</v>
      </c>
      <c r="L54" s="81">
        <v>7.401999999999999</v>
      </c>
      <c r="M54" s="81">
        <v>7.726000000000001</v>
      </c>
      <c r="N54" s="81">
        <v>7.872999999999999</v>
      </c>
      <c r="O54" s="50">
        <f t="shared" ref="O54:O59" si="31">SUM(K54:N54)/J54</f>
        <v>7.667088608</v>
      </c>
      <c r="Q54" s="33" t="s">
        <v>156</v>
      </c>
      <c r="R54" s="81">
        <f t="array" ref="R54:R59">TRANSPOSE(C50:H50)</f>
        <v>3.75</v>
      </c>
      <c r="S54" s="81">
        <f t="array" ref="S54:S59">TRANSPOSE(M50:R50)</f>
        <v>3.75</v>
      </c>
      <c r="T54" s="81">
        <f t="array" ref="T54:T59">TRANSPOSE(W50:AB50)</f>
        <v>4.574</v>
      </c>
      <c r="U54" s="80">
        <f t="array" ref="U54:U59">TRANSPOSE(AG50:AL50)</f>
        <v>4.016</v>
      </c>
      <c r="V54" s="81">
        <f t="array" ref="V54:V59">TRANSPOSE(AQ50:AV50)</f>
        <v>5.054</v>
      </c>
      <c r="W54" s="50">
        <f t="shared" ref="W54:W59" si="32">SUM(S54:V54)/R54</f>
        <v>4.6384</v>
      </c>
      <c r="Y54" s="33" t="s">
        <v>156</v>
      </c>
      <c r="Z54" s="80">
        <f t="array" ref="Z54:Z59">TRANSPOSE(C33:H33)</f>
        <v>3.95</v>
      </c>
      <c r="AA54" s="81">
        <f t="array" ref="AA54:AA59">TRANSPOSE(M33:R33)</f>
        <v>4.041</v>
      </c>
      <c r="AB54" s="81">
        <f t="array" ref="AB54:AB59">TRANSPOSE(W33:AB33)</f>
        <v>4.041</v>
      </c>
      <c r="AC54" s="80">
        <f t="array" ref="AC54:AC59">TRANSPOSE(AG33:AL33)</f>
        <v>3.95</v>
      </c>
      <c r="AD54" s="81">
        <f t="array" ref="AD54:AD59">TRANSPOSE(AQ33:AV33)</f>
        <v>4.999</v>
      </c>
      <c r="AE54" s="50">
        <f t="shared" ref="AE54:AE59" si="33">SUM(AA54:AD54)/Z54</f>
        <v>4.31164557</v>
      </c>
    </row>
    <row r="55">
      <c r="I55" s="33" t="s">
        <v>157</v>
      </c>
      <c r="J55" s="80">
        <v>5.321000000000001</v>
      </c>
      <c r="K55" s="81">
        <v>9.029</v>
      </c>
      <c r="L55" s="81">
        <v>9.442</v>
      </c>
      <c r="M55" s="81">
        <v>10.041</v>
      </c>
      <c r="N55" s="81">
        <v>10.05</v>
      </c>
      <c r="O55" s="50">
        <f t="shared" si="31"/>
        <v>7.247133997</v>
      </c>
      <c r="Q55" s="33" t="s">
        <v>157</v>
      </c>
      <c r="R55" s="81">
        <v>12.173</v>
      </c>
      <c r="S55" s="81">
        <v>12.173</v>
      </c>
      <c r="T55" s="81">
        <v>13.009</v>
      </c>
      <c r="U55" s="80">
        <v>13.035</v>
      </c>
      <c r="V55" s="81">
        <v>13.457000000000003</v>
      </c>
      <c r="W55" s="50">
        <f t="shared" si="32"/>
        <v>4.244968373</v>
      </c>
      <c r="Y55" s="33" t="s">
        <v>157</v>
      </c>
      <c r="Z55" s="80">
        <v>5.321000000000001</v>
      </c>
      <c r="AA55" s="81">
        <v>5.610000000000001</v>
      </c>
      <c r="AB55" s="81">
        <v>5.670000000000001</v>
      </c>
      <c r="AC55" s="81">
        <v>5.321000000000001</v>
      </c>
      <c r="AD55" s="81">
        <v>6.1190000000000015</v>
      </c>
      <c r="AE55" s="50">
        <f t="shared" si="33"/>
        <v>4.269874084</v>
      </c>
    </row>
    <row r="56">
      <c r="I56" s="33" t="s">
        <v>158</v>
      </c>
      <c r="J56" s="80">
        <v>4.199000000000001</v>
      </c>
      <c r="K56" s="81">
        <v>4.1129999999999995</v>
      </c>
      <c r="L56" s="81">
        <v>4.1129999999999995</v>
      </c>
      <c r="M56" s="81">
        <v>4.939</v>
      </c>
      <c r="N56" s="81">
        <v>5.336999999999999</v>
      </c>
      <c r="O56" s="50">
        <f t="shared" si="31"/>
        <v>4.406287211</v>
      </c>
      <c r="Q56" s="33" t="s">
        <v>158</v>
      </c>
      <c r="R56" s="81">
        <v>3.7830000000000004</v>
      </c>
      <c r="S56" s="81">
        <v>3.7830000000000004</v>
      </c>
      <c r="T56" s="81">
        <v>3.7830000000000004</v>
      </c>
      <c r="U56" s="80">
        <v>4.728</v>
      </c>
      <c r="V56" s="81">
        <v>5.892000000000001</v>
      </c>
      <c r="W56" s="50">
        <f t="shared" si="32"/>
        <v>4.807295797</v>
      </c>
      <c r="Y56" s="33" t="s">
        <v>158</v>
      </c>
      <c r="Z56" s="80">
        <v>4.199000000000001</v>
      </c>
      <c r="AA56" s="81">
        <v>4.3180000000000005</v>
      </c>
      <c r="AB56" s="81">
        <v>4.475000000000001</v>
      </c>
      <c r="AC56" s="81">
        <v>4.357000000000001</v>
      </c>
      <c r="AD56" s="81">
        <v>4.894</v>
      </c>
      <c r="AE56" s="50">
        <f t="shared" si="33"/>
        <v>4.297213622</v>
      </c>
    </row>
    <row r="57">
      <c r="I57" s="33" t="s">
        <v>159</v>
      </c>
      <c r="J57" s="80">
        <v>10.934000000000001</v>
      </c>
      <c r="K57" s="81">
        <v>7.427000000000001</v>
      </c>
      <c r="L57" s="81">
        <v>7.481</v>
      </c>
      <c r="M57" s="81">
        <v>7.202000000000001</v>
      </c>
      <c r="N57" s="81">
        <v>7.62</v>
      </c>
      <c r="O57" s="50">
        <f t="shared" si="31"/>
        <v>2.719041522</v>
      </c>
      <c r="Q57" s="33" t="s">
        <v>159</v>
      </c>
      <c r="R57" s="81">
        <v>6.2410000000000005</v>
      </c>
      <c r="S57" s="81">
        <v>6.2410000000000005</v>
      </c>
      <c r="T57" s="81">
        <v>6.8980000000000015</v>
      </c>
      <c r="U57" s="80">
        <v>6.452</v>
      </c>
      <c r="V57" s="81">
        <v>6.425000000000002</v>
      </c>
      <c r="W57" s="50">
        <f t="shared" si="32"/>
        <v>4.16856273</v>
      </c>
      <c r="Y57" s="33" t="s">
        <v>159</v>
      </c>
      <c r="Z57" s="80">
        <v>10.934000000000001</v>
      </c>
      <c r="AA57" s="81">
        <v>11.307</v>
      </c>
      <c r="AB57" s="81">
        <v>11.697</v>
      </c>
      <c r="AC57" s="81">
        <v>10.934000000000001</v>
      </c>
      <c r="AD57" s="81">
        <v>11.404</v>
      </c>
      <c r="AE57" s="50">
        <f t="shared" si="33"/>
        <v>4.146881288</v>
      </c>
    </row>
    <row r="58">
      <c r="I58" s="33" t="s">
        <v>160</v>
      </c>
      <c r="J58" s="80">
        <v>5.433999999999999</v>
      </c>
      <c r="K58" s="81">
        <v>5.872</v>
      </c>
      <c r="L58" s="81">
        <v>5.872</v>
      </c>
      <c r="M58" s="81">
        <v>6.486</v>
      </c>
      <c r="N58" s="81">
        <v>6.907000000000001</v>
      </c>
      <c r="O58" s="50">
        <f t="shared" si="31"/>
        <v>4.625874126</v>
      </c>
      <c r="Q58" s="33" t="s">
        <v>160</v>
      </c>
      <c r="R58" s="81">
        <v>6.002</v>
      </c>
      <c r="S58" s="81">
        <v>6.002</v>
      </c>
      <c r="T58" s="81">
        <v>6.593000000000001</v>
      </c>
      <c r="U58" s="80">
        <v>5.992999999999999</v>
      </c>
      <c r="V58" s="81">
        <v>5.731</v>
      </c>
      <c r="W58" s="50">
        <f t="shared" si="32"/>
        <v>4.051816061</v>
      </c>
      <c r="Y58" s="33" t="s">
        <v>160</v>
      </c>
      <c r="Z58" s="80">
        <v>5.433999999999999</v>
      </c>
      <c r="AA58" s="81">
        <v>5.433999999999999</v>
      </c>
      <c r="AB58" s="81">
        <v>5.433999999999999</v>
      </c>
      <c r="AC58" s="81">
        <v>5.433999999999999</v>
      </c>
      <c r="AD58" s="81">
        <v>5.814000000000001</v>
      </c>
      <c r="AE58" s="50">
        <f t="shared" si="33"/>
        <v>4.06993007</v>
      </c>
    </row>
    <row r="59">
      <c r="I59" s="33" t="s">
        <v>161</v>
      </c>
      <c r="J59" s="80">
        <v>11.595</v>
      </c>
      <c r="K59" s="81">
        <v>17.839</v>
      </c>
      <c r="L59" s="81">
        <v>17.839</v>
      </c>
      <c r="M59" s="81">
        <v>19.017000000000003</v>
      </c>
      <c r="N59" s="81">
        <v>19.029000000000003</v>
      </c>
      <c r="O59" s="50">
        <f t="shared" si="31"/>
        <v>6.35825787</v>
      </c>
      <c r="Q59" s="33" t="s">
        <v>161</v>
      </c>
      <c r="R59" s="81">
        <v>20.785999999999998</v>
      </c>
      <c r="S59" s="81">
        <v>20.985000000000003</v>
      </c>
      <c r="T59" s="81">
        <v>20.785999999999998</v>
      </c>
      <c r="U59" s="80">
        <v>21.307</v>
      </c>
      <c r="V59" s="81">
        <v>21.738999999999997</v>
      </c>
      <c r="W59" s="50">
        <f t="shared" si="32"/>
        <v>4.080486866</v>
      </c>
      <c r="Y59" s="33" t="s">
        <v>161</v>
      </c>
      <c r="Z59" s="80">
        <v>11.595</v>
      </c>
      <c r="AA59" s="81">
        <v>11.595</v>
      </c>
      <c r="AB59" s="81">
        <v>11.595</v>
      </c>
      <c r="AC59" s="81">
        <v>11.595</v>
      </c>
      <c r="AD59" s="81">
        <v>11.595</v>
      </c>
      <c r="AE59" s="50">
        <f t="shared" si="33"/>
        <v>4</v>
      </c>
    </row>
    <row r="60">
      <c r="I60" s="51"/>
      <c r="J60" s="39"/>
      <c r="T60" s="39"/>
    </row>
    <row r="61">
      <c r="I61" s="51"/>
      <c r="J61" s="39"/>
      <c r="K61" s="82"/>
      <c r="L61" s="83"/>
      <c r="M61" s="83"/>
      <c r="N61" s="83"/>
      <c r="O61" s="83"/>
    </row>
    <row r="62">
      <c r="O62" s="83"/>
    </row>
    <row r="69">
      <c r="T69" s="39"/>
    </row>
    <row r="70">
      <c r="I70" s="51"/>
      <c r="J70" s="39"/>
      <c r="T70" s="39"/>
    </row>
    <row r="71">
      <c r="I71" s="51"/>
      <c r="J71" s="39"/>
      <c r="T71" s="39"/>
    </row>
    <row r="72">
      <c r="A72" s="84"/>
      <c r="J72" s="39"/>
      <c r="T72" s="39"/>
    </row>
    <row r="73">
      <c r="A73" s="85"/>
      <c r="J73" s="39"/>
    </row>
    <row r="74">
      <c r="A74" s="85"/>
      <c r="J74" s="39"/>
      <c r="T74" s="39"/>
    </row>
    <row r="75">
      <c r="A75" s="86" t="s">
        <v>219</v>
      </c>
      <c r="B75" s="29"/>
      <c r="C75" s="29"/>
      <c r="D75" s="29"/>
      <c r="E75" s="29"/>
      <c r="F75" s="29"/>
      <c r="G75" s="29"/>
      <c r="H75" s="29"/>
      <c r="I75" s="8"/>
      <c r="J75" s="39"/>
      <c r="K75" s="86" t="s">
        <v>220</v>
      </c>
      <c r="L75" s="29"/>
      <c r="M75" s="29"/>
      <c r="N75" s="29"/>
      <c r="O75" s="29"/>
      <c r="P75" s="29"/>
      <c r="Q75" s="29"/>
      <c r="R75" s="29"/>
      <c r="S75" s="8"/>
    </row>
    <row r="76">
      <c r="A76" s="31"/>
      <c r="B76" s="24" t="s">
        <v>155</v>
      </c>
      <c r="C76" s="33" t="s">
        <v>156</v>
      </c>
      <c r="D76" s="33" t="s">
        <v>157</v>
      </c>
      <c r="E76" s="33" t="s">
        <v>158</v>
      </c>
      <c r="F76" s="33" t="s">
        <v>159</v>
      </c>
      <c r="G76" s="33" t="s">
        <v>160</v>
      </c>
      <c r="H76" s="33" t="s">
        <v>161</v>
      </c>
      <c r="I76" s="87" t="s">
        <v>162</v>
      </c>
      <c r="J76" s="39"/>
      <c r="K76" s="88"/>
      <c r="L76" s="24" t="s">
        <v>155</v>
      </c>
      <c r="M76" s="24" t="s">
        <v>156</v>
      </c>
      <c r="N76" s="24" t="s">
        <v>157</v>
      </c>
      <c r="O76" s="24" t="s">
        <v>158</v>
      </c>
      <c r="P76" s="24" t="s">
        <v>159</v>
      </c>
      <c r="Q76" s="24" t="s">
        <v>160</v>
      </c>
      <c r="R76" s="24" t="s">
        <v>161</v>
      </c>
      <c r="S76" s="18" t="s">
        <v>162</v>
      </c>
    </row>
    <row r="77">
      <c r="A77" s="89" t="s">
        <v>163</v>
      </c>
      <c r="B77" s="35" t="s">
        <v>164</v>
      </c>
      <c r="C77" s="90">
        <v>1.0</v>
      </c>
      <c r="D77" s="90">
        <v>1.0</v>
      </c>
      <c r="E77" s="90">
        <v>0.9473684210526315</v>
      </c>
      <c r="F77" s="90">
        <v>1.0</v>
      </c>
      <c r="G77" s="90">
        <v>1.0</v>
      </c>
      <c r="H77" s="90">
        <v>0.9285714285714286</v>
      </c>
      <c r="I77" s="91">
        <f t="shared" ref="I77:I86" si="34">AVERAGE(C77:H77)</f>
        <v>0.9793233083</v>
      </c>
      <c r="J77" s="39"/>
      <c r="K77" s="92" t="s">
        <v>163</v>
      </c>
      <c r="L77" s="93" t="s">
        <v>164</v>
      </c>
      <c r="M77" s="94">
        <v>1.0</v>
      </c>
      <c r="N77" s="95">
        <v>1.0</v>
      </c>
      <c r="O77" s="95">
        <v>1.0</v>
      </c>
      <c r="P77" s="95">
        <v>1.0</v>
      </c>
      <c r="Q77" s="95">
        <v>1.0</v>
      </c>
      <c r="R77" s="95">
        <v>1.0</v>
      </c>
      <c r="S77" s="96">
        <f t="shared" ref="S77:S86" si="35">AVERAGE(M77:R77)</f>
        <v>1</v>
      </c>
    </row>
    <row r="78">
      <c r="A78" s="34" t="s">
        <v>165</v>
      </c>
      <c r="B78" s="40" t="s">
        <v>166</v>
      </c>
      <c r="C78" s="95">
        <v>1.0</v>
      </c>
      <c r="D78" s="95">
        <v>1.0</v>
      </c>
      <c r="E78" s="95">
        <v>0.9090909090909091</v>
      </c>
      <c r="F78" s="95">
        <v>1.0</v>
      </c>
      <c r="G78" s="95">
        <v>1.0</v>
      </c>
      <c r="H78" s="95">
        <v>0.9090909090909091</v>
      </c>
      <c r="I78" s="97">
        <f t="shared" si="34"/>
        <v>0.9696969697</v>
      </c>
      <c r="J78" s="25"/>
      <c r="K78" s="98" t="s">
        <v>165</v>
      </c>
      <c r="L78" s="99" t="s">
        <v>166</v>
      </c>
      <c r="M78" s="94">
        <v>1.0</v>
      </c>
      <c r="N78" s="95">
        <v>1.0</v>
      </c>
      <c r="O78" s="95">
        <v>1.0</v>
      </c>
      <c r="P78" s="95">
        <v>1.0</v>
      </c>
      <c r="Q78" s="95">
        <v>1.0</v>
      </c>
      <c r="R78" s="95">
        <v>1.0</v>
      </c>
      <c r="S78" s="100">
        <f t="shared" si="35"/>
        <v>1</v>
      </c>
    </row>
    <row r="79">
      <c r="A79" s="34" t="s">
        <v>167</v>
      </c>
      <c r="B79" s="35" t="s">
        <v>168</v>
      </c>
      <c r="C79" s="95">
        <v>1.0</v>
      </c>
      <c r="D79" s="95">
        <v>1.0</v>
      </c>
      <c r="E79" s="95">
        <v>0.9166666666666666</v>
      </c>
      <c r="F79" s="95">
        <v>0.9545454545454546</v>
      </c>
      <c r="G79" s="95">
        <v>1.0</v>
      </c>
      <c r="H79" s="95">
        <v>0.9285714285714286</v>
      </c>
      <c r="I79" s="97">
        <f t="shared" si="34"/>
        <v>0.9666305916</v>
      </c>
      <c r="J79" s="25"/>
      <c r="K79" s="98" t="s">
        <v>167</v>
      </c>
      <c r="L79" s="93" t="s">
        <v>168</v>
      </c>
      <c r="M79" s="94">
        <v>1.0</v>
      </c>
      <c r="N79" s="95">
        <v>1.0</v>
      </c>
      <c r="O79" s="95">
        <v>1.0</v>
      </c>
      <c r="P79" s="95">
        <v>1.0</v>
      </c>
      <c r="Q79" s="95">
        <v>1.0</v>
      </c>
      <c r="R79" s="95">
        <v>1.0</v>
      </c>
      <c r="S79" s="100">
        <f t="shared" si="35"/>
        <v>1</v>
      </c>
    </row>
    <row r="80">
      <c r="A80" s="34" t="s">
        <v>169</v>
      </c>
      <c r="B80" s="35" t="s">
        <v>170</v>
      </c>
      <c r="C80" s="95">
        <v>0.9629629629629629</v>
      </c>
      <c r="D80" s="95">
        <v>1.0</v>
      </c>
      <c r="E80" s="95">
        <v>0.9565217391304348</v>
      </c>
      <c r="F80" s="95">
        <v>0.9545454545454546</v>
      </c>
      <c r="G80" s="95">
        <v>1.0</v>
      </c>
      <c r="H80" s="95">
        <v>0.9473684210526315</v>
      </c>
      <c r="I80" s="97">
        <f t="shared" si="34"/>
        <v>0.9702330963</v>
      </c>
      <c r="J80" s="25"/>
      <c r="K80" s="98" t="s">
        <v>169</v>
      </c>
      <c r="L80" s="93" t="s">
        <v>170</v>
      </c>
      <c r="M80" s="94">
        <v>1.0</v>
      </c>
      <c r="N80" s="95">
        <v>1.0</v>
      </c>
      <c r="O80" s="95">
        <v>1.0</v>
      </c>
      <c r="P80" s="95">
        <v>1.0</v>
      </c>
      <c r="Q80" s="95">
        <v>1.0</v>
      </c>
      <c r="R80" s="95">
        <v>1.0</v>
      </c>
      <c r="S80" s="100">
        <f t="shared" si="35"/>
        <v>1</v>
      </c>
    </row>
    <row r="81">
      <c r="A81" s="34" t="s">
        <v>171</v>
      </c>
      <c r="B81" s="35" t="s">
        <v>170</v>
      </c>
      <c r="C81" s="95">
        <v>1.0</v>
      </c>
      <c r="D81" s="95">
        <v>1.0</v>
      </c>
      <c r="E81" s="95">
        <v>0.9473684210526315</v>
      </c>
      <c r="F81" s="95">
        <v>0.96</v>
      </c>
      <c r="G81" s="95">
        <v>1.0</v>
      </c>
      <c r="H81" s="95">
        <v>0.9696969696969697</v>
      </c>
      <c r="I81" s="97">
        <f t="shared" si="34"/>
        <v>0.9795108985</v>
      </c>
      <c r="J81" s="39"/>
      <c r="K81" s="98" t="s">
        <v>171</v>
      </c>
      <c r="L81" s="93" t="s">
        <v>170</v>
      </c>
      <c r="M81" s="95">
        <v>1.0</v>
      </c>
      <c r="N81" s="95">
        <v>1.0</v>
      </c>
      <c r="O81" s="95">
        <v>1.0</v>
      </c>
      <c r="P81" s="95">
        <v>1.0</v>
      </c>
      <c r="Q81" s="95">
        <v>1.0</v>
      </c>
      <c r="R81" s="95">
        <v>1.0</v>
      </c>
      <c r="S81" s="100">
        <f t="shared" si="35"/>
        <v>1</v>
      </c>
    </row>
    <row r="82">
      <c r="A82" s="34" t="s">
        <v>172</v>
      </c>
      <c r="B82" s="35" t="s">
        <v>173</v>
      </c>
      <c r="C82" s="95">
        <v>1.0</v>
      </c>
      <c r="D82" s="95">
        <v>1.0</v>
      </c>
      <c r="E82" s="95">
        <v>0.9090909090909091</v>
      </c>
      <c r="F82" s="95">
        <v>1.0</v>
      </c>
      <c r="G82" s="95">
        <v>1.0</v>
      </c>
      <c r="H82" s="95">
        <v>0.9090909090909091</v>
      </c>
      <c r="I82" s="97">
        <f t="shared" si="34"/>
        <v>0.9696969697</v>
      </c>
      <c r="J82" s="39"/>
      <c r="K82" s="98" t="s">
        <v>172</v>
      </c>
      <c r="L82" s="93" t="s">
        <v>173</v>
      </c>
      <c r="M82" s="95">
        <v>1.0</v>
      </c>
      <c r="N82" s="95">
        <v>1.0</v>
      </c>
      <c r="O82" s="95">
        <v>1.0</v>
      </c>
      <c r="P82" s="95">
        <v>1.0</v>
      </c>
      <c r="Q82" s="95">
        <v>1.0</v>
      </c>
      <c r="R82" s="95">
        <v>1.0</v>
      </c>
      <c r="S82" s="100">
        <f t="shared" si="35"/>
        <v>1</v>
      </c>
    </row>
    <row r="83">
      <c r="A83" s="34" t="s">
        <v>174</v>
      </c>
      <c r="B83" s="40" t="s">
        <v>175</v>
      </c>
      <c r="C83" s="95">
        <v>1.0</v>
      </c>
      <c r="D83" s="95">
        <v>1.0</v>
      </c>
      <c r="E83" s="95">
        <v>0.9333333333333333</v>
      </c>
      <c r="F83" s="95">
        <v>0.8571428571428571</v>
      </c>
      <c r="G83" s="95">
        <v>1.0</v>
      </c>
      <c r="H83" s="95">
        <v>0.9583333333333334</v>
      </c>
      <c r="I83" s="97">
        <f t="shared" si="34"/>
        <v>0.9581349206</v>
      </c>
      <c r="J83" s="39"/>
      <c r="K83" s="98" t="s">
        <v>174</v>
      </c>
      <c r="L83" s="99" t="s">
        <v>175</v>
      </c>
      <c r="M83" s="95">
        <v>1.0</v>
      </c>
      <c r="N83" s="95">
        <v>1.0</v>
      </c>
      <c r="O83" s="95">
        <v>1.0</v>
      </c>
      <c r="P83" s="95">
        <v>1.0</v>
      </c>
      <c r="Q83" s="95">
        <v>1.0</v>
      </c>
      <c r="R83" s="95">
        <v>1.0</v>
      </c>
      <c r="S83" s="100">
        <f t="shared" si="35"/>
        <v>1</v>
      </c>
    </row>
    <row r="84">
      <c r="A84" s="34" t="s">
        <v>163</v>
      </c>
      <c r="B84" s="35" t="s">
        <v>176</v>
      </c>
      <c r="C84" s="95">
        <v>1.0</v>
      </c>
      <c r="D84" s="95">
        <v>0.9795918367346939</v>
      </c>
      <c r="E84" s="95">
        <v>0.9714285714285714</v>
      </c>
      <c r="F84" s="95">
        <v>1.0</v>
      </c>
      <c r="G84" s="95">
        <v>0.9787234042553191</v>
      </c>
      <c r="H84" s="95">
        <v>0.96875</v>
      </c>
      <c r="I84" s="97">
        <f t="shared" si="34"/>
        <v>0.9830823021</v>
      </c>
      <c r="J84" s="39"/>
      <c r="K84" s="98" t="s">
        <v>163</v>
      </c>
      <c r="L84" s="93" t="s">
        <v>176</v>
      </c>
      <c r="M84" s="95">
        <v>1.0</v>
      </c>
      <c r="N84" s="95">
        <v>1.0</v>
      </c>
      <c r="O84" s="95">
        <v>1.0</v>
      </c>
      <c r="P84" s="95">
        <v>1.0</v>
      </c>
      <c r="Q84" s="95">
        <v>1.0</v>
      </c>
      <c r="R84" s="95">
        <v>1.0</v>
      </c>
      <c r="S84" s="100">
        <f t="shared" si="35"/>
        <v>1</v>
      </c>
    </row>
    <row r="85">
      <c r="A85" s="34" t="s">
        <v>177</v>
      </c>
      <c r="B85" s="40" t="s">
        <v>178</v>
      </c>
      <c r="C85" s="95">
        <v>1.0</v>
      </c>
      <c r="D85" s="95">
        <v>0.9722222222222222</v>
      </c>
      <c r="E85" s="95">
        <v>0.9743589743589743</v>
      </c>
      <c r="F85" s="95">
        <v>1.0</v>
      </c>
      <c r="G85" s="95">
        <v>1.0</v>
      </c>
      <c r="H85" s="95">
        <v>1.0</v>
      </c>
      <c r="I85" s="97">
        <f t="shared" si="34"/>
        <v>0.9910968661</v>
      </c>
      <c r="K85" s="98" t="s">
        <v>177</v>
      </c>
      <c r="L85" s="99" t="s">
        <v>178</v>
      </c>
      <c r="M85" s="95">
        <v>1.0</v>
      </c>
      <c r="N85" s="95">
        <v>1.0</v>
      </c>
      <c r="O85" s="95">
        <v>1.0</v>
      </c>
      <c r="P85" s="95">
        <v>1.0</v>
      </c>
      <c r="Q85" s="95">
        <v>1.0</v>
      </c>
      <c r="R85" s="95">
        <v>1.0</v>
      </c>
      <c r="S85" s="100">
        <f t="shared" si="35"/>
        <v>1</v>
      </c>
    </row>
    <row r="86">
      <c r="A86" s="42" t="s">
        <v>163</v>
      </c>
      <c r="B86" s="43" t="s">
        <v>179</v>
      </c>
      <c r="C86" s="101">
        <v>1.0</v>
      </c>
      <c r="D86" s="101">
        <v>1.0</v>
      </c>
      <c r="E86" s="101">
        <v>0.9090909090909091</v>
      </c>
      <c r="F86" s="101">
        <v>0.9333333333333333</v>
      </c>
      <c r="G86" s="101">
        <v>1.0</v>
      </c>
      <c r="H86" s="101">
        <v>0.9090909090909091</v>
      </c>
      <c r="I86" s="102">
        <f t="shared" si="34"/>
        <v>0.9585858586</v>
      </c>
      <c r="K86" s="103" t="s">
        <v>163</v>
      </c>
      <c r="L86" s="104" t="s">
        <v>179</v>
      </c>
      <c r="M86" s="95">
        <v>1.0</v>
      </c>
      <c r="N86" s="95">
        <v>1.0</v>
      </c>
      <c r="O86" s="95">
        <v>1.0</v>
      </c>
      <c r="P86" s="95">
        <v>1.0</v>
      </c>
      <c r="Q86" s="95">
        <v>1.0</v>
      </c>
      <c r="R86" s="95">
        <v>1.0</v>
      </c>
      <c r="S86" s="105">
        <f t="shared" si="35"/>
        <v>1</v>
      </c>
    </row>
    <row r="87">
      <c r="A87" s="49" t="s">
        <v>162</v>
      </c>
      <c r="B87" s="8"/>
      <c r="C87" s="106">
        <f t="shared" ref="C87:H87" si="36">AVERAGE(C77:C86)</f>
        <v>0.9962962963</v>
      </c>
      <c r="D87" s="106">
        <f t="shared" si="36"/>
        <v>0.9951814059</v>
      </c>
      <c r="E87" s="106">
        <f t="shared" si="36"/>
        <v>0.9374318854</v>
      </c>
      <c r="F87" s="106">
        <f t="shared" si="36"/>
        <v>0.96595671</v>
      </c>
      <c r="G87" s="106">
        <f t="shared" si="36"/>
        <v>0.9978723404</v>
      </c>
      <c r="H87" s="106">
        <f t="shared" si="36"/>
        <v>0.9428564308</v>
      </c>
      <c r="I87" s="107"/>
      <c r="K87" s="28" t="s">
        <v>162</v>
      </c>
      <c r="L87" s="8"/>
      <c r="M87" s="108">
        <f t="shared" ref="M87:R87" si="37">AVERAGE(M77:M86)</f>
        <v>1</v>
      </c>
      <c r="N87" s="108">
        <f t="shared" si="37"/>
        <v>1</v>
      </c>
      <c r="O87" s="108">
        <f t="shared" si="37"/>
        <v>1</v>
      </c>
      <c r="P87" s="108">
        <f t="shared" si="37"/>
        <v>1</v>
      </c>
      <c r="Q87" s="108">
        <f t="shared" si="37"/>
        <v>1</v>
      </c>
      <c r="R87" s="108">
        <f t="shared" si="37"/>
        <v>1</v>
      </c>
      <c r="S87" s="88"/>
    </row>
    <row r="90">
      <c r="A90" s="86" t="s">
        <v>221</v>
      </c>
      <c r="B90" s="29"/>
      <c r="C90" s="29"/>
      <c r="D90" s="29"/>
      <c r="E90" s="29"/>
      <c r="F90" s="29"/>
      <c r="G90" s="29"/>
      <c r="H90" s="29"/>
      <c r="I90" s="8"/>
      <c r="K90" s="86" t="s">
        <v>222</v>
      </c>
      <c r="L90" s="29"/>
      <c r="M90" s="29"/>
      <c r="N90" s="29"/>
      <c r="O90" s="29"/>
      <c r="P90" s="29"/>
      <c r="Q90" s="29"/>
      <c r="R90" s="29"/>
      <c r="S90" s="8"/>
    </row>
    <row r="91">
      <c r="B91" s="24" t="s">
        <v>155</v>
      </c>
      <c r="C91" s="33" t="s">
        <v>156</v>
      </c>
      <c r="D91" s="33" t="s">
        <v>157</v>
      </c>
      <c r="E91" s="33" t="s">
        <v>158</v>
      </c>
      <c r="F91" s="33" t="s">
        <v>159</v>
      </c>
      <c r="G91" s="33" t="s">
        <v>160</v>
      </c>
      <c r="H91" s="33" t="s">
        <v>161</v>
      </c>
      <c r="I91" s="33" t="s">
        <v>162</v>
      </c>
      <c r="L91" s="24" t="s">
        <v>155</v>
      </c>
      <c r="M91" s="33" t="s">
        <v>156</v>
      </c>
      <c r="N91" s="33" t="s">
        <v>157</v>
      </c>
      <c r="O91" s="33" t="s">
        <v>158</v>
      </c>
      <c r="P91" s="33" t="s">
        <v>159</v>
      </c>
      <c r="Q91" s="33" t="s">
        <v>160</v>
      </c>
      <c r="R91" s="33" t="s">
        <v>161</v>
      </c>
      <c r="S91" s="33" t="s">
        <v>162</v>
      </c>
    </row>
    <row r="92">
      <c r="A92" s="109" t="s">
        <v>223</v>
      </c>
      <c r="B92" s="110">
        <v>15.0</v>
      </c>
      <c r="C92" s="111">
        <v>1.0</v>
      </c>
      <c r="D92" s="111">
        <v>1.0</v>
      </c>
      <c r="E92" s="111">
        <v>1.0</v>
      </c>
      <c r="F92" s="111">
        <v>1.0</v>
      </c>
      <c r="G92" s="111">
        <v>1.0</v>
      </c>
      <c r="H92" s="112">
        <v>1.0</v>
      </c>
      <c r="I92" s="97">
        <f t="shared" ref="I92:I101" si="38">AVERAGE(C92:H92)</f>
        <v>1</v>
      </c>
      <c r="K92" s="109" t="s">
        <v>223</v>
      </c>
      <c r="L92" s="110">
        <v>15.0</v>
      </c>
      <c r="M92" s="113">
        <v>1.0</v>
      </c>
      <c r="N92" s="113">
        <v>1.0</v>
      </c>
      <c r="O92" s="113">
        <v>1.0</v>
      </c>
      <c r="P92" s="113">
        <v>1.0</v>
      </c>
      <c r="Q92" s="113">
        <v>1.0</v>
      </c>
      <c r="R92" s="113">
        <v>1.0</v>
      </c>
      <c r="S92" s="97">
        <f t="shared" ref="S92:S101" si="39">AVERAGE(M92:R92)</f>
        <v>1</v>
      </c>
    </row>
    <row r="93">
      <c r="A93" s="114" t="s">
        <v>186</v>
      </c>
      <c r="B93" s="115">
        <v>16.0</v>
      </c>
      <c r="C93" s="116">
        <v>1.0</v>
      </c>
      <c r="D93" s="116">
        <v>1.0</v>
      </c>
      <c r="E93" s="116">
        <v>1.0</v>
      </c>
      <c r="F93" s="116">
        <v>1.0</v>
      </c>
      <c r="G93" s="116">
        <v>1.0</v>
      </c>
      <c r="H93" s="117">
        <v>1.0</v>
      </c>
      <c r="I93" s="97">
        <f t="shared" si="38"/>
        <v>1</v>
      </c>
      <c r="K93" s="114" t="s">
        <v>186</v>
      </c>
      <c r="L93" s="115">
        <v>16.0</v>
      </c>
      <c r="M93" s="113">
        <v>1.0</v>
      </c>
      <c r="N93" s="113">
        <v>1.0</v>
      </c>
      <c r="O93" s="113">
        <v>1.0</v>
      </c>
      <c r="P93" s="113">
        <v>1.0</v>
      </c>
      <c r="Q93" s="113">
        <v>1.0</v>
      </c>
      <c r="R93" s="113">
        <v>1.0</v>
      </c>
      <c r="S93" s="97">
        <f t="shared" si="39"/>
        <v>1</v>
      </c>
    </row>
    <row r="94">
      <c r="A94" s="114" t="s">
        <v>224</v>
      </c>
      <c r="B94" s="115">
        <v>21.0</v>
      </c>
      <c r="C94" s="116">
        <v>1.0</v>
      </c>
      <c r="D94" s="116">
        <v>1.0</v>
      </c>
      <c r="E94" s="116">
        <v>1.0</v>
      </c>
      <c r="F94" s="116">
        <v>1.0</v>
      </c>
      <c r="G94" s="116">
        <v>1.0</v>
      </c>
      <c r="H94" s="117">
        <v>1.0</v>
      </c>
      <c r="I94" s="97">
        <f t="shared" si="38"/>
        <v>1</v>
      </c>
      <c r="K94" s="114" t="s">
        <v>224</v>
      </c>
      <c r="L94" s="115">
        <v>21.0</v>
      </c>
      <c r="M94" s="113">
        <v>1.0</v>
      </c>
      <c r="N94" s="113">
        <v>1.0</v>
      </c>
      <c r="O94" s="113">
        <v>1.0</v>
      </c>
      <c r="P94" s="113">
        <v>1.0</v>
      </c>
      <c r="Q94" s="113">
        <v>1.0</v>
      </c>
      <c r="R94" s="113">
        <v>1.0</v>
      </c>
      <c r="S94" s="97">
        <f t="shared" si="39"/>
        <v>1</v>
      </c>
    </row>
    <row r="95">
      <c r="A95" s="114" t="s">
        <v>174</v>
      </c>
      <c r="B95" s="118">
        <v>22.0</v>
      </c>
      <c r="C95" s="116">
        <v>1.0</v>
      </c>
      <c r="D95" s="116">
        <v>1.0</v>
      </c>
      <c r="E95" s="116">
        <v>1.0</v>
      </c>
      <c r="F95" s="116">
        <v>1.0</v>
      </c>
      <c r="G95" s="116">
        <v>1.0</v>
      </c>
      <c r="H95" s="117">
        <v>1.0</v>
      </c>
      <c r="I95" s="97">
        <f t="shared" si="38"/>
        <v>1</v>
      </c>
      <c r="K95" s="114" t="s">
        <v>174</v>
      </c>
      <c r="L95" s="118">
        <v>22.0</v>
      </c>
      <c r="M95" s="119">
        <v>1.0</v>
      </c>
      <c r="N95" s="113">
        <v>1.0</v>
      </c>
      <c r="O95" s="113">
        <v>1.0</v>
      </c>
      <c r="P95" s="113">
        <v>1.0</v>
      </c>
      <c r="Q95" s="113">
        <v>1.0</v>
      </c>
      <c r="R95" s="113">
        <v>1.0</v>
      </c>
      <c r="S95" s="97">
        <f t="shared" si="39"/>
        <v>1</v>
      </c>
    </row>
    <row r="96">
      <c r="A96" s="120" t="s">
        <v>165</v>
      </c>
      <c r="B96" s="118">
        <v>24.0</v>
      </c>
      <c r="C96" s="116">
        <v>1.0</v>
      </c>
      <c r="D96" s="116">
        <v>1.0</v>
      </c>
      <c r="E96" s="116">
        <v>1.0</v>
      </c>
      <c r="F96" s="116">
        <v>1.0</v>
      </c>
      <c r="G96" s="116">
        <v>1.0</v>
      </c>
      <c r="H96" s="117">
        <v>1.0</v>
      </c>
      <c r="I96" s="97">
        <f t="shared" si="38"/>
        <v>1</v>
      </c>
      <c r="K96" s="120" t="s">
        <v>165</v>
      </c>
      <c r="L96" s="118">
        <v>24.0</v>
      </c>
      <c r="M96" s="119">
        <v>1.0</v>
      </c>
      <c r="N96" s="113">
        <v>1.0</v>
      </c>
      <c r="O96" s="113">
        <v>1.0</v>
      </c>
      <c r="P96" s="113">
        <v>1.0</v>
      </c>
      <c r="Q96" s="113">
        <v>1.0</v>
      </c>
      <c r="R96" s="113">
        <v>1.0</v>
      </c>
      <c r="S96" s="97">
        <f t="shared" si="39"/>
        <v>1</v>
      </c>
    </row>
    <row r="97">
      <c r="A97" s="114" t="s">
        <v>171</v>
      </c>
      <c r="B97" s="115">
        <v>25.0</v>
      </c>
      <c r="C97" s="116">
        <v>1.0</v>
      </c>
      <c r="D97" s="116">
        <v>1.0</v>
      </c>
      <c r="E97" s="116">
        <v>1.0</v>
      </c>
      <c r="F97" s="116">
        <v>1.0</v>
      </c>
      <c r="G97" s="116">
        <v>1.0</v>
      </c>
      <c r="H97" s="117">
        <v>1.0</v>
      </c>
      <c r="I97" s="97">
        <f t="shared" si="38"/>
        <v>1</v>
      </c>
      <c r="K97" s="114" t="s">
        <v>171</v>
      </c>
      <c r="L97" s="115">
        <v>25.0</v>
      </c>
      <c r="M97" s="113">
        <v>1.0</v>
      </c>
      <c r="N97" s="113">
        <v>1.0</v>
      </c>
      <c r="O97" s="113">
        <v>1.0</v>
      </c>
      <c r="P97" s="113">
        <v>1.0</v>
      </c>
      <c r="Q97" s="113">
        <v>1.0</v>
      </c>
      <c r="R97" s="113">
        <v>1.0</v>
      </c>
      <c r="S97" s="97">
        <f t="shared" si="39"/>
        <v>1</v>
      </c>
    </row>
    <row r="98">
      <c r="A98" s="114" t="s">
        <v>174</v>
      </c>
      <c r="B98" s="115">
        <v>26.0</v>
      </c>
      <c r="C98" s="116">
        <v>1.0</v>
      </c>
      <c r="D98" s="116">
        <v>1.0</v>
      </c>
      <c r="E98" s="116">
        <v>1.0</v>
      </c>
      <c r="F98" s="116">
        <v>1.0</v>
      </c>
      <c r="G98" s="116">
        <v>1.0</v>
      </c>
      <c r="H98" s="117">
        <v>1.0</v>
      </c>
      <c r="I98" s="97">
        <f t="shared" si="38"/>
        <v>1</v>
      </c>
      <c r="K98" s="114" t="s">
        <v>174</v>
      </c>
      <c r="L98" s="115">
        <v>26.0</v>
      </c>
      <c r="M98" s="113">
        <v>1.0</v>
      </c>
      <c r="N98" s="113">
        <v>1.0</v>
      </c>
      <c r="O98" s="113">
        <v>1.0</v>
      </c>
      <c r="P98" s="113">
        <v>1.0</v>
      </c>
      <c r="Q98" s="113">
        <v>1.0</v>
      </c>
      <c r="R98" s="113">
        <v>1.0</v>
      </c>
      <c r="S98" s="97">
        <f t="shared" si="39"/>
        <v>1</v>
      </c>
    </row>
    <row r="99">
      <c r="A99" s="114" t="s">
        <v>191</v>
      </c>
      <c r="B99" s="115">
        <v>37.0</v>
      </c>
      <c r="C99" s="116">
        <v>1.0</v>
      </c>
      <c r="D99" s="116">
        <v>1.0</v>
      </c>
      <c r="E99" s="116">
        <v>1.0</v>
      </c>
      <c r="F99" s="116">
        <v>1.0</v>
      </c>
      <c r="G99" s="116">
        <v>1.0</v>
      </c>
      <c r="H99" s="117">
        <v>1.0</v>
      </c>
      <c r="I99" s="97">
        <f t="shared" si="38"/>
        <v>1</v>
      </c>
      <c r="K99" s="114" t="s">
        <v>191</v>
      </c>
      <c r="L99" s="115">
        <v>37.0</v>
      </c>
      <c r="M99" s="113">
        <v>1.0</v>
      </c>
      <c r="N99" s="113">
        <v>1.0</v>
      </c>
      <c r="O99" s="113">
        <v>1.0</v>
      </c>
      <c r="P99" s="113">
        <v>1.0</v>
      </c>
      <c r="Q99" s="113">
        <v>1.0</v>
      </c>
      <c r="R99" s="113">
        <v>1.0</v>
      </c>
      <c r="S99" s="97">
        <f t="shared" si="39"/>
        <v>1</v>
      </c>
    </row>
    <row r="100">
      <c r="A100" s="114" t="s">
        <v>193</v>
      </c>
      <c r="B100" s="118">
        <v>40.0</v>
      </c>
      <c r="C100" s="116">
        <v>1.0</v>
      </c>
      <c r="D100" s="116">
        <v>1.0</v>
      </c>
      <c r="E100" s="116">
        <v>1.0</v>
      </c>
      <c r="F100" s="116">
        <v>1.0</v>
      </c>
      <c r="G100" s="116">
        <v>1.0</v>
      </c>
      <c r="H100" s="117">
        <v>1.0</v>
      </c>
      <c r="I100" s="97">
        <f t="shared" si="38"/>
        <v>1</v>
      </c>
      <c r="K100" s="114" t="s">
        <v>193</v>
      </c>
      <c r="L100" s="118">
        <v>40.0</v>
      </c>
      <c r="M100" s="113">
        <v>1.0</v>
      </c>
      <c r="N100" s="113">
        <v>1.0</v>
      </c>
      <c r="O100" s="113">
        <v>1.0</v>
      </c>
      <c r="P100" s="113">
        <v>1.0</v>
      </c>
      <c r="Q100" s="113">
        <v>1.0</v>
      </c>
      <c r="R100" s="113">
        <v>1.0</v>
      </c>
      <c r="S100" s="97">
        <f t="shared" si="39"/>
        <v>1</v>
      </c>
    </row>
    <row r="101">
      <c r="A101" s="121" t="s">
        <v>195</v>
      </c>
      <c r="B101" s="122">
        <v>76.0</v>
      </c>
      <c r="C101" s="123">
        <v>0.9361702127659575</v>
      </c>
      <c r="D101" s="123">
        <v>0.8518518518518519</v>
      </c>
      <c r="E101" s="123">
        <v>0.8</v>
      </c>
      <c r="F101" s="123">
        <v>1.0</v>
      </c>
      <c r="G101" s="123">
        <v>1.0</v>
      </c>
      <c r="H101" s="124">
        <v>1.0</v>
      </c>
      <c r="I101" s="102">
        <f t="shared" si="38"/>
        <v>0.9313370108</v>
      </c>
      <c r="K101" s="121" t="s">
        <v>195</v>
      </c>
      <c r="L101" s="122">
        <v>76.0</v>
      </c>
      <c r="M101" s="119">
        <v>1.0</v>
      </c>
      <c r="N101" s="113">
        <v>1.0</v>
      </c>
      <c r="O101" s="113">
        <v>0.8</v>
      </c>
      <c r="P101" s="113">
        <v>1.0</v>
      </c>
      <c r="Q101" s="113">
        <v>1.0</v>
      </c>
      <c r="R101" s="113">
        <v>1.0</v>
      </c>
      <c r="S101" s="102">
        <f t="shared" si="39"/>
        <v>0.9666666667</v>
      </c>
    </row>
    <row r="102">
      <c r="A102" s="49" t="s">
        <v>162</v>
      </c>
      <c r="B102" s="8"/>
      <c r="C102" s="106">
        <f t="shared" ref="C102:H102" si="40">AVERAGE(C92:C101)</f>
        <v>0.9936170213</v>
      </c>
      <c r="D102" s="106">
        <f t="shared" si="40"/>
        <v>0.9851851852</v>
      </c>
      <c r="E102" s="106">
        <f t="shared" si="40"/>
        <v>0.98</v>
      </c>
      <c r="F102" s="106">
        <f t="shared" si="40"/>
        <v>1</v>
      </c>
      <c r="G102" s="106">
        <f t="shared" si="40"/>
        <v>1</v>
      </c>
      <c r="H102" s="106">
        <f t="shared" si="40"/>
        <v>1</v>
      </c>
      <c r="I102" s="107"/>
      <c r="K102" s="49" t="s">
        <v>162</v>
      </c>
      <c r="L102" s="8"/>
      <c r="M102" s="106">
        <f t="shared" ref="M102:R102" si="41">AVERAGE(M92:M101)</f>
        <v>1</v>
      </c>
      <c r="N102" s="106">
        <f t="shared" si="41"/>
        <v>1</v>
      </c>
      <c r="O102" s="106">
        <f t="shared" si="41"/>
        <v>0.98</v>
      </c>
      <c r="P102" s="106">
        <f t="shared" si="41"/>
        <v>1</v>
      </c>
      <c r="Q102" s="106">
        <f t="shared" si="41"/>
        <v>1</v>
      </c>
      <c r="R102" s="106">
        <f t="shared" si="41"/>
        <v>1</v>
      </c>
      <c r="S102" s="107"/>
    </row>
    <row r="103">
      <c r="D103" s="125"/>
    </row>
    <row r="105">
      <c r="A105" s="86" t="s">
        <v>225</v>
      </c>
      <c r="B105" s="29"/>
      <c r="C105" s="29"/>
      <c r="D105" s="29"/>
      <c r="E105" s="29"/>
      <c r="F105" s="29"/>
      <c r="G105" s="29"/>
      <c r="H105" s="29"/>
      <c r="I105" s="8"/>
      <c r="K105" s="86" t="s">
        <v>226</v>
      </c>
      <c r="L105" s="29"/>
      <c r="M105" s="29"/>
      <c r="N105" s="29"/>
      <c r="O105" s="29"/>
      <c r="P105" s="29"/>
      <c r="Q105" s="29"/>
      <c r="R105" s="29"/>
      <c r="S105" s="8"/>
    </row>
    <row r="106">
      <c r="B106" s="24" t="s">
        <v>155</v>
      </c>
      <c r="C106" s="33" t="s">
        <v>156</v>
      </c>
      <c r="D106" s="33" t="s">
        <v>157</v>
      </c>
      <c r="E106" s="33" t="s">
        <v>158</v>
      </c>
      <c r="F106" s="33" t="s">
        <v>159</v>
      </c>
      <c r="G106" s="33" t="s">
        <v>160</v>
      </c>
      <c r="H106" s="33" t="s">
        <v>161</v>
      </c>
      <c r="I106" s="33" t="s">
        <v>162</v>
      </c>
      <c r="L106" s="24" t="s">
        <v>155</v>
      </c>
      <c r="M106" s="33" t="s">
        <v>156</v>
      </c>
      <c r="N106" s="33" t="s">
        <v>157</v>
      </c>
      <c r="O106" s="33" t="s">
        <v>158</v>
      </c>
      <c r="P106" s="33" t="s">
        <v>159</v>
      </c>
      <c r="Q106" s="33" t="s">
        <v>160</v>
      </c>
      <c r="R106" s="33" t="s">
        <v>161</v>
      </c>
      <c r="S106" s="33" t="s">
        <v>162</v>
      </c>
    </row>
    <row r="107">
      <c r="A107" s="126" t="s">
        <v>167</v>
      </c>
      <c r="B107" s="127">
        <v>10.0</v>
      </c>
      <c r="C107" s="111">
        <v>1.0</v>
      </c>
      <c r="D107" s="111">
        <v>1.0</v>
      </c>
      <c r="E107" s="111">
        <v>1.0</v>
      </c>
      <c r="F107" s="111">
        <v>1.0</v>
      </c>
      <c r="G107" s="111">
        <v>1.0</v>
      </c>
      <c r="H107" s="112">
        <v>0.8947368421052632</v>
      </c>
      <c r="I107" s="91">
        <f t="shared" ref="I107:I116" si="42">AVERAGE(C107:H107)</f>
        <v>0.9824561404</v>
      </c>
      <c r="K107" s="126" t="s">
        <v>167</v>
      </c>
      <c r="L107" s="127">
        <v>10.0</v>
      </c>
      <c r="M107" s="128">
        <v>1.0</v>
      </c>
      <c r="N107" s="128">
        <v>1.0</v>
      </c>
      <c r="O107" s="128">
        <v>1.0</v>
      </c>
      <c r="P107" s="128">
        <v>1.0</v>
      </c>
      <c r="Q107" s="128">
        <v>1.0</v>
      </c>
      <c r="R107" s="67" t="s">
        <v>227</v>
      </c>
      <c r="S107" s="91">
        <f t="shared" ref="S107:S116" si="43">AVERAGE(M107:R107)</f>
        <v>1</v>
      </c>
    </row>
    <row r="108">
      <c r="A108" s="66" t="s">
        <v>167</v>
      </c>
      <c r="B108" s="129">
        <v>12.0</v>
      </c>
      <c r="C108" s="116">
        <v>1.0</v>
      </c>
      <c r="D108" s="116">
        <v>1.0</v>
      </c>
      <c r="E108" s="116">
        <v>1.0</v>
      </c>
      <c r="F108" s="116">
        <v>1.0</v>
      </c>
      <c r="G108" s="116">
        <v>1.0</v>
      </c>
      <c r="H108" s="117">
        <v>1.0</v>
      </c>
      <c r="I108" s="97">
        <f t="shared" si="42"/>
        <v>1</v>
      </c>
      <c r="K108" s="66" t="s">
        <v>167</v>
      </c>
      <c r="L108" s="129">
        <v>12.0</v>
      </c>
      <c r="M108" s="128">
        <v>1.0</v>
      </c>
      <c r="N108" s="95">
        <v>1.0</v>
      </c>
      <c r="O108" s="128">
        <v>1.0</v>
      </c>
      <c r="P108" s="128">
        <v>1.0</v>
      </c>
      <c r="Q108" s="128">
        <v>1.0</v>
      </c>
      <c r="R108" s="128">
        <v>1.0</v>
      </c>
      <c r="S108" s="97">
        <f t="shared" si="43"/>
        <v>1</v>
      </c>
    </row>
    <row r="109">
      <c r="A109" s="66" t="s">
        <v>167</v>
      </c>
      <c r="B109" s="129">
        <v>13.0</v>
      </c>
      <c r="C109" s="116">
        <v>1.0</v>
      </c>
      <c r="D109" s="116">
        <v>1.0</v>
      </c>
      <c r="E109" s="116">
        <v>1.0</v>
      </c>
      <c r="F109" s="116">
        <v>1.0</v>
      </c>
      <c r="G109" s="116">
        <v>1.0</v>
      </c>
      <c r="H109" s="117">
        <v>1.0</v>
      </c>
      <c r="I109" s="97">
        <f t="shared" si="42"/>
        <v>1</v>
      </c>
      <c r="K109" s="66" t="s">
        <v>167</v>
      </c>
      <c r="L109" s="129">
        <v>13.0</v>
      </c>
      <c r="M109" s="128">
        <v>1.0</v>
      </c>
      <c r="N109" s="128">
        <v>1.0</v>
      </c>
      <c r="O109" s="128">
        <v>1.0</v>
      </c>
      <c r="P109" s="128">
        <v>1.0</v>
      </c>
      <c r="Q109" s="128">
        <v>1.0</v>
      </c>
      <c r="R109" s="128">
        <v>1.0</v>
      </c>
      <c r="S109" s="97">
        <f t="shared" si="43"/>
        <v>1</v>
      </c>
    </row>
    <row r="110">
      <c r="A110" s="66" t="s">
        <v>204</v>
      </c>
      <c r="B110" s="129">
        <v>15.0</v>
      </c>
      <c r="C110" s="116">
        <v>1.0</v>
      </c>
      <c r="D110" s="116">
        <v>1.0</v>
      </c>
      <c r="E110" s="116">
        <v>1.0</v>
      </c>
      <c r="F110" s="116">
        <v>1.0</v>
      </c>
      <c r="G110" s="116">
        <v>1.0</v>
      </c>
      <c r="H110" s="117">
        <v>1.0</v>
      </c>
      <c r="I110" s="97">
        <f t="shared" si="42"/>
        <v>1</v>
      </c>
      <c r="K110" s="66" t="s">
        <v>204</v>
      </c>
      <c r="L110" s="129">
        <v>15.0</v>
      </c>
      <c r="M110" s="128">
        <v>1.0</v>
      </c>
      <c r="N110" s="128">
        <v>1.0</v>
      </c>
      <c r="O110" s="128">
        <v>1.0</v>
      </c>
      <c r="P110" s="128">
        <v>1.0</v>
      </c>
      <c r="Q110" s="128">
        <v>1.0</v>
      </c>
      <c r="R110" s="128">
        <v>1.0</v>
      </c>
      <c r="S110" s="97">
        <f t="shared" si="43"/>
        <v>1</v>
      </c>
    </row>
    <row r="111">
      <c r="A111" s="66" t="s">
        <v>205</v>
      </c>
      <c r="B111" s="129">
        <v>18.0</v>
      </c>
      <c r="C111" s="116">
        <v>1.0</v>
      </c>
      <c r="D111" s="116">
        <v>1.0</v>
      </c>
      <c r="E111" s="116">
        <v>1.0</v>
      </c>
      <c r="F111" s="116">
        <v>1.0</v>
      </c>
      <c r="G111" s="116">
        <v>1.0</v>
      </c>
      <c r="H111" s="117">
        <v>1.0</v>
      </c>
      <c r="I111" s="97">
        <f t="shared" si="42"/>
        <v>1</v>
      </c>
      <c r="K111" s="66" t="s">
        <v>205</v>
      </c>
      <c r="L111" s="129">
        <v>18.0</v>
      </c>
      <c r="M111" s="128">
        <v>1.0</v>
      </c>
      <c r="N111" s="128">
        <v>1.0</v>
      </c>
      <c r="O111" s="128">
        <v>1.0</v>
      </c>
      <c r="P111" s="128">
        <v>1.0</v>
      </c>
      <c r="Q111" s="128">
        <v>1.0</v>
      </c>
      <c r="R111" s="128">
        <v>1.0</v>
      </c>
      <c r="S111" s="97">
        <f t="shared" si="43"/>
        <v>1</v>
      </c>
    </row>
    <row r="112">
      <c r="A112" s="66" t="s">
        <v>167</v>
      </c>
      <c r="B112" s="129">
        <v>18.0</v>
      </c>
      <c r="C112" s="116">
        <v>1.0</v>
      </c>
      <c r="D112" s="116">
        <v>1.0</v>
      </c>
      <c r="E112" s="116">
        <v>1.0</v>
      </c>
      <c r="F112" s="116">
        <v>1.0</v>
      </c>
      <c r="G112" s="116">
        <v>0.9696969696969697</v>
      </c>
      <c r="H112" s="117">
        <v>1.0</v>
      </c>
      <c r="I112" s="97">
        <f t="shared" si="42"/>
        <v>0.9949494949</v>
      </c>
      <c r="K112" s="66" t="s">
        <v>167</v>
      </c>
      <c r="L112" s="129">
        <v>18.0</v>
      </c>
      <c r="M112" s="128">
        <v>1.0</v>
      </c>
      <c r="N112" s="128">
        <v>1.0</v>
      </c>
      <c r="O112" s="128">
        <v>1.0</v>
      </c>
      <c r="P112" s="116">
        <v>1.0</v>
      </c>
      <c r="Q112" s="67" t="s">
        <v>228</v>
      </c>
      <c r="R112" s="128">
        <v>1.0</v>
      </c>
      <c r="S112" s="97">
        <f t="shared" si="43"/>
        <v>1</v>
      </c>
    </row>
    <row r="113">
      <c r="A113" s="66" t="s">
        <v>207</v>
      </c>
      <c r="B113" s="130">
        <v>22.0</v>
      </c>
      <c r="C113" s="116">
        <v>1.0</v>
      </c>
      <c r="D113" s="116">
        <v>1.0</v>
      </c>
      <c r="E113" s="116">
        <v>1.0</v>
      </c>
      <c r="F113" s="116">
        <v>1.0</v>
      </c>
      <c r="G113" s="116">
        <v>1.0</v>
      </c>
      <c r="H113" s="117">
        <v>1.0</v>
      </c>
      <c r="I113" s="97">
        <f t="shared" si="42"/>
        <v>1</v>
      </c>
      <c r="K113" s="66" t="s">
        <v>207</v>
      </c>
      <c r="L113" s="130">
        <v>22.0</v>
      </c>
      <c r="M113" s="128">
        <v>1.0</v>
      </c>
      <c r="N113" s="128">
        <v>1.0</v>
      </c>
      <c r="O113" s="128">
        <v>1.0</v>
      </c>
      <c r="P113" s="128">
        <v>1.0</v>
      </c>
      <c r="Q113" s="128">
        <v>1.0</v>
      </c>
      <c r="R113" s="128">
        <v>1.0</v>
      </c>
      <c r="S113" s="97">
        <f t="shared" si="43"/>
        <v>1</v>
      </c>
    </row>
    <row r="114">
      <c r="A114" s="66" t="s">
        <v>195</v>
      </c>
      <c r="B114" s="129">
        <v>25.0</v>
      </c>
      <c r="C114" s="116">
        <v>1.0</v>
      </c>
      <c r="D114" s="116">
        <v>1.0</v>
      </c>
      <c r="E114" s="116">
        <v>1.0</v>
      </c>
      <c r="F114" s="116">
        <v>1.0</v>
      </c>
      <c r="G114" s="116">
        <v>1.0</v>
      </c>
      <c r="H114" s="117">
        <v>1.0</v>
      </c>
      <c r="I114" s="97">
        <f t="shared" si="42"/>
        <v>1</v>
      </c>
      <c r="K114" s="66" t="s">
        <v>195</v>
      </c>
      <c r="L114" s="129">
        <v>25.0</v>
      </c>
      <c r="M114" s="128">
        <v>1.0</v>
      </c>
      <c r="N114" s="128">
        <v>1.0</v>
      </c>
      <c r="O114" s="128">
        <v>1.0</v>
      </c>
      <c r="P114" s="128">
        <v>1.0</v>
      </c>
      <c r="Q114" s="128">
        <v>1.0</v>
      </c>
      <c r="R114" s="128">
        <v>1.0</v>
      </c>
      <c r="S114" s="97">
        <f t="shared" si="43"/>
        <v>1</v>
      </c>
    </row>
    <row r="115">
      <c r="A115" s="66" t="s">
        <v>191</v>
      </c>
      <c r="B115" s="129">
        <v>29.0</v>
      </c>
      <c r="C115" s="116">
        <v>1.0</v>
      </c>
      <c r="D115" s="116">
        <v>1.0</v>
      </c>
      <c r="E115" s="116">
        <v>1.0</v>
      </c>
      <c r="F115" s="116">
        <v>1.0</v>
      </c>
      <c r="G115" s="116">
        <v>1.0</v>
      </c>
      <c r="H115" s="117">
        <v>1.0</v>
      </c>
      <c r="I115" s="97">
        <f t="shared" si="42"/>
        <v>1</v>
      </c>
      <c r="K115" s="66" t="s">
        <v>191</v>
      </c>
      <c r="L115" s="129">
        <v>29.0</v>
      </c>
      <c r="M115" s="128">
        <v>1.0</v>
      </c>
      <c r="N115" s="128">
        <v>1.0</v>
      </c>
      <c r="O115" s="128">
        <v>1.0</v>
      </c>
      <c r="P115" s="128">
        <v>1.0</v>
      </c>
      <c r="Q115" s="128">
        <v>1.0</v>
      </c>
      <c r="R115" s="128">
        <v>1.0</v>
      </c>
      <c r="S115" s="97">
        <f t="shared" si="43"/>
        <v>1</v>
      </c>
    </row>
    <row r="116">
      <c r="A116" s="73" t="s">
        <v>191</v>
      </c>
      <c r="B116" s="131">
        <v>46.0</v>
      </c>
      <c r="C116" s="123">
        <v>1.0</v>
      </c>
      <c r="D116" s="123">
        <v>1.0</v>
      </c>
      <c r="E116" s="123">
        <v>1.0</v>
      </c>
      <c r="F116" s="123">
        <v>1.0</v>
      </c>
      <c r="G116" s="123">
        <v>1.0</v>
      </c>
      <c r="H116" s="124">
        <v>1.0</v>
      </c>
      <c r="I116" s="102">
        <f t="shared" si="42"/>
        <v>1</v>
      </c>
      <c r="K116" s="73" t="s">
        <v>191</v>
      </c>
      <c r="L116" s="131">
        <v>46.0</v>
      </c>
      <c r="M116" s="128">
        <v>1.0</v>
      </c>
      <c r="N116" s="128">
        <v>1.0</v>
      </c>
      <c r="O116" s="128">
        <v>1.0</v>
      </c>
      <c r="P116" s="128">
        <v>1.0</v>
      </c>
      <c r="Q116" s="128">
        <v>1.0</v>
      </c>
      <c r="R116" s="128">
        <v>1.0</v>
      </c>
      <c r="S116" s="102">
        <f t="shared" si="43"/>
        <v>1</v>
      </c>
    </row>
    <row r="117">
      <c r="A117" s="49" t="s">
        <v>162</v>
      </c>
      <c r="B117" s="8"/>
      <c r="C117" s="106">
        <f t="shared" ref="C117:H117" si="44">AVERAGE(C107:C116)</f>
        <v>1</v>
      </c>
      <c r="D117" s="106">
        <f t="shared" si="44"/>
        <v>1</v>
      </c>
      <c r="E117" s="106">
        <f t="shared" si="44"/>
        <v>1</v>
      </c>
      <c r="F117" s="106">
        <f t="shared" si="44"/>
        <v>1</v>
      </c>
      <c r="G117" s="106">
        <f t="shared" si="44"/>
        <v>0.996969697</v>
      </c>
      <c r="H117" s="106">
        <f t="shared" si="44"/>
        <v>0.9894736842</v>
      </c>
      <c r="I117" s="107"/>
      <c r="K117" s="49" t="s">
        <v>162</v>
      </c>
      <c r="L117" s="8"/>
      <c r="M117" s="106">
        <f t="shared" ref="M117:R117" si="45">AVERAGE(M107:M116)</f>
        <v>1</v>
      </c>
      <c r="N117" s="106">
        <f t="shared" si="45"/>
        <v>1</v>
      </c>
      <c r="O117" s="106">
        <f t="shared" si="45"/>
        <v>1</v>
      </c>
      <c r="P117" s="106">
        <f t="shared" si="45"/>
        <v>1</v>
      </c>
      <c r="Q117" s="106">
        <f t="shared" si="45"/>
        <v>1</v>
      </c>
      <c r="R117" s="106">
        <f t="shared" si="45"/>
        <v>1</v>
      </c>
      <c r="S117" s="107"/>
    </row>
    <row r="120">
      <c r="B120" s="132" t="s">
        <v>229</v>
      </c>
      <c r="C120" s="29"/>
      <c r="D120" s="8"/>
      <c r="M120" s="132" t="s">
        <v>229</v>
      </c>
      <c r="N120" s="29"/>
      <c r="O120" s="8"/>
      <c r="Q120" s="133" t="s">
        <v>230</v>
      </c>
      <c r="R120" s="29"/>
      <c r="S120" s="29"/>
      <c r="T120" s="8"/>
    </row>
    <row r="121">
      <c r="A121" s="134" t="s">
        <v>231</v>
      </c>
      <c r="B121" s="134" t="s">
        <v>7</v>
      </c>
      <c r="C121" s="134" t="s">
        <v>53</v>
      </c>
      <c r="D121" s="134" t="s">
        <v>79</v>
      </c>
      <c r="K121" s="51"/>
      <c r="L121" s="134" t="s">
        <v>231</v>
      </c>
      <c r="M121" s="134" t="s">
        <v>7</v>
      </c>
      <c r="N121" s="134" t="s">
        <v>53</v>
      </c>
      <c r="O121" s="133" t="s">
        <v>79</v>
      </c>
      <c r="P121" s="135"/>
      <c r="Q121" s="134" t="s">
        <v>231</v>
      </c>
      <c r="R121" s="134" t="s">
        <v>232</v>
      </c>
      <c r="S121" s="133" t="s">
        <v>229</v>
      </c>
      <c r="T121" s="8"/>
    </row>
    <row r="122">
      <c r="A122" s="134" t="s">
        <v>156</v>
      </c>
      <c r="B122" s="108">
        <f>C87</f>
        <v>0.9962962963</v>
      </c>
      <c r="C122" s="136">
        <v>0.9726166666666666</v>
      </c>
      <c r="D122" s="108">
        <v>1.0</v>
      </c>
      <c r="L122" s="134" t="s">
        <v>156</v>
      </c>
      <c r="M122" s="108">
        <f>M87</f>
        <v>1</v>
      </c>
      <c r="N122" s="108">
        <v>1.0</v>
      </c>
      <c r="O122" s="137">
        <v>1.0</v>
      </c>
      <c r="P122" s="138"/>
      <c r="Q122" s="134" t="s">
        <v>231</v>
      </c>
      <c r="R122" s="134" t="s">
        <v>232</v>
      </c>
      <c r="S122" s="134" t="s">
        <v>213</v>
      </c>
      <c r="T122" s="134" t="s">
        <v>233</v>
      </c>
    </row>
    <row r="123">
      <c r="A123" s="139" t="s">
        <v>157</v>
      </c>
      <c r="B123" s="108">
        <f>D87</f>
        <v>0.9951814059</v>
      </c>
      <c r="C123" s="136">
        <v>0.9851851851851852</v>
      </c>
      <c r="D123" s="108">
        <v>1.0</v>
      </c>
      <c r="L123" s="139" t="s">
        <v>157</v>
      </c>
      <c r="M123" s="108">
        <f>N87</f>
        <v>1</v>
      </c>
      <c r="N123" s="108">
        <v>1.0</v>
      </c>
      <c r="O123" s="137">
        <v>1.0</v>
      </c>
      <c r="P123" s="138"/>
      <c r="Q123" s="140" t="s">
        <v>156</v>
      </c>
      <c r="R123" s="141" t="s">
        <v>7</v>
      </c>
      <c r="S123" s="142">
        <v>0.9963</v>
      </c>
      <c r="T123" s="143">
        <v>1.0</v>
      </c>
    </row>
    <row r="124">
      <c r="A124" s="139" t="s">
        <v>159</v>
      </c>
      <c r="B124" s="108">
        <f>F87</f>
        <v>0.96595671</v>
      </c>
      <c r="C124" s="136">
        <v>1.0</v>
      </c>
      <c r="D124" s="108">
        <v>1.0</v>
      </c>
      <c r="L124" s="139" t="s">
        <v>159</v>
      </c>
      <c r="M124" s="108">
        <f>P87</f>
        <v>1</v>
      </c>
      <c r="N124" s="108">
        <v>1.0</v>
      </c>
      <c r="O124" s="137">
        <v>1.0</v>
      </c>
      <c r="P124" s="138"/>
      <c r="Q124" s="14"/>
      <c r="R124" s="141" t="s">
        <v>53</v>
      </c>
      <c r="S124" s="144">
        <v>0.9726166666666666</v>
      </c>
      <c r="T124" s="108">
        <v>1.0</v>
      </c>
    </row>
    <row r="125">
      <c r="A125" s="139" t="s">
        <v>158</v>
      </c>
      <c r="B125" s="108">
        <f>E87</f>
        <v>0.9374318854</v>
      </c>
      <c r="C125" s="136">
        <f>E102</f>
        <v>0.98</v>
      </c>
      <c r="D125" s="108">
        <f>E117</f>
        <v>1</v>
      </c>
      <c r="L125" s="139" t="s">
        <v>158</v>
      </c>
      <c r="M125" s="108">
        <f>O87</f>
        <v>1</v>
      </c>
      <c r="N125" s="108">
        <f>O102</f>
        <v>0.98</v>
      </c>
      <c r="O125" s="137">
        <f>O117</f>
        <v>1</v>
      </c>
      <c r="P125" s="138"/>
      <c r="Q125" s="15"/>
      <c r="R125" s="141" t="s">
        <v>79</v>
      </c>
      <c r="S125" s="108">
        <v>1.0</v>
      </c>
      <c r="T125" s="108">
        <v>1.0</v>
      </c>
    </row>
    <row r="126">
      <c r="A126" s="139" t="s">
        <v>234</v>
      </c>
      <c r="B126" s="108">
        <f>G87</f>
        <v>0.9978723404</v>
      </c>
      <c r="C126" s="136">
        <f>G102</f>
        <v>1</v>
      </c>
      <c r="D126" s="108">
        <f>G117</f>
        <v>0.996969697</v>
      </c>
      <c r="L126" s="139" t="s">
        <v>234</v>
      </c>
      <c r="M126" s="108">
        <f>Q87</f>
        <v>1</v>
      </c>
      <c r="N126" s="108">
        <f>Q102</f>
        <v>1</v>
      </c>
      <c r="O126" s="137">
        <f>Q117</f>
        <v>1</v>
      </c>
      <c r="P126" s="138"/>
      <c r="Q126" s="140" t="s">
        <v>157</v>
      </c>
      <c r="R126" s="141" t="s">
        <v>7</v>
      </c>
      <c r="S126" s="142">
        <v>0.9952</v>
      </c>
      <c r="T126" s="143">
        <v>1.0</v>
      </c>
    </row>
    <row r="127">
      <c r="A127" s="139" t="s">
        <v>161</v>
      </c>
      <c r="B127" s="108">
        <f>H87</f>
        <v>0.9428564308</v>
      </c>
      <c r="C127" s="136">
        <v>1.0</v>
      </c>
      <c r="D127" s="108">
        <v>0.9894736842105264</v>
      </c>
      <c r="L127" s="139" t="s">
        <v>161</v>
      </c>
      <c r="M127" s="108">
        <f>R87</f>
        <v>1</v>
      </c>
      <c r="N127" s="108">
        <v>1.0</v>
      </c>
      <c r="O127" s="137">
        <v>1.0</v>
      </c>
      <c r="P127" s="138"/>
      <c r="Q127" s="14"/>
      <c r="R127" s="141" t="s">
        <v>53</v>
      </c>
      <c r="S127" s="144">
        <v>0.9851851851851852</v>
      </c>
      <c r="T127" s="108">
        <v>1.0</v>
      </c>
    </row>
    <row r="128">
      <c r="A128" s="139" t="s">
        <v>235</v>
      </c>
      <c r="B128" s="108">
        <f>AVERAGE(B122:B127)</f>
        <v>0.9725991781</v>
      </c>
      <c r="C128" s="136">
        <v>0.9896336419753086</v>
      </c>
      <c r="D128" s="108">
        <v>0.9977405635300373</v>
      </c>
      <c r="L128" s="139" t="s">
        <v>235</v>
      </c>
      <c r="M128" s="108">
        <f>AVERAGE(M122:M127)</f>
        <v>1</v>
      </c>
      <c r="N128" s="108">
        <v>0.9966666666666667</v>
      </c>
      <c r="O128" s="137">
        <v>1.0</v>
      </c>
      <c r="P128" s="138"/>
      <c r="Q128" s="15"/>
      <c r="R128" s="141" t="s">
        <v>79</v>
      </c>
      <c r="S128" s="108">
        <v>1.0</v>
      </c>
      <c r="T128" s="108">
        <v>1.0</v>
      </c>
    </row>
    <row r="129">
      <c r="Q129" s="140" t="s">
        <v>159</v>
      </c>
      <c r="R129" s="141" t="s">
        <v>7</v>
      </c>
      <c r="S129" s="142">
        <v>0.966</v>
      </c>
      <c r="T129" s="143">
        <v>1.0</v>
      </c>
    </row>
    <row r="130">
      <c r="Q130" s="14"/>
      <c r="R130" s="141" t="s">
        <v>53</v>
      </c>
      <c r="S130" s="144">
        <v>1.0</v>
      </c>
      <c r="T130" s="108">
        <v>1.0</v>
      </c>
    </row>
    <row r="131">
      <c r="P131" s="145"/>
      <c r="Q131" s="15"/>
      <c r="R131" s="141" t="s">
        <v>79</v>
      </c>
      <c r="S131" s="108">
        <v>1.0</v>
      </c>
      <c r="T131" s="108">
        <v>1.0</v>
      </c>
    </row>
    <row r="132">
      <c r="P132" s="94"/>
      <c r="Q132" s="140" t="s">
        <v>158</v>
      </c>
      <c r="R132" s="141" t="s">
        <v>7</v>
      </c>
      <c r="S132" s="142">
        <v>0.9374</v>
      </c>
      <c r="T132" s="143">
        <v>1.0</v>
      </c>
    </row>
    <row r="133">
      <c r="P133" s="94"/>
      <c r="Q133" s="14"/>
      <c r="R133" s="141" t="s">
        <v>53</v>
      </c>
      <c r="S133" s="144">
        <v>0.9800000000000001</v>
      </c>
      <c r="T133" s="108">
        <v>0.9800000000000001</v>
      </c>
    </row>
    <row r="134">
      <c r="P134" s="94"/>
      <c r="Q134" s="15"/>
      <c r="R134" s="141" t="s">
        <v>79</v>
      </c>
      <c r="S134" s="108">
        <v>1.0</v>
      </c>
      <c r="T134" s="108">
        <v>1.0</v>
      </c>
    </row>
    <row r="135">
      <c r="P135" s="94"/>
      <c r="Q135" s="140" t="s">
        <v>234</v>
      </c>
      <c r="R135" s="141" t="s">
        <v>7</v>
      </c>
      <c r="S135" s="142">
        <v>0.9979</v>
      </c>
      <c r="T135" s="143">
        <v>1.0</v>
      </c>
    </row>
    <row r="136">
      <c r="P136" s="94"/>
      <c r="Q136" s="14"/>
      <c r="R136" s="141" t="s">
        <v>53</v>
      </c>
      <c r="S136" s="144">
        <v>1.0</v>
      </c>
      <c r="T136" s="108">
        <v>1.0</v>
      </c>
    </row>
    <row r="137">
      <c r="P137" s="94"/>
      <c r="Q137" s="15"/>
      <c r="R137" s="141" t="s">
        <v>79</v>
      </c>
      <c r="S137" s="108">
        <v>0.9969696969696968</v>
      </c>
      <c r="T137" s="108">
        <v>1.0</v>
      </c>
    </row>
    <row r="138">
      <c r="P138" s="94"/>
      <c r="Q138" s="140" t="s">
        <v>161</v>
      </c>
      <c r="R138" s="141" t="s">
        <v>7</v>
      </c>
      <c r="S138" s="142">
        <v>0.9429</v>
      </c>
      <c r="T138" s="143">
        <v>1.0</v>
      </c>
    </row>
    <row r="139">
      <c r="Q139" s="14"/>
      <c r="R139" s="141" t="s">
        <v>53</v>
      </c>
      <c r="S139" s="144">
        <v>1.0</v>
      </c>
      <c r="T139" s="108">
        <v>1.0</v>
      </c>
    </row>
    <row r="140">
      <c r="Q140" s="15"/>
      <c r="R140" s="141" t="s">
        <v>79</v>
      </c>
      <c r="S140" s="108">
        <v>0.9894736842105264</v>
      </c>
      <c r="T140" s="108">
        <v>1.0</v>
      </c>
    </row>
    <row r="146">
      <c r="A146" s="86" t="s">
        <v>236</v>
      </c>
      <c r="B146" s="29"/>
      <c r="C146" s="29"/>
      <c r="D146" s="29"/>
      <c r="E146" s="29"/>
      <c r="F146" s="29"/>
      <c r="G146" s="29"/>
      <c r="H146" s="29"/>
      <c r="I146" s="8"/>
      <c r="L146" s="86" t="s">
        <v>237</v>
      </c>
      <c r="M146" s="29"/>
      <c r="N146" s="29"/>
      <c r="O146" s="29"/>
      <c r="P146" s="29"/>
      <c r="Q146" s="29"/>
      <c r="R146" s="29"/>
      <c r="S146" s="29"/>
      <c r="T146" s="8"/>
    </row>
    <row r="147">
      <c r="A147" s="146"/>
      <c r="B147" s="24" t="s">
        <v>155</v>
      </c>
      <c r="C147" s="24" t="s">
        <v>156</v>
      </c>
      <c r="D147" s="24" t="s">
        <v>157</v>
      </c>
      <c r="E147" s="24" t="s">
        <v>158</v>
      </c>
      <c r="F147" s="24" t="s">
        <v>159</v>
      </c>
      <c r="G147" s="24" t="s">
        <v>160</v>
      </c>
      <c r="H147" s="24" t="s">
        <v>161</v>
      </c>
      <c r="I147" s="18" t="s">
        <v>162</v>
      </c>
      <c r="L147" s="146"/>
      <c r="M147" s="24" t="s">
        <v>155</v>
      </c>
      <c r="N147" s="24" t="s">
        <v>156</v>
      </c>
      <c r="O147" s="24" t="s">
        <v>157</v>
      </c>
      <c r="P147" s="24" t="s">
        <v>158</v>
      </c>
      <c r="Q147" s="24" t="s">
        <v>159</v>
      </c>
      <c r="R147" s="24" t="s">
        <v>160</v>
      </c>
      <c r="S147" s="24" t="s">
        <v>161</v>
      </c>
      <c r="T147" s="18" t="s">
        <v>162</v>
      </c>
    </row>
    <row r="148">
      <c r="A148" s="92" t="s">
        <v>163</v>
      </c>
      <c r="B148" s="147">
        <v>11.0</v>
      </c>
      <c r="C148" s="95">
        <v>0.9230769230769231</v>
      </c>
      <c r="D148" s="95">
        <v>1.0</v>
      </c>
      <c r="E148" s="95">
        <v>1.0</v>
      </c>
      <c r="F148" s="95">
        <v>1.0</v>
      </c>
      <c r="G148" s="95">
        <v>1.0</v>
      </c>
      <c r="H148" s="95">
        <v>1.0</v>
      </c>
      <c r="I148" s="96">
        <f t="shared" ref="I148:I157" si="46">AVERAGE(C148:H148)</f>
        <v>0.9871794872</v>
      </c>
      <c r="L148" s="92" t="s">
        <v>163</v>
      </c>
      <c r="M148" s="147">
        <v>11.0</v>
      </c>
      <c r="N148" s="95">
        <v>1.0</v>
      </c>
      <c r="O148" s="95">
        <v>1.0</v>
      </c>
      <c r="P148" s="95">
        <v>1.0</v>
      </c>
      <c r="Q148" s="95">
        <v>1.0</v>
      </c>
      <c r="R148" s="95">
        <v>1.0</v>
      </c>
      <c r="S148" s="95">
        <v>1.0</v>
      </c>
      <c r="T148" s="96">
        <f t="shared" ref="T148:T157" si="47">AVERAGE(N148:S148)</f>
        <v>1</v>
      </c>
    </row>
    <row r="149">
      <c r="A149" s="98" t="s">
        <v>165</v>
      </c>
      <c r="B149" s="148">
        <v>13.0</v>
      </c>
      <c r="C149" s="95">
        <v>1.0</v>
      </c>
      <c r="D149" s="95">
        <v>1.0</v>
      </c>
      <c r="E149" s="95">
        <v>1.0</v>
      </c>
      <c r="F149" s="95">
        <v>1.0</v>
      </c>
      <c r="G149" s="95">
        <v>1.0</v>
      </c>
      <c r="H149" s="95">
        <v>1.0</v>
      </c>
      <c r="I149" s="100">
        <f t="shared" si="46"/>
        <v>1</v>
      </c>
      <c r="L149" s="98" t="s">
        <v>165</v>
      </c>
      <c r="M149" s="148">
        <v>13.0</v>
      </c>
      <c r="N149" s="95">
        <v>1.0</v>
      </c>
      <c r="O149" s="95">
        <v>1.0</v>
      </c>
      <c r="P149" s="95">
        <v>1.0</v>
      </c>
      <c r="Q149" s="95">
        <v>1.0</v>
      </c>
      <c r="R149" s="95">
        <v>1.0</v>
      </c>
      <c r="S149" s="95">
        <v>1.0</v>
      </c>
      <c r="T149" s="100">
        <f t="shared" si="47"/>
        <v>1</v>
      </c>
    </row>
    <row r="150">
      <c r="A150" s="98" t="s">
        <v>167</v>
      </c>
      <c r="B150" s="149">
        <v>15.0</v>
      </c>
      <c r="C150" s="95">
        <v>1.0</v>
      </c>
      <c r="D150" s="95">
        <v>1.0</v>
      </c>
      <c r="E150" s="95">
        <v>1.0</v>
      </c>
      <c r="F150" s="95">
        <v>1.0</v>
      </c>
      <c r="G150" s="95">
        <v>1.0</v>
      </c>
      <c r="H150" s="95">
        <v>1.0</v>
      </c>
      <c r="I150" s="100">
        <f t="shared" si="46"/>
        <v>1</v>
      </c>
      <c r="L150" s="98" t="s">
        <v>167</v>
      </c>
      <c r="M150" s="149">
        <v>15.0</v>
      </c>
      <c r="N150" s="95">
        <v>1.0</v>
      </c>
      <c r="O150" s="95">
        <v>1.0</v>
      </c>
      <c r="P150" s="95">
        <v>1.0</v>
      </c>
      <c r="Q150" s="95">
        <v>1.0</v>
      </c>
      <c r="R150" s="95">
        <v>1.0</v>
      </c>
      <c r="S150" s="95">
        <v>1.0</v>
      </c>
      <c r="T150" s="100">
        <f t="shared" si="47"/>
        <v>1</v>
      </c>
    </row>
    <row r="151">
      <c r="A151" s="98" t="s">
        <v>169</v>
      </c>
      <c r="B151" s="149">
        <v>17.0</v>
      </c>
      <c r="C151" s="95">
        <v>1.0</v>
      </c>
      <c r="D151" s="95">
        <v>1.0</v>
      </c>
      <c r="E151" s="95">
        <v>1.0</v>
      </c>
      <c r="F151" s="95">
        <v>1.0</v>
      </c>
      <c r="G151" s="95">
        <v>1.0</v>
      </c>
      <c r="H151" s="95">
        <v>1.0</v>
      </c>
      <c r="I151" s="100">
        <f t="shared" si="46"/>
        <v>1</v>
      </c>
      <c r="L151" s="98" t="s">
        <v>169</v>
      </c>
      <c r="M151" s="149">
        <v>17.0</v>
      </c>
      <c r="N151" s="95">
        <v>1.0</v>
      </c>
      <c r="O151" s="95">
        <v>1.0</v>
      </c>
      <c r="P151" s="95">
        <v>1.0</v>
      </c>
      <c r="Q151" s="95">
        <v>1.0</v>
      </c>
      <c r="R151" s="95">
        <v>1.0</v>
      </c>
      <c r="S151" s="95">
        <v>1.0</v>
      </c>
      <c r="T151" s="100">
        <f t="shared" si="47"/>
        <v>1</v>
      </c>
    </row>
    <row r="152">
      <c r="A152" s="98" t="s">
        <v>171</v>
      </c>
      <c r="B152" s="149">
        <v>21.0</v>
      </c>
      <c r="C152" s="95">
        <v>1.0</v>
      </c>
      <c r="D152" s="95">
        <v>0.8846153846153846</v>
      </c>
      <c r="E152" s="95">
        <v>1.0</v>
      </c>
      <c r="F152" s="95">
        <v>1.0</v>
      </c>
      <c r="G152" s="95">
        <v>1.0</v>
      </c>
      <c r="H152" s="95">
        <v>1.0</v>
      </c>
      <c r="I152" s="100">
        <f t="shared" si="46"/>
        <v>0.9807692308</v>
      </c>
      <c r="L152" s="98" t="s">
        <v>171</v>
      </c>
      <c r="M152" s="149">
        <v>21.0</v>
      </c>
      <c r="N152" s="95">
        <v>1.0</v>
      </c>
      <c r="O152" s="95">
        <v>1.0</v>
      </c>
      <c r="P152" s="95">
        <v>1.0</v>
      </c>
      <c r="Q152" s="95">
        <v>1.0</v>
      </c>
      <c r="R152" s="95">
        <v>1.0</v>
      </c>
      <c r="S152" s="95">
        <v>1.0</v>
      </c>
      <c r="T152" s="100">
        <f t="shared" si="47"/>
        <v>1</v>
      </c>
    </row>
    <row r="153">
      <c r="A153" s="98" t="s">
        <v>172</v>
      </c>
      <c r="B153" s="149">
        <v>25.0</v>
      </c>
      <c r="C153" s="95">
        <v>0.9629629629629629</v>
      </c>
      <c r="D153" s="95">
        <v>1.0</v>
      </c>
      <c r="E153" s="95">
        <v>1.0</v>
      </c>
      <c r="F153" s="95">
        <v>0.9642857142857143</v>
      </c>
      <c r="G153" s="95">
        <v>1.0</v>
      </c>
      <c r="H153" s="95">
        <v>1.0</v>
      </c>
      <c r="I153" s="100">
        <f t="shared" si="46"/>
        <v>0.9878747795</v>
      </c>
      <c r="L153" s="98" t="s">
        <v>172</v>
      </c>
      <c r="M153" s="149">
        <v>25.0</v>
      </c>
      <c r="N153" s="95">
        <v>1.0</v>
      </c>
      <c r="O153" s="95">
        <v>1.0</v>
      </c>
      <c r="P153" s="95">
        <v>1.0</v>
      </c>
      <c r="Q153" s="95">
        <v>0.8571428571428571</v>
      </c>
      <c r="R153" s="95">
        <v>1.0</v>
      </c>
      <c r="S153" s="95">
        <v>1.0</v>
      </c>
      <c r="T153" s="100">
        <f t="shared" si="47"/>
        <v>0.9761904762</v>
      </c>
    </row>
    <row r="154">
      <c r="A154" s="98" t="s">
        <v>174</v>
      </c>
      <c r="B154" s="148">
        <v>26.0</v>
      </c>
      <c r="C154" s="95">
        <v>1.0</v>
      </c>
      <c r="D154" s="95">
        <v>1.0</v>
      </c>
      <c r="E154" s="95">
        <v>1.0</v>
      </c>
      <c r="F154" s="95">
        <v>1.0</v>
      </c>
      <c r="G154" s="95">
        <v>1.0</v>
      </c>
      <c r="H154" s="95">
        <v>1.0</v>
      </c>
      <c r="I154" s="100">
        <f t="shared" si="46"/>
        <v>1</v>
      </c>
      <c r="L154" s="98" t="s">
        <v>174</v>
      </c>
      <c r="M154" s="148">
        <v>26.0</v>
      </c>
      <c r="N154" s="95">
        <v>1.0</v>
      </c>
      <c r="O154" s="95">
        <v>1.0</v>
      </c>
      <c r="P154" s="95">
        <v>1.0</v>
      </c>
      <c r="Q154" s="95">
        <v>1.0</v>
      </c>
      <c r="R154" s="95">
        <v>1.0</v>
      </c>
      <c r="S154" s="95">
        <v>1.0</v>
      </c>
      <c r="T154" s="100">
        <f t="shared" si="47"/>
        <v>1</v>
      </c>
    </row>
    <row r="155">
      <c r="A155" s="98" t="s">
        <v>163</v>
      </c>
      <c r="B155" s="149">
        <v>30.0</v>
      </c>
      <c r="C155" s="95">
        <v>1.0</v>
      </c>
      <c r="D155" s="95">
        <v>1.0</v>
      </c>
      <c r="E155" s="95">
        <v>1.0</v>
      </c>
      <c r="F155" s="95">
        <v>1.0</v>
      </c>
      <c r="G155" s="95">
        <v>1.0</v>
      </c>
      <c r="H155" s="95">
        <v>1.0</v>
      </c>
      <c r="I155" s="100">
        <f t="shared" si="46"/>
        <v>1</v>
      </c>
      <c r="L155" s="98" t="s">
        <v>163</v>
      </c>
      <c r="M155" s="149">
        <v>30.0</v>
      </c>
      <c r="N155" s="95">
        <v>1.0</v>
      </c>
      <c r="O155" s="95">
        <v>1.0</v>
      </c>
      <c r="P155" s="95">
        <v>1.0</v>
      </c>
      <c r="Q155" s="95">
        <v>1.0</v>
      </c>
      <c r="R155" s="95">
        <v>1.0</v>
      </c>
      <c r="S155" s="95">
        <v>1.0</v>
      </c>
      <c r="T155" s="100">
        <f t="shared" si="47"/>
        <v>1</v>
      </c>
    </row>
    <row r="156">
      <c r="A156" s="98" t="s">
        <v>177</v>
      </c>
      <c r="B156" s="148">
        <v>34.0</v>
      </c>
      <c r="C156" s="95">
        <v>1.0</v>
      </c>
      <c r="D156" s="95">
        <v>0.9428571428571428</v>
      </c>
      <c r="E156" s="95">
        <v>1.0</v>
      </c>
      <c r="F156" s="95">
        <v>0.9459459459459459</v>
      </c>
      <c r="G156" s="95">
        <v>1.0</v>
      </c>
      <c r="H156" s="95">
        <v>1.0</v>
      </c>
      <c r="I156" s="100">
        <f t="shared" si="46"/>
        <v>0.9814671815</v>
      </c>
      <c r="L156" s="98" t="s">
        <v>177</v>
      </c>
      <c r="M156" s="148">
        <v>34.0</v>
      </c>
      <c r="N156" s="95">
        <v>1.0</v>
      </c>
      <c r="O156" s="95">
        <v>1.0</v>
      </c>
      <c r="P156" s="95">
        <v>1.0</v>
      </c>
      <c r="Q156" s="95">
        <v>1.0</v>
      </c>
      <c r="R156" s="95">
        <v>1.0</v>
      </c>
      <c r="S156" s="95">
        <v>1.0</v>
      </c>
      <c r="T156" s="100">
        <f t="shared" si="47"/>
        <v>1</v>
      </c>
    </row>
    <row r="157">
      <c r="A157" s="103" t="s">
        <v>163</v>
      </c>
      <c r="B157" s="150">
        <v>90.0</v>
      </c>
      <c r="C157" s="95">
        <v>1.0</v>
      </c>
      <c r="D157" s="95">
        <v>1.0</v>
      </c>
      <c r="E157" s="95">
        <v>1.0</v>
      </c>
      <c r="F157" s="95">
        <v>1.0</v>
      </c>
      <c r="G157" s="95">
        <v>1.0</v>
      </c>
      <c r="H157" s="95">
        <v>1.0</v>
      </c>
      <c r="I157" s="105">
        <f t="shared" si="46"/>
        <v>1</v>
      </c>
      <c r="L157" s="103" t="s">
        <v>163</v>
      </c>
      <c r="M157" s="150">
        <v>90.0</v>
      </c>
      <c r="N157" s="95">
        <v>1.0</v>
      </c>
      <c r="O157" s="95">
        <v>1.0</v>
      </c>
      <c r="P157" s="95">
        <v>1.0</v>
      </c>
      <c r="Q157" s="95">
        <v>1.0</v>
      </c>
      <c r="R157" s="95">
        <v>1.0</v>
      </c>
      <c r="S157" s="95">
        <v>1.0</v>
      </c>
      <c r="T157" s="105">
        <f t="shared" si="47"/>
        <v>1</v>
      </c>
    </row>
    <row r="158">
      <c r="A158" s="28" t="s">
        <v>162</v>
      </c>
      <c r="B158" s="8"/>
      <c r="C158" s="108">
        <f t="shared" ref="C158:H158" si="48">AVERAGE(C148:C157)</f>
        <v>0.9886039886</v>
      </c>
      <c r="D158" s="108">
        <f t="shared" si="48"/>
        <v>0.9827472527</v>
      </c>
      <c r="E158" s="108">
        <f t="shared" si="48"/>
        <v>1</v>
      </c>
      <c r="F158" s="108">
        <f t="shared" si="48"/>
        <v>0.991023166</v>
      </c>
      <c r="G158" s="108">
        <f t="shared" si="48"/>
        <v>1</v>
      </c>
      <c r="H158" s="108">
        <f t="shared" si="48"/>
        <v>1</v>
      </c>
      <c r="I158" s="88"/>
      <c r="L158" s="28" t="s">
        <v>162</v>
      </c>
      <c r="M158" s="8"/>
      <c r="N158" s="108">
        <f t="shared" ref="N158:S158" si="49">AVERAGE(N148:N157)</f>
        <v>1</v>
      </c>
      <c r="O158" s="108">
        <f t="shared" si="49"/>
        <v>1</v>
      </c>
      <c r="P158" s="108">
        <f t="shared" si="49"/>
        <v>1</v>
      </c>
      <c r="Q158" s="108">
        <f t="shared" si="49"/>
        <v>0.9857142857</v>
      </c>
      <c r="R158" s="108">
        <f t="shared" si="49"/>
        <v>1</v>
      </c>
      <c r="S158" s="108">
        <f t="shared" si="49"/>
        <v>1</v>
      </c>
      <c r="T158" s="88"/>
    </row>
    <row r="161">
      <c r="A161" s="86" t="s">
        <v>238</v>
      </c>
      <c r="B161" s="29"/>
      <c r="C161" s="29"/>
      <c r="D161" s="29"/>
      <c r="E161" s="29"/>
      <c r="F161" s="29"/>
      <c r="G161" s="29"/>
      <c r="H161" s="29"/>
      <c r="I161" s="8"/>
      <c r="L161" s="86" t="s">
        <v>239</v>
      </c>
      <c r="M161" s="29"/>
      <c r="N161" s="29"/>
      <c r="O161" s="29"/>
      <c r="P161" s="29"/>
      <c r="Q161" s="29"/>
      <c r="R161" s="29"/>
      <c r="S161" s="29"/>
      <c r="T161" s="8"/>
    </row>
    <row r="162">
      <c r="A162" s="151"/>
      <c r="B162" s="24" t="s">
        <v>155</v>
      </c>
      <c r="C162" s="33" t="s">
        <v>156</v>
      </c>
      <c r="D162" s="33" t="s">
        <v>157</v>
      </c>
      <c r="E162" s="33" t="s">
        <v>158</v>
      </c>
      <c r="F162" s="33" t="s">
        <v>159</v>
      </c>
      <c r="G162" s="33" t="s">
        <v>160</v>
      </c>
      <c r="H162" s="33" t="s">
        <v>161</v>
      </c>
      <c r="I162" s="33" t="s">
        <v>162</v>
      </c>
      <c r="L162" s="152"/>
      <c r="M162" s="24" t="s">
        <v>155</v>
      </c>
      <c r="N162" s="24" t="s">
        <v>156</v>
      </c>
      <c r="O162" s="24" t="s">
        <v>157</v>
      </c>
      <c r="P162" s="24" t="s">
        <v>158</v>
      </c>
      <c r="Q162" s="24" t="s">
        <v>159</v>
      </c>
      <c r="R162" s="24" t="s">
        <v>160</v>
      </c>
      <c r="S162" s="24" t="s">
        <v>161</v>
      </c>
      <c r="T162" s="24" t="s">
        <v>162</v>
      </c>
    </row>
    <row r="163">
      <c r="A163" s="148" t="s">
        <v>223</v>
      </c>
      <c r="B163" s="153">
        <v>15.0</v>
      </c>
      <c r="C163" s="95">
        <v>1.0</v>
      </c>
      <c r="D163" s="95">
        <v>1.0</v>
      </c>
      <c r="E163" s="95">
        <v>1.0</v>
      </c>
      <c r="F163" s="95">
        <v>1.0</v>
      </c>
      <c r="G163" s="95">
        <v>1.0</v>
      </c>
      <c r="H163" s="95">
        <v>1.0</v>
      </c>
      <c r="I163" s="96">
        <f t="shared" ref="I163:I172" si="50">AVERAGE(C163:H163)</f>
        <v>1</v>
      </c>
      <c r="L163" s="148" t="s">
        <v>223</v>
      </c>
      <c r="M163" s="153">
        <v>15.0</v>
      </c>
      <c r="N163" s="95">
        <v>1.0</v>
      </c>
      <c r="O163" s="95">
        <v>1.0</v>
      </c>
      <c r="P163" s="95">
        <v>1.0</v>
      </c>
      <c r="Q163" s="95">
        <v>1.0</v>
      </c>
      <c r="R163" s="95">
        <v>1.0</v>
      </c>
      <c r="S163" s="95">
        <v>1.0</v>
      </c>
      <c r="T163" s="96">
        <f t="shared" ref="T163:T172" si="51">AVERAGE(N163:S163)</f>
        <v>1</v>
      </c>
      <c r="U163" s="154"/>
      <c r="V163" s="154"/>
      <c r="W163" s="154"/>
      <c r="X163" s="154"/>
      <c r="Y163" s="154"/>
    </row>
    <row r="164">
      <c r="A164" s="148" t="s">
        <v>186</v>
      </c>
      <c r="B164" s="148">
        <v>16.0</v>
      </c>
      <c r="C164" s="95">
        <v>1.0</v>
      </c>
      <c r="D164" s="95">
        <v>1.0</v>
      </c>
      <c r="E164" s="95">
        <v>1.0</v>
      </c>
      <c r="F164" s="95">
        <v>1.0</v>
      </c>
      <c r="G164" s="95">
        <v>1.0</v>
      </c>
      <c r="H164" s="95">
        <v>1.0</v>
      </c>
      <c r="I164" s="100">
        <f t="shared" si="50"/>
        <v>1</v>
      </c>
      <c r="L164" s="148" t="s">
        <v>186</v>
      </c>
      <c r="M164" s="148">
        <v>16.0</v>
      </c>
      <c r="N164" s="95">
        <v>1.0</v>
      </c>
      <c r="O164" s="95">
        <v>1.0</v>
      </c>
      <c r="P164" s="95">
        <v>1.0</v>
      </c>
      <c r="Q164" s="95">
        <v>1.0</v>
      </c>
      <c r="R164" s="95">
        <v>1.0</v>
      </c>
      <c r="S164" s="95">
        <v>1.0</v>
      </c>
      <c r="T164" s="100">
        <f t="shared" si="51"/>
        <v>1</v>
      </c>
      <c r="U164" s="154"/>
      <c r="V164" s="154"/>
      <c r="W164" s="154"/>
      <c r="X164" s="154"/>
      <c r="Y164" s="154"/>
    </row>
    <row r="165">
      <c r="A165" s="148" t="s">
        <v>224</v>
      </c>
      <c r="B165" s="148">
        <v>21.0</v>
      </c>
      <c r="C165" s="95">
        <v>1.0</v>
      </c>
      <c r="D165" s="95">
        <v>1.0</v>
      </c>
      <c r="E165" s="95">
        <v>1.0</v>
      </c>
      <c r="F165" s="95">
        <v>1.0</v>
      </c>
      <c r="G165" s="95">
        <v>1.0</v>
      </c>
      <c r="H165" s="95">
        <v>1.0</v>
      </c>
      <c r="I165" s="100">
        <f t="shared" si="50"/>
        <v>1</v>
      </c>
      <c r="L165" s="148" t="s">
        <v>224</v>
      </c>
      <c r="M165" s="148">
        <v>21.0</v>
      </c>
      <c r="N165" s="95">
        <v>1.0</v>
      </c>
      <c r="O165" s="95">
        <v>1.0</v>
      </c>
      <c r="P165" s="95">
        <v>1.0</v>
      </c>
      <c r="Q165" s="95">
        <v>1.0</v>
      </c>
      <c r="R165" s="95">
        <v>1.0</v>
      </c>
      <c r="S165" s="95">
        <v>1.0</v>
      </c>
      <c r="T165" s="100">
        <f t="shared" si="51"/>
        <v>1</v>
      </c>
      <c r="U165" s="154"/>
      <c r="V165" s="154"/>
      <c r="W165" s="154"/>
      <c r="X165" s="154"/>
      <c r="Y165" s="154"/>
    </row>
    <row r="166">
      <c r="A166" s="148" t="s">
        <v>174</v>
      </c>
      <c r="B166" s="155">
        <v>22.0</v>
      </c>
      <c r="C166" s="95">
        <v>1.0</v>
      </c>
      <c r="D166" s="95">
        <v>1.0</v>
      </c>
      <c r="E166" s="95">
        <v>1.0</v>
      </c>
      <c r="F166" s="95">
        <v>1.0</v>
      </c>
      <c r="G166" s="95">
        <v>1.0</v>
      </c>
      <c r="H166" s="95">
        <v>1.0</v>
      </c>
      <c r="I166" s="100">
        <f t="shared" si="50"/>
        <v>1</v>
      </c>
      <c r="L166" s="148" t="s">
        <v>174</v>
      </c>
      <c r="M166" s="155">
        <v>22.0</v>
      </c>
      <c r="N166" s="156">
        <v>1.0</v>
      </c>
      <c r="O166" s="95">
        <v>1.0</v>
      </c>
      <c r="P166" s="95">
        <v>1.0</v>
      </c>
      <c r="Q166" s="95">
        <v>1.0</v>
      </c>
      <c r="R166" s="95">
        <v>1.0</v>
      </c>
      <c r="S166" s="95">
        <v>1.0</v>
      </c>
      <c r="T166" s="100">
        <f t="shared" si="51"/>
        <v>1</v>
      </c>
      <c r="U166" s="154"/>
      <c r="V166" s="154"/>
      <c r="W166" s="154"/>
      <c r="X166" s="154"/>
      <c r="Y166" s="154"/>
    </row>
    <row r="167">
      <c r="A167" s="155" t="s">
        <v>165</v>
      </c>
      <c r="B167" s="155">
        <v>24.0</v>
      </c>
      <c r="C167" s="95">
        <v>1.0</v>
      </c>
      <c r="D167" s="95">
        <v>1.0</v>
      </c>
      <c r="E167" s="95">
        <v>1.0</v>
      </c>
      <c r="F167" s="95">
        <v>1.0</v>
      </c>
      <c r="G167" s="95">
        <v>1.0</v>
      </c>
      <c r="H167" s="95">
        <v>1.0</v>
      </c>
      <c r="I167" s="100">
        <f t="shared" si="50"/>
        <v>1</v>
      </c>
      <c r="L167" s="155" t="s">
        <v>165</v>
      </c>
      <c r="M167" s="155">
        <v>24.0</v>
      </c>
      <c r="N167" s="156">
        <v>1.0</v>
      </c>
      <c r="O167" s="95">
        <v>1.0</v>
      </c>
      <c r="P167" s="95">
        <v>1.0</v>
      </c>
      <c r="Q167" s="95">
        <v>1.0</v>
      </c>
      <c r="R167" s="95">
        <v>1.0</v>
      </c>
      <c r="S167" s="95">
        <v>1.0</v>
      </c>
      <c r="T167" s="100">
        <f t="shared" si="51"/>
        <v>1</v>
      </c>
      <c r="U167" s="154"/>
      <c r="V167" s="154"/>
      <c r="W167" s="154"/>
      <c r="X167" s="154"/>
      <c r="Y167" s="154"/>
    </row>
    <row r="168">
      <c r="A168" s="148" t="s">
        <v>171</v>
      </c>
      <c r="B168" s="148">
        <v>25.0</v>
      </c>
      <c r="C168" s="95">
        <v>1.0</v>
      </c>
      <c r="D168" s="95">
        <v>1.0</v>
      </c>
      <c r="E168" s="95">
        <v>1.0</v>
      </c>
      <c r="F168" s="95">
        <v>1.0</v>
      </c>
      <c r="G168" s="95">
        <v>1.0</v>
      </c>
      <c r="H168" s="95">
        <v>1.0</v>
      </c>
      <c r="I168" s="100">
        <f t="shared" si="50"/>
        <v>1</v>
      </c>
      <c r="L168" s="148" t="s">
        <v>171</v>
      </c>
      <c r="M168" s="148">
        <v>25.0</v>
      </c>
      <c r="N168" s="95">
        <v>1.0</v>
      </c>
      <c r="O168" s="95">
        <v>1.0</v>
      </c>
      <c r="P168" s="95">
        <v>1.0</v>
      </c>
      <c r="Q168" s="95">
        <v>1.0</v>
      </c>
      <c r="R168" s="95">
        <v>1.0</v>
      </c>
      <c r="S168" s="95">
        <v>1.0</v>
      </c>
      <c r="T168" s="100">
        <f t="shared" si="51"/>
        <v>1</v>
      </c>
      <c r="U168" s="154"/>
      <c r="V168" s="154"/>
      <c r="W168" s="154"/>
      <c r="X168" s="154"/>
      <c r="Y168" s="154"/>
    </row>
    <row r="169">
      <c r="A169" s="148" t="s">
        <v>174</v>
      </c>
      <c r="B169" s="148">
        <v>26.0</v>
      </c>
      <c r="C169" s="95">
        <v>1.0</v>
      </c>
      <c r="D169" s="95">
        <v>1.0</v>
      </c>
      <c r="E169" s="95">
        <v>1.0</v>
      </c>
      <c r="F169" s="95">
        <v>1.0</v>
      </c>
      <c r="G169" s="95">
        <v>1.0</v>
      </c>
      <c r="H169" s="95">
        <v>1.0</v>
      </c>
      <c r="I169" s="100">
        <f t="shared" si="50"/>
        <v>1</v>
      </c>
      <c r="L169" s="148" t="s">
        <v>174</v>
      </c>
      <c r="M169" s="148">
        <v>26.0</v>
      </c>
      <c r="N169" s="95">
        <v>1.0</v>
      </c>
      <c r="O169" s="95">
        <v>1.0</v>
      </c>
      <c r="P169" s="95">
        <v>1.0</v>
      </c>
      <c r="Q169" s="95">
        <v>1.0</v>
      </c>
      <c r="R169" s="95">
        <v>1.0</v>
      </c>
      <c r="S169" s="95">
        <v>1.0</v>
      </c>
      <c r="T169" s="100">
        <f t="shared" si="51"/>
        <v>1</v>
      </c>
      <c r="U169" s="154"/>
      <c r="V169" s="154"/>
      <c r="W169" s="154"/>
      <c r="X169" s="154"/>
      <c r="Y169" s="154"/>
    </row>
    <row r="170">
      <c r="A170" s="148" t="s">
        <v>191</v>
      </c>
      <c r="B170" s="148">
        <v>37.0</v>
      </c>
      <c r="C170" s="95">
        <v>1.0</v>
      </c>
      <c r="D170" s="95">
        <v>1.0</v>
      </c>
      <c r="E170" s="95">
        <v>1.0</v>
      </c>
      <c r="F170" s="95">
        <v>1.0</v>
      </c>
      <c r="G170" s="95">
        <v>1.0</v>
      </c>
      <c r="H170" s="95">
        <v>1.0</v>
      </c>
      <c r="I170" s="100">
        <f t="shared" si="50"/>
        <v>1</v>
      </c>
      <c r="L170" s="148" t="s">
        <v>191</v>
      </c>
      <c r="M170" s="148">
        <v>37.0</v>
      </c>
      <c r="N170" s="95">
        <v>1.0</v>
      </c>
      <c r="O170" s="95">
        <v>1.0</v>
      </c>
      <c r="P170" s="95">
        <v>1.0</v>
      </c>
      <c r="Q170" s="95">
        <v>1.0</v>
      </c>
      <c r="R170" s="95">
        <v>1.0</v>
      </c>
      <c r="S170" s="95">
        <v>1.0</v>
      </c>
      <c r="T170" s="100">
        <f t="shared" si="51"/>
        <v>1</v>
      </c>
      <c r="U170" s="154"/>
      <c r="V170" s="154"/>
      <c r="W170" s="154"/>
      <c r="X170" s="154"/>
      <c r="Y170" s="154"/>
    </row>
    <row r="171">
      <c r="A171" s="148" t="s">
        <v>193</v>
      </c>
      <c r="B171" s="155">
        <v>40.0</v>
      </c>
      <c r="C171" s="95">
        <v>1.0</v>
      </c>
      <c r="D171" s="95">
        <v>0.9459459459459459</v>
      </c>
      <c r="E171" s="95">
        <v>1.0</v>
      </c>
      <c r="F171" s="95">
        <v>1.0</v>
      </c>
      <c r="G171" s="95">
        <v>1.0</v>
      </c>
      <c r="H171" s="95">
        <v>1.0</v>
      </c>
      <c r="I171" s="100">
        <f t="shared" si="50"/>
        <v>0.990990991</v>
      </c>
      <c r="L171" s="148" t="s">
        <v>193</v>
      </c>
      <c r="M171" s="155">
        <v>40.0</v>
      </c>
      <c r="N171" s="95">
        <v>1.0</v>
      </c>
      <c r="O171" s="95">
        <v>0.9459459459459459</v>
      </c>
      <c r="P171" s="95">
        <v>1.0</v>
      </c>
      <c r="Q171" s="95">
        <v>1.0</v>
      </c>
      <c r="R171" s="95">
        <v>1.0</v>
      </c>
      <c r="S171" s="95">
        <v>1.0</v>
      </c>
      <c r="T171" s="100">
        <f t="shared" si="51"/>
        <v>0.990990991</v>
      </c>
      <c r="U171" s="154"/>
      <c r="V171" s="154"/>
      <c r="W171" s="154"/>
      <c r="X171" s="154"/>
      <c r="Y171" s="154"/>
    </row>
    <row r="172">
      <c r="A172" s="157" t="s">
        <v>195</v>
      </c>
      <c r="B172" s="157">
        <v>76.0</v>
      </c>
      <c r="C172" s="95">
        <v>1.0</v>
      </c>
      <c r="D172" s="95">
        <v>1.0</v>
      </c>
      <c r="E172" s="95">
        <v>0.9493670886075949</v>
      </c>
      <c r="F172" s="95">
        <v>0.9493670886075949</v>
      </c>
      <c r="G172" s="95">
        <v>1.0</v>
      </c>
      <c r="H172" s="95">
        <v>1.0</v>
      </c>
      <c r="I172" s="105">
        <f t="shared" si="50"/>
        <v>0.9831223629</v>
      </c>
      <c r="L172" s="157" t="s">
        <v>195</v>
      </c>
      <c r="M172" s="157">
        <v>76.0</v>
      </c>
      <c r="N172" s="156">
        <v>1.0</v>
      </c>
      <c r="O172" s="158">
        <v>1.0</v>
      </c>
      <c r="P172" s="95">
        <v>0.9493670886075949</v>
      </c>
      <c r="Q172" s="95">
        <v>1.0</v>
      </c>
      <c r="R172" s="95">
        <v>1.0</v>
      </c>
      <c r="S172" s="95">
        <v>1.0</v>
      </c>
      <c r="T172" s="105">
        <f t="shared" si="51"/>
        <v>0.9915611814</v>
      </c>
      <c r="U172" s="154"/>
      <c r="V172" s="154"/>
      <c r="W172" s="154"/>
      <c r="X172" s="154"/>
      <c r="Y172" s="154"/>
    </row>
    <row r="173">
      <c r="A173" s="28" t="s">
        <v>162</v>
      </c>
      <c r="B173" s="8"/>
      <c r="C173" s="108">
        <f t="shared" ref="C173:H173" si="52">AVERAGE(C163:C172)</f>
        <v>1</v>
      </c>
      <c r="D173" s="108">
        <f t="shared" si="52"/>
        <v>0.9945945946</v>
      </c>
      <c r="E173" s="108">
        <f t="shared" si="52"/>
        <v>0.9949367089</v>
      </c>
      <c r="F173" s="108">
        <f t="shared" si="52"/>
        <v>0.9949367089</v>
      </c>
      <c r="G173" s="108">
        <f t="shared" si="52"/>
        <v>1</v>
      </c>
      <c r="H173" s="108">
        <f t="shared" si="52"/>
        <v>1</v>
      </c>
      <c r="I173" s="88"/>
      <c r="L173" s="28" t="s">
        <v>162</v>
      </c>
      <c r="M173" s="8"/>
      <c r="N173" s="108">
        <f t="shared" ref="N173:S173" si="53">AVERAGE(N163:N172)</f>
        <v>1</v>
      </c>
      <c r="O173" s="108">
        <f t="shared" si="53"/>
        <v>0.9945945946</v>
      </c>
      <c r="P173" s="108">
        <f t="shared" si="53"/>
        <v>0.9949367089</v>
      </c>
      <c r="Q173" s="108">
        <f t="shared" si="53"/>
        <v>1</v>
      </c>
      <c r="R173" s="108">
        <f t="shared" si="53"/>
        <v>1</v>
      </c>
      <c r="S173" s="108">
        <f t="shared" si="53"/>
        <v>1</v>
      </c>
      <c r="T173" s="88"/>
      <c r="U173" s="154"/>
      <c r="V173" s="154"/>
      <c r="W173" s="154"/>
      <c r="X173" s="154"/>
      <c r="Y173" s="154"/>
    </row>
    <row r="174">
      <c r="D174" s="125"/>
    </row>
    <row r="175">
      <c r="D175" s="125"/>
    </row>
    <row r="176">
      <c r="A176" s="86" t="s">
        <v>240</v>
      </c>
      <c r="B176" s="29"/>
      <c r="C176" s="29"/>
      <c r="D176" s="29"/>
      <c r="E176" s="29"/>
      <c r="F176" s="29"/>
      <c r="G176" s="29"/>
      <c r="H176" s="29"/>
      <c r="I176" s="8"/>
      <c r="L176" s="86" t="s">
        <v>241</v>
      </c>
      <c r="M176" s="29"/>
      <c r="N176" s="29"/>
      <c r="O176" s="29"/>
      <c r="P176" s="29"/>
      <c r="Q176" s="29"/>
      <c r="R176" s="29"/>
      <c r="S176" s="29"/>
      <c r="T176" s="8"/>
    </row>
    <row r="177">
      <c r="A177" s="151"/>
      <c r="B177" s="24" t="s">
        <v>155</v>
      </c>
      <c r="C177" s="33" t="s">
        <v>156</v>
      </c>
      <c r="D177" s="33" t="s">
        <v>157</v>
      </c>
      <c r="E177" s="33" t="s">
        <v>158</v>
      </c>
      <c r="F177" s="33" t="s">
        <v>159</v>
      </c>
      <c r="G177" s="33" t="s">
        <v>160</v>
      </c>
      <c r="H177" s="33" t="s">
        <v>161</v>
      </c>
      <c r="I177" s="33" t="s">
        <v>162</v>
      </c>
      <c r="L177" s="151"/>
      <c r="M177" s="24" t="s">
        <v>155</v>
      </c>
      <c r="N177" s="33" t="s">
        <v>156</v>
      </c>
      <c r="O177" s="33" t="s">
        <v>157</v>
      </c>
      <c r="P177" s="33" t="s">
        <v>158</v>
      </c>
      <c r="Q177" s="33" t="s">
        <v>159</v>
      </c>
      <c r="R177" s="33" t="s">
        <v>160</v>
      </c>
      <c r="S177" s="33" t="s">
        <v>161</v>
      </c>
      <c r="T177" s="33" t="s">
        <v>162</v>
      </c>
    </row>
    <row r="178">
      <c r="A178" s="126" t="s">
        <v>167</v>
      </c>
      <c r="B178" s="159">
        <v>10.0</v>
      </c>
      <c r="C178" s="95">
        <v>1.0</v>
      </c>
      <c r="D178" s="95">
        <v>1.0</v>
      </c>
      <c r="E178" s="95">
        <v>1.0</v>
      </c>
      <c r="F178" s="95">
        <v>1.0</v>
      </c>
      <c r="G178" s="95">
        <v>1.0</v>
      </c>
      <c r="H178" s="95">
        <v>1.0</v>
      </c>
      <c r="I178" s="96">
        <f t="shared" ref="I178:I187" si="54">AVERAGE(C178:H178)</f>
        <v>1</v>
      </c>
      <c r="L178" s="126" t="s">
        <v>167</v>
      </c>
      <c r="M178" s="159">
        <v>10.0</v>
      </c>
      <c r="N178" s="128">
        <v>1.0</v>
      </c>
      <c r="O178" s="128">
        <v>1.0</v>
      </c>
      <c r="P178" s="128">
        <v>1.0</v>
      </c>
      <c r="Q178" s="128">
        <v>1.0</v>
      </c>
      <c r="R178" s="128">
        <v>1.0</v>
      </c>
      <c r="S178" s="128">
        <v>1.0</v>
      </c>
      <c r="T178" s="96">
        <f t="shared" ref="T178:T187" si="55">AVERAGE(N178:S178)</f>
        <v>1</v>
      </c>
    </row>
    <row r="179">
      <c r="A179" s="66" t="s">
        <v>167</v>
      </c>
      <c r="B179" s="160">
        <v>12.0</v>
      </c>
      <c r="C179" s="95">
        <v>0.9090909090909091</v>
      </c>
      <c r="D179" s="95">
        <v>0.9523809523809523</v>
      </c>
      <c r="E179" s="95">
        <v>1.0</v>
      </c>
      <c r="F179" s="95">
        <v>0.5</v>
      </c>
      <c r="G179" s="95">
        <v>0.8888888888888888</v>
      </c>
      <c r="H179" s="95">
        <v>1.0</v>
      </c>
      <c r="I179" s="100">
        <f t="shared" si="54"/>
        <v>0.8750601251</v>
      </c>
      <c r="L179" s="66" t="s">
        <v>167</v>
      </c>
      <c r="M179" s="160">
        <v>12.0</v>
      </c>
      <c r="N179" s="128">
        <v>1.0</v>
      </c>
      <c r="O179" s="128">
        <v>1.0</v>
      </c>
      <c r="P179" s="128">
        <v>1.0</v>
      </c>
      <c r="Q179" s="128">
        <v>0.4106</v>
      </c>
      <c r="R179" s="128">
        <v>1.0</v>
      </c>
      <c r="S179" s="128">
        <v>1.0</v>
      </c>
      <c r="T179" s="100">
        <f t="shared" si="55"/>
        <v>0.9017666667</v>
      </c>
    </row>
    <row r="180">
      <c r="A180" s="66" t="s">
        <v>167</v>
      </c>
      <c r="B180" s="160">
        <v>13.0</v>
      </c>
      <c r="C180" s="95">
        <v>0.9090909090909091</v>
      </c>
      <c r="D180" s="95">
        <v>1.0</v>
      </c>
      <c r="E180" s="95">
        <v>1.0</v>
      </c>
      <c r="F180" s="95">
        <v>0.8888888888888888</v>
      </c>
      <c r="G180" s="95">
        <v>0.9</v>
      </c>
      <c r="H180" s="95">
        <v>1.0</v>
      </c>
      <c r="I180" s="100">
        <f t="shared" si="54"/>
        <v>0.9496632997</v>
      </c>
      <c r="L180" s="66" t="s">
        <v>167</v>
      </c>
      <c r="M180" s="160">
        <v>13.0</v>
      </c>
      <c r="N180" s="128">
        <v>1.0</v>
      </c>
      <c r="O180" s="128">
        <v>1.0</v>
      </c>
      <c r="P180" s="128">
        <v>1.0</v>
      </c>
      <c r="Q180" s="128">
        <v>1.0</v>
      </c>
      <c r="R180" s="128">
        <v>0.7778</v>
      </c>
      <c r="S180" s="128">
        <v>1.0</v>
      </c>
      <c r="T180" s="100">
        <f t="shared" si="55"/>
        <v>0.9629666667</v>
      </c>
    </row>
    <row r="181">
      <c r="A181" s="66" t="s">
        <v>204</v>
      </c>
      <c r="B181" s="160">
        <v>15.0</v>
      </c>
      <c r="C181" s="95">
        <v>0.95</v>
      </c>
      <c r="D181" s="95">
        <v>1.0</v>
      </c>
      <c r="E181" s="95">
        <v>1.0</v>
      </c>
      <c r="F181" s="95">
        <v>0.95</v>
      </c>
      <c r="G181" s="95">
        <v>0.9473684210526315</v>
      </c>
      <c r="H181" s="95">
        <v>1.0</v>
      </c>
      <c r="I181" s="100">
        <f t="shared" si="54"/>
        <v>0.9745614035</v>
      </c>
      <c r="L181" s="66" t="s">
        <v>204</v>
      </c>
      <c r="M181" s="160">
        <v>15.0</v>
      </c>
      <c r="N181" s="128">
        <v>0.7</v>
      </c>
      <c r="O181" s="128">
        <v>1.0</v>
      </c>
      <c r="P181" s="128">
        <v>1.0</v>
      </c>
      <c r="Q181" s="128">
        <v>0.9</v>
      </c>
      <c r="R181" s="128">
        <v>1.0</v>
      </c>
      <c r="S181" s="128">
        <v>1.0</v>
      </c>
      <c r="T181" s="100">
        <f t="shared" si="55"/>
        <v>0.9333333333</v>
      </c>
    </row>
    <row r="182">
      <c r="A182" s="66" t="s">
        <v>205</v>
      </c>
      <c r="B182" s="160">
        <v>18.0</v>
      </c>
      <c r="C182" s="95">
        <v>1.0</v>
      </c>
      <c r="D182" s="95">
        <v>0.4</v>
      </c>
      <c r="E182" s="95">
        <v>1.0</v>
      </c>
      <c r="F182" s="95">
        <v>1.0</v>
      </c>
      <c r="G182" s="95">
        <v>1.0</v>
      </c>
      <c r="H182" s="95">
        <v>1.0</v>
      </c>
      <c r="I182" s="100">
        <f t="shared" si="54"/>
        <v>0.9</v>
      </c>
      <c r="L182" s="66" t="s">
        <v>205</v>
      </c>
      <c r="M182" s="160">
        <v>18.0</v>
      </c>
      <c r="N182" s="128">
        <v>1.0</v>
      </c>
      <c r="O182" s="128">
        <v>1.0</v>
      </c>
      <c r="P182" s="128">
        <v>1.0</v>
      </c>
      <c r="Q182" s="128">
        <v>1.0</v>
      </c>
      <c r="R182" s="128">
        <v>1.0</v>
      </c>
      <c r="S182" s="128">
        <v>1.0</v>
      </c>
      <c r="T182" s="100">
        <f t="shared" si="55"/>
        <v>1</v>
      </c>
    </row>
    <row r="183">
      <c r="A183" s="66" t="s">
        <v>167</v>
      </c>
      <c r="B183" s="160">
        <v>18.0</v>
      </c>
      <c r="C183" s="95">
        <v>1.0</v>
      </c>
      <c r="D183" s="95">
        <v>1.0</v>
      </c>
      <c r="E183" s="95">
        <v>1.0</v>
      </c>
      <c r="F183" s="95">
        <v>0.9230769230769231</v>
      </c>
      <c r="G183" s="95">
        <v>0.9444444444444444</v>
      </c>
      <c r="H183" s="95">
        <v>1.0</v>
      </c>
      <c r="I183" s="100">
        <f t="shared" si="54"/>
        <v>0.9779202279</v>
      </c>
      <c r="L183" s="66" t="s">
        <v>167</v>
      </c>
      <c r="M183" s="160">
        <v>18.0</v>
      </c>
      <c r="N183" s="128">
        <v>1.0</v>
      </c>
      <c r="O183" s="128">
        <v>1.0</v>
      </c>
      <c r="P183" s="128">
        <v>1.0</v>
      </c>
      <c r="Q183" s="128">
        <v>0.6923</v>
      </c>
      <c r="R183" s="128">
        <v>0.8889</v>
      </c>
      <c r="S183" s="128">
        <v>1.0</v>
      </c>
      <c r="T183" s="100">
        <f t="shared" si="55"/>
        <v>0.9302</v>
      </c>
    </row>
    <row r="184">
      <c r="A184" s="66" t="s">
        <v>207</v>
      </c>
      <c r="B184" s="160">
        <v>22.0</v>
      </c>
      <c r="C184" s="95">
        <v>0.96</v>
      </c>
      <c r="D184" s="95">
        <v>1.0</v>
      </c>
      <c r="E184" s="95">
        <v>1.0</v>
      </c>
      <c r="F184" s="95">
        <v>1.0</v>
      </c>
      <c r="G184" s="95">
        <v>1.0</v>
      </c>
      <c r="H184" s="95">
        <v>1.0</v>
      </c>
      <c r="I184" s="100">
        <f t="shared" si="54"/>
        <v>0.9933333333</v>
      </c>
      <c r="L184" s="66" t="s">
        <v>207</v>
      </c>
      <c r="M184" s="160">
        <v>22.0</v>
      </c>
      <c r="N184" s="128">
        <v>1.0</v>
      </c>
      <c r="O184" s="128">
        <v>1.0</v>
      </c>
      <c r="P184" s="128">
        <v>1.0</v>
      </c>
      <c r="Q184" s="128">
        <v>1.0</v>
      </c>
      <c r="R184" s="128">
        <v>1.0</v>
      </c>
      <c r="S184" s="128">
        <v>1.0</v>
      </c>
      <c r="T184" s="100">
        <f t="shared" si="55"/>
        <v>1</v>
      </c>
    </row>
    <row r="185">
      <c r="A185" s="66" t="s">
        <v>195</v>
      </c>
      <c r="B185" s="160">
        <v>25.0</v>
      </c>
      <c r="C185" s="95">
        <v>1.0</v>
      </c>
      <c r="D185" s="95">
        <v>1.0</v>
      </c>
      <c r="E185" s="95">
        <v>1.0</v>
      </c>
      <c r="F185" s="95">
        <v>1.0</v>
      </c>
      <c r="G185" s="95">
        <v>1.0</v>
      </c>
      <c r="H185" s="95">
        <v>1.0</v>
      </c>
      <c r="I185" s="100">
        <f t="shared" si="54"/>
        <v>1</v>
      </c>
      <c r="L185" s="66" t="s">
        <v>195</v>
      </c>
      <c r="M185" s="160">
        <v>25.0</v>
      </c>
      <c r="N185" s="128">
        <v>1.0</v>
      </c>
      <c r="O185" s="128">
        <v>1.0</v>
      </c>
      <c r="P185" s="128">
        <v>1.0</v>
      </c>
      <c r="Q185" s="128">
        <v>1.0</v>
      </c>
      <c r="R185" s="128">
        <v>1.0</v>
      </c>
      <c r="S185" s="128">
        <v>1.0</v>
      </c>
      <c r="T185" s="100">
        <f t="shared" si="55"/>
        <v>1</v>
      </c>
    </row>
    <row r="186">
      <c r="A186" s="66" t="s">
        <v>191</v>
      </c>
      <c r="B186" s="160">
        <v>29.0</v>
      </c>
      <c r="C186" s="95">
        <v>0.9444444444444444</v>
      </c>
      <c r="D186" s="95">
        <v>1.0</v>
      </c>
      <c r="E186" s="95">
        <v>1.0</v>
      </c>
      <c r="F186" s="95">
        <v>0.9545454545454546</v>
      </c>
      <c r="G186" s="95">
        <v>0.9565217391304348</v>
      </c>
      <c r="H186" s="95">
        <v>1.0</v>
      </c>
      <c r="I186" s="100">
        <f t="shared" si="54"/>
        <v>0.9759186064</v>
      </c>
      <c r="L186" s="66" t="s">
        <v>191</v>
      </c>
      <c r="M186" s="160">
        <v>29.0</v>
      </c>
      <c r="N186" s="128">
        <v>1.0</v>
      </c>
      <c r="O186" s="128">
        <v>1.0</v>
      </c>
      <c r="P186" s="128">
        <v>1.0</v>
      </c>
      <c r="Q186" s="128">
        <v>0.8667</v>
      </c>
      <c r="R186" s="128">
        <v>1.0</v>
      </c>
      <c r="S186" s="128">
        <v>1.0</v>
      </c>
      <c r="T186" s="100">
        <f t="shared" si="55"/>
        <v>0.9777833333</v>
      </c>
    </row>
    <row r="187">
      <c r="A187" s="73" t="s">
        <v>191</v>
      </c>
      <c r="B187" s="161">
        <v>46.0</v>
      </c>
      <c r="C187" s="95">
        <v>0.9722222222222222</v>
      </c>
      <c r="D187" s="95">
        <v>0.9722222222222222</v>
      </c>
      <c r="E187" s="95">
        <v>1.0</v>
      </c>
      <c r="F187" s="95">
        <v>0.9666666666666667</v>
      </c>
      <c r="G187" s="95">
        <v>0.9655172413793104</v>
      </c>
      <c r="H187" s="95">
        <v>1.0</v>
      </c>
      <c r="I187" s="105">
        <f t="shared" si="54"/>
        <v>0.9794380587</v>
      </c>
      <c r="L187" s="73" t="s">
        <v>191</v>
      </c>
      <c r="M187" s="161">
        <v>46.0</v>
      </c>
      <c r="N187" s="128">
        <v>0.6111</v>
      </c>
      <c r="O187" s="128">
        <v>1.0</v>
      </c>
      <c r="P187" s="128">
        <v>1.0</v>
      </c>
      <c r="Q187" s="128">
        <v>0.4667</v>
      </c>
      <c r="R187" s="128">
        <v>1.0</v>
      </c>
      <c r="S187" s="128">
        <v>1.0</v>
      </c>
      <c r="T187" s="105">
        <f t="shared" si="55"/>
        <v>0.8463</v>
      </c>
    </row>
    <row r="188">
      <c r="A188" s="28" t="s">
        <v>162</v>
      </c>
      <c r="B188" s="8"/>
      <c r="C188" s="108">
        <f t="shared" ref="C188:H188" si="56">AVERAGE(C178:C187)</f>
        <v>0.9644848485</v>
      </c>
      <c r="D188" s="108">
        <f t="shared" si="56"/>
        <v>0.9324603175</v>
      </c>
      <c r="E188" s="108">
        <f t="shared" si="56"/>
        <v>1</v>
      </c>
      <c r="F188" s="108">
        <f t="shared" si="56"/>
        <v>0.9183177933</v>
      </c>
      <c r="G188" s="108">
        <f t="shared" si="56"/>
        <v>0.9602740735</v>
      </c>
      <c r="H188" s="108">
        <f t="shared" si="56"/>
        <v>1</v>
      </c>
      <c r="I188" s="88"/>
      <c r="L188" s="28" t="s">
        <v>162</v>
      </c>
      <c r="M188" s="8"/>
      <c r="N188" s="108">
        <f t="shared" ref="N188:S188" si="57">AVERAGE(N178:N187)</f>
        <v>0.93111</v>
      </c>
      <c r="O188" s="108">
        <f t="shared" si="57"/>
        <v>1</v>
      </c>
      <c r="P188" s="108">
        <f t="shared" si="57"/>
        <v>1</v>
      </c>
      <c r="Q188" s="108">
        <f t="shared" si="57"/>
        <v>0.83363</v>
      </c>
      <c r="R188" s="108">
        <f t="shared" si="57"/>
        <v>0.96667</v>
      </c>
      <c r="S188" s="108">
        <f t="shared" si="57"/>
        <v>1</v>
      </c>
      <c r="T188" s="108"/>
    </row>
    <row r="191">
      <c r="B191" s="132" t="s">
        <v>229</v>
      </c>
      <c r="C191" s="29"/>
      <c r="D191" s="8"/>
      <c r="M191" s="132" t="s">
        <v>229</v>
      </c>
      <c r="N191" s="29"/>
      <c r="O191" s="8"/>
      <c r="Q191" s="133" t="s">
        <v>242</v>
      </c>
      <c r="R191" s="29"/>
      <c r="S191" s="29"/>
      <c r="T191" s="8"/>
    </row>
    <row r="192">
      <c r="A192" s="134" t="s">
        <v>231</v>
      </c>
      <c r="B192" s="134" t="s">
        <v>7</v>
      </c>
      <c r="C192" s="134" t="s">
        <v>53</v>
      </c>
      <c r="D192" s="134" t="s">
        <v>79</v>
      </c>
      <c r="L192" s="134" t="s">
        <v>231</v>
      </c>
      <c r="M192" s="134" t="s">
        <v>7</v>
      </c>
      <c r="N192" s="134" t="s">
        <v>53</v>
      </c>
      <c r="O192" s="134" t="s">
        <v>79</v>
      </c>
      <c r="Q192" s="134" t="s">
        <v>231</v>
      </c>
      <c r="R192" s="134" t="s">
        <v>232</v>
      </c>
      <c r="S192" s="133" t="s">
        <v>229</v>
      </c>
      <c r="T192" s="8"/>
    </row>
    <row r="193">
      <c r="A193" s="134" t="s">
        <v>156</v>
      </c>
      <c r="B193" s="108">
        <f>C158</f>
        <v>0.9886039886</v>
      </c>
      <c r="C193" s="108">
        <f>C173</f>
        <v>1</v>
      </c>
      <c r="D193" s="108">
        <f>C188</f>
        <v>0.9644848485</v>
      </c>
      <c r="L193" s="134" t="s">
        <v>156</v>
      </c>
      <c r="M193" s="108">
        <f>N158</f>
        <v>1</v>
      </c>
      <c r="N193" s="108">
        <f>N173</f>
        <v>1</v>
      </c>
      <c r="O193" s="108">
        <f>N188</f>
        <v>0.93111</v>
      </c>
      <c r="Q193" s="134" t="s">
        <v>231</v>
      </c>
      <c r="R193" s="134" t="s">
        <v>232</v>
      </c>
      <c r="S193" s="134" t="s">
        <v>213</v>
      </c>
      <c r="T193" s="134" t="s">
        <v>233</v>
      </c>
    </row>
    <row r="194">
      <c r="A194" s="139" t="s">
        <v>157</v>
      </c>
      <c r="B194" s="108">
        <f>D158</f>
        <v>0.9827472527</v>
      </c>
      <c r="C194" s="108">
        <f>D173</f>
        <v>0.9945945946</v>
      </c>
      <c r="D194" s="108">
        <f>D188</f>
        <v>0.9324603175</v>
      </c>
      <c r="L194" s="139" t="s">
        <v>157</v>
      </c>
      <c r="M194" s="108">
        <f>O158</f>
        <v>1</v>
      </c>
      <c r="N194" s="108">
        <f>O173</f>
        <v>0.9945945946</v>
      </c>
      <c r="O194" s="108">
        <f>O188</f>
        <v>1</v>
      </c>
      <c r="Q194" s="140" t="s">
        <v>156</v>
      </c>
      <c r="R194" s="141" t="s">
        <v>7</v>
      </c>
      <c r="S194" s="142">
        <f>B193</f>
        <v>0.9886039886</v>
      </c>
      <c r="T194" s="143">
        <f>M193</f>
        <v>1</v>
      </c>
    </row>
    <row r="195">
      <c r="A195" s="139" t="s">
        <v>159</v>
      </c>
      <c r="B195" s="108">
        <f>F158</f>
        <v>0.991023166</v>
      </c>
      <c r="C195" s="108">
        <f>F173</f>
        <v>0.9949367089</v>
      </c>
      <c r="D195" s="108">
        <f>F188</f>
        <v>0.9183177933</v>
      </c>
      <c r="L195" s="139" t="s">
        <v>159</v>
      </c>
      <c r="M195" s="108">
        <f>Q158</f>
        <v>0.9857142857</v>
      </c>
      <c r="N195" s="108">
        <f>Q173</f>
        <v>1</v>
      </c>
      <c r="O195" s="108">
        <f>Q188</f>
        <v>0.83363</v>
      </c>
      <c r="Q195" s="14"/>
      <c r="R195" s="141" t="s">
        <v>53</v>
      </c>
      <c r="S195" s="144">
        <f>C193</f>
        <v>1</v>
      </c>
      <c r="T195" s="108">
        <f>N193</f>
        <v>1</v>
      </c>
    </row>
    <row r="196">
      <c r="A196" s="139" t="s">
        <v>158</v>
      </c>
      <c r="B196" s="108">
        <f>E158</f>
        <v>1</v>
      </c>
      <c r="C196" s="108">
        <f>E173</f>
        <v>0.9949367089</v>
      </c>
      <c r="D196" s="108">
        <f>E188</f>
        <v>1</v>
      </c>
      <c r="L196" s="139" t="s">
        <v>158</v>
      </c>
      <c r="M196" s="108">
        <f>P158</f>
        <v>1</v>
      </c>
      <c r="N196" s="108">
        <f>P173</f>
        <v>0.9949367089</v>
      </c>
      <c r="O196" s="108">
        <f>P188</f>
        <v>1</v>
      </c>
      <c r="Q196" s="15"/>
      <c r="R196" s="141" t="s">
        <v>79</v>
      </c>
      <c r="S196" s="108">
        <f>D193</f>
        <v>0.9644848485</v>
      </c>
      <c r="T196" s="108">
        <f>O193</f>
        <v>0.93111</v>
      </c>
    </row>
    <row r="197">
      <c r="A197" s="139" t="s">
        <v>234</v>
      </c>
      <c r="B197" s="108">
        <f>G158</f>
        <v>1</v>
      </c>
      <c r="C197" s="108">
        <f>G173</f>
        <v>1</v>
      </c>
      <c r="D197" s="108">
        <f>G188</f>
        <v>0.9602740735</v>
      </c>
      <c r="L197" s="139" t="s">
        <v>234</v>
      </c>
      <c r="M197" s="108">
        <f>R158</f>
        <v>1</v>
      </c>
      <c r="N197" s="108">
        <f>R173</f>
        <v>1</v>
      </c>
      <c r="O197" s="108">
        <f>R188</f>
        <v>0.96667</v>
      </c>
      <c r="Q197" s="140" t="s">
        <v>157</v>
      </c>
      <c r="R197" s="141" t="s">
        <v>7</v>
      </c>
      <c r="S197" s="108">
        <f>B194</f>
        <v>0.9827472527</v>
      </c>
      <c r="T197" s="143">
        <f>M194</f>
        <v>1</v>
      </c>
    </row>
    <row r="198">
      <c r="A198" s="139" t="s">
        <v>161</v>
      </c>
      <c r="B198" s="108">
        <f>H158</f>
        <v>1</v>
      </c>
      <c r="C198" s="108">
        <f>H173</f>
        <v>1</v>
      </c>
      <c r="D198" s="108">
        <f>H187</f>
        <v>1</v>
      </c>
      <c r="L198" s="139" t="s">
        <v>161</v>
      </c>
      <c r="M198" s="108">
        <f>S158</f>
        <v>1</v>
      </c>
      <c r="N198" s="108">
        <f>S173</f>
        <v>1</v>
      </c>
      <c r="O198" s="108">
        <f>S187</f>
        <v>1</v>
      </c>
      <c r="Q198" s="14"/>
      <c r="R198" s="141" t="s">
        <v>53</v>
      </c>
      <c r="S198" s="108">
        <f>C194</f>
        <v>0.9945945946</v>
      </c>
      <c r="T198" s="108">
        <f>N194</f>
        <v>0.9945945946</v>
      </c>
    </row>
    <row r="199">
      <c r="A199" s="139" t="s">
        <v>235</v>
      </c>
      <c r="B199" s="108">
        <f t="shared" ref="B199:D199" si="58">AVERAGE(B193:B198)</f>
        <v>0.9937290679</v>
      </c>
      <c r="C199" s="108">
        <f t="shared" si="58"/>
        <v>0.9974113354</v>
      </c>
      <c r="D199" s="108">
        <f t="shared" si="58"/>
        <v>0.9625895055</v>
      </c>
      <c r="L199" s="139" t="s">
        <v>235</v>
      </c>
      <c r="M199" s="108">
        <f t="shared" ref="M199:O199" si="59">AVERAGE(M193:M198)</f>
        <v>0.9976190476</v>
      </c>
      <c r="N199" s="108">
        <f t="shared" si="59"/>
        <v>0.9982552172</v>
      </c>
      <c r="O199" s="108">
        <f t="shared" si="59"/>
        <v>0.955235</v>
      </c>
      <c r="Q199" s="15"/>
      <c r="R199" s="141" t="s">
        <v>79</v>
      </c>
      <c r="S199" s="108">
        <f>D194</f>
        <v>0.9324603175</v>
      </c>
      <c r="T199" s="108">
        <f>O194</f>
        <v>1</v>
      </c>
    </row>
    <row r="200">
      <c r="Q200" s="140" t="s">
        <v>159</v>
      </c>
      <c r="R200" s="141" t="s">
        <v>7</v>
      </c>
      <c r="S200" s="142">
        <f>B195</f>
        <v>0.991023166</v>
      </c>
      <c r="T200" s="143">
        <f>M195</f>
        <v>0.9857142857</v>
      </c>
    </row>
    <row r="201">
      <c r="Q201" s="14"/>
      <c r="R201" s="141" t="s">
        <v>53</v>
      </c>
      <c r="S201" s="144">
        <f>C195</f>
        <v>0.9949367089</v>
      </c>
      <c r="T201" s="108">
        <f>N195</f>
        <v>1</v>
      </c>
    </row>
    <row r="202">
      <c r="Q202" s="15"/>
      <c r="R202" s="141" t="s">
        <v>79</v>
      </c>
      <c r="S202" s="108">
        <f>D195</f>
        <v>0.9183177933</v>
      </c>
      <c r="T202" s="108">
        <f>O195</f>
        <v>0.83363</v>
      </c>
    </row>
    <row r="203">
      <c r="Q203" s="140" t="s">
        <v>158</v>
      </c>
      <c r="R203" s="141" t="s">
        <v>7</v>
      </c>
      <c r="S203" s="142">
        <f>B196</f>
        <v>1</v>
      </c>
      <c r="T203" s="143">
        <f>M196</f>
        <v>1</v>
      </c>
    </row>
    <row r="204">
      <c r="Q204" s="14"/>
      <c r="R204" s="141" t="s">
        <v>53</v>
      </c>
      <c r="S204" s="144">
        <f>C196</f>
        <v>0.9949367089</v>
      </c>
      <c r="T204" s="108">
        <f>N196</f>
        <v>0.9949367089</v>
      </c>
    </row>
    <row r="205">
      <c r="Q205" s="15"/>
      <c r="R205" s="141" t="s">
        <v>79</v>
      </c>
      <c r="S205" s="108">
        <f>D196</f>
        <v>1</v>
      </c>
      <c r="T205" s="108">
        <f>O196</f>
        <v>1</v>
      </c>
    </row>
    <row r="206">
      <c r="Q206" s="140" t="s">
        <v>234</v>
      </c>
      <c r="R206" s="141" t="s">
        <v>7</v>
      </c>
      <c r="S206" s="142">
        <f>B197</f>
        <v>1</v>
      </c>
      <c r="T206" s="143">
        <f>M197</f>
        <v>1</v>
      </c>
    </row>
    <row r="207">
      <c r="Q207" s="14"/>
      <c r="R207" s="141" t="s">
        <v>53</v>
      </c>
      <c r="S207" s="144">
        <f>C197</f>
        <v>1</v>
      </c>
      <c r="T207" s="108">
        <f>N197</f>
        <v>1</v>
      </c>
    </row>
    <row r="208">
      <c r="Q208" s="15"/>
      <c r="R208" s="141" t="s">
        <v>79</v>
      </c>
      <c r="S208" s="108">
        <f>D197</f>
        <v>0.9602740735</v>
      </c>
      <c r="T208" s="108">
        <f>O197</f>
        <v>0.96667</v>
      </c>
    </row>
    <row r="209">
      <c r="Q209" s="140" t="s">
        <v>161</v>
      </c>
      <c r="R209" s="141" t="s">
        <v>7</v>
      </c>
      <c r="S209" s="142">
        <f>B198</f>
        <v>1</v>
      </c>
      <c r="T209" s="143">
        <f>M198</f>
        <v>1</v>
      </c>
    </row>
    <row r="210">
      <c r="Q210" s="14"/>
      <c r="R210" s="141" t="s">
        <v>53</v>
      </c>
      <c r="S210" s="144">
        <f>C198</f>
        <v>1</v>
      </c>
      <c r="T210" s="108">
        <f>N198</f>
        <v>1</v>
      </c>
    </row>
    <row r="211">
      <c r="Q211" s="15"/>
      <c r="R211" s="141" t="s">
        <v>79</v>
      </c>
      <c r="S211" s="108">
        <f>D198</f>
        <v>1</v>
      </c>
      <c r="T211" s="108">
        <f>O198</f>
        <v>1</v>
      </c>
    </row>
    <row r="215">
      <c r="A215" s="86" t="s">
        <v>243</v>
      </c>
      <c r="B215" s="29"/>
      <c r="C215" s="29"/>
      <c r="D215" s="29"/>
      <c r="E215" s="29"/>
      <c r="F215" s="29"/>
      <c r="G215" s="29"/>
      <c r="H215" s="29"/>
      <c r="I215" s="8"/>
      <c r="L215" s="86" t="s">
        <v>244</v>
      </c>
      <c r="M215" s="29"/>
      <c r="N215" s="29"/>
      <c r="O215" s="29"/>
      <c r="P215" s="29"/>
      <c r="Q215" s="29"/>
      <c r="R215" s="29"/>
      <c r="S215" s="29"/>
      <c r="T215" s="8"/>
    </row>
    <row r="216">
      <c r="A216" s="88"/>
      <c r="B216" s="24" t="s">
        <v>155</v>
      </c>
      <c r="C216" s="24" t="s">
        <v>156</v>
      </c>
      <c r="D216" s="24" t="s">
        <v>157</v>
      </c>
      <c r="E216" s="24" t="s">
        <v>158</v>
      </c>
      <c r="F216" s="24" t="s">
        <v>159</v>
      </c>
      <c r="G216" s="24" t="s">
        <v>160</v>
      </c>
      <c r="H216" s="24" t="s">
        <v>161</v>
      </c>
      <c r="I216" s="18" t="s">
        <v>162</v>
      </c>
      <c r="L216" s="88"/>
      <c r="M216" s="24" t="s">
        <v>155</v>
      </c>
      <c r="N216" s="24" t="s">
        <v>156</v>
      </c>
      <c r="O216" s="24" t="s">
        <v>157</v>
      </c>
      <c r="P216" s="24" t="s">
        <v>158</v>
      </c>
      <c r="Q216" s="24" t="s">
        <v>159</v>
      </c>
      <c r="R216" s="24" t="s">
        <v>160</v>
      </c>
      <c r="S216" s="24" t="s">
        <v>161</v>
      </c>
      <c r="T216" s="18" t="s">
        <v>162</v>
      </c>
    </row>
    <row r="217">
      <c r="A217" s="92" t="s">
        <v>163</v>
      </c>
      <c r="B217" s="93" t="s">
        <v>164</v>
      </c>
      <c r="C217" s="95">
        <v>0.4166666666666667</v>
      </c>
      <c r="D217" s="95">
        <v>0.88</v>
      </c>
      <c r="E217" s="95">
        <v>0.8461538461538461</v>
      </c>
      <c r="F217" s="95">
        <v>0.7407407407407407</v>
      </c>
      <c r="G217" s="95">
        <v>0.7857142857142857</v>
      </c>
      <c r="H217" s="95">
        <v>0.4166666666666667</v>
      </c>
      <c r="I217" s="96">
        <f t="shared" ref="I217:I226" si="60">AVERAGE(C217:H217)</f>
        <v>0.6809903677</v>
      </c>
      <c r="L217" s="92" t="s">
        <v>163</v>
      </c>
      <c r="M217" s="93" t="s">
        <v>164</v>
      </c>
      <c r="N217" s="95">
        <v>0.8148148148148148</v>
      </c>
      <c r="O217" s="95">
        <v>0.88</v>
      </c>
      <c r="P217" s="95">
        <v>0.875</v>
      </c>
      <c r="Q217" s="95">
        <v>0.8148148148148148</v>
      </c>
      <c r="R217" s="95">
        <v>0.7857142857142857</v>
      </c>
      <c r="S217" s="95">
        <v>0.4166666666666667</v>
      </c>
      <c r="T217" s="96">
        <f t="shared" ref="T217:T226" si="61">AVERAGE(N217:S217)</f>
        <v>0.7645017637</v>
      </c>
    </row>
    <row r="218">
      <c r="A218" s="98" t="s">
        <v>165</v>
      </c>
      <c r="B218" s="99" t="s">
        <v>166</v>
      </c>
      <c r="C218" s="95">
        <v>0.88</v>
      </c>
      <c r="D218" s="95">
        <v>0.9166666666666666</v>
      </c>
      <c r="E218" s="95">
        <v>0.9166666666666666</v>
      </c>
      <c r="F218" s="95">
        <v>0.9166666666666666</v>
      </c>
      <c r="G218" s="95">
        <v>0.9166666666666666</v>
      </c>
      <c r="H218" s="95">
        <v>0.9166666666666666</v>
      </c>
      <c r="I218" s="100">
        <f t="shared" si="60"/>
        <v>0.9105555556</v>
      </c>
      <c r="L218" s="98" t="s">
        <v>165</v>
      </c>
      <c r="M218" s="99" t="s">
        <v>166</v>
      </c>
      <c r="N218" s="95">
        <v>1.0</v>
      </c>
      <c r="O218" s="95">
        <v>1.0</v>
      </c>
      <c r="P218" s="95">
        <v>0.9230769230769231</v>
      </c>
      <c r="Q218" s="95">
        <v>0.8888888888888888</v>
      </c>
      <c r="R218" s="95">
        <v>0.88</v>
      </c>
      <c r="S218" s="95">
        <v>0.9166666666666666</v>
      </c>
      <c r="T218" s="100">
        <f t="shared" si="61"/>
        <v>0.9347720798</v>
      </c>
    </row>
    <row r="219">
      <c r="A219" s="98" t="s">
        <v>167</v>
      </c>
      <c r="B219" s="93" t="s">
        <v>168</v>
      </c>
      <c r="C219" s="95">
        <v>0.8888888888888888</v>
      </c>
      <c r="D219" s="95">
        <v>0.95</v>
      </c>
      <c r="E219" s="95">
        <v>0.7894736842105263</v>
      </c>
      <c r="F219" s="95">
        <v>0.8205128205128205</v>
      </c>
      <c r="G219" s="95">
        <v>0.926829268292683</v>
      </c>
      <c r="H219" s="95">
        <v>0.9523809523809523</v>
      </c>
      <c r="I219" s="100">
        <f t="shared" si="60"/>
        <v>0.888014269</v>
      </c>
      <c r="L219" s="98" t="s">
        <v>167</v>
      </c>
      <c r="M219" s="93" t="s">
        <v>168</v>
      </c>
      <c r="N219" s="95">
        <v>0.875</v>
      </c>
      <c r="O219" s="95">
        <v>0.975609756097561</v>
      </c>
      <c r="P219" s="95">
        <v>0.7619047619047619</v>
      </c>
      <c r="Q219" s="95">
        <v>0.8571428571428571</v>
      </c>
      <c r="R219" s="95">
        <v>0.9777777777777777</v>
      </c>
      <c r="S219" s="95">
        <v>0.9523809523809523</v>
      </c>
      <c r="T219" s="100">
        <f t="shared" si="61"/>
        <v>0.8999693509</v>
      </c>
    </row>
    <row r="220">
      <c r="A220" s="98" t="s">
        <v>169</v>
      </c>
      <c r="B220" s="93" t="s">
        <v>170</v>
      </c>
      <c r="C220" s="95">
        <v>0.8</v>
      </c>
      <c r="D220" s="95">
        <v>0.375</v>
      </c>
      <c r="E220" s="95">
        <v>0.35714285714285715</v>
      </c>
      <c r="F220" s="95">
        <v>0.5333333333333333</v>
      </c>
      <c r="G220" s="95">
        <v>0.4666666666666667</v>
      </c>
      <c r="H220" s="95">
        <v>0.4</v>
      </c>
      <c r="I220" s="100">
        <f t="shared" si="60"/>
        <v>0.4886904762</v>
      </c>
      <c r="L220" s="98" t="s">
        <v>169</v>
      </c>
      <c r="M220" s="93" t="s">
        <v>170</v>
      </c>
      <c r="N220" s="95">
        <v>0.975609756097561</v>
      </c>
      <c r="O220" s="95">
        <v>0.75</v>
      </c>
      <c r="P220" s="95">
        <v>1.0</v>
      </c>
      <c r="Q220" s="95">
        <v>0.7058823529411765</v>
      </c>
      <c r="R220" s="95">
        <v>0.9090909090909091</v>
      </c>
      <c r="S220" s="95">
        <v>0.35294117647058826</v>
      </c>
      <c r="T220" s="100">
        <f t="shared" si="61"/>
        <v>0.7822540324</v>
      </c>
    </row>
    <row r="221">
      <c r="A221" s="98" t="s">
        <v>171</v>
      </c>
      <c r="B221" s="93" t="s">
        <v>170</v>
      </c>
      <c r="C221" s="95">
        <v>0.8372093023255814</v>
      </c>
      <c r="D221" s="95">
        <v>0.8936170212765957</v>
      </c>
      <c r="E221" s="95">
        <v>0.9545454545454546</v>
      </c>
      <c r="F221" s="95">
        <v>0.7368421052631579</v>
      </c>
      <c r="G221" s="95">
        <v>0.9545454545454546</v>
      </c>
      <c r="H221" s="95">
        <v>0.9333333333333333</v>
      </c>
      <c r="I221" s="100">
        <f t="shared" si="60"/>
        <v>0.8850154452</v>
      </c>
      <c r="L221" s="98" t="s">
        <v>171</v>
      </c>
      <c r="M221" s="93" t="s">
        <v>170</v>
      </c>
      <c r="N221" s="95">
        <v>0.8372093023255814</v>
      </c>
      <c r="O221" s="95">
        <v>0.9545454545454546</v>
      </c>
      <c r="P221" s="95">
        <v>0.9545454545454546</v>
      </c>
      <c r="Q221" s="95">
        <v>0.7317073170731707</v>
      </c>
      <c r="R221" s="95">
        <v>0.9545454545454546</v>
      </c>
      <c r="S221" s="95">
        <v>0.9333333333333333</v>
      </c>
      <c r="T221" s="100">
        <f t="shared" si="61"/>
        <v>0.8943143861</v>
      </c>
    </row>
    <row r="222">
      <c r="A222" s="98" t="s">
        <v>172</v>
      </c>
      <c r="B222" s="93" t="s">
        <v>173</v>
      </c>
      <c r="C222" s="95">
        <v>0.38461538461538464</v>
      </c>
      <c r="D222" s="95">
        <v>0.3111111111111111</v>
      </c>
      <c r="E222" s="95">
        <v>0.9019607843137255</v>
      </c>
      <c r="F222" s="95">
        <v>0.4528301886792453</v>
      </c>
      <c r="G222" s="95">
        <v>1.0</v>
      </c>
      <c r="H222" s="95">
        <v>0.8076923076923077</v>
      </c>
      <c r="I222" s="100">
        <f t="shared" si="60"/>
        <v>0.6430349627</v>
      </c>
      <c r="L222" s="98" t="s">
        <v>172</v>
      </c>
      <c r="M222" s="93" t="s">
        <v>173</v>
      </c>
      <c r="N222" s="95">
        <v>0.7843137254901961</v>
      </c>
      <c r="O222" s="95">
        <v>0.8888888888888888</v>
      </c>
      <c r="P222" s="95">
        <v>0.9019607843137255</v>
      </c>
      <c r="Q222" s="95">
        <v>0.9285714285714286</v>
      </c>
      <c r="R222" s="95">
        <v>1.0</v>
      </c>
      <c r="S222" s="95">
        <v>0.7407407407407407</v>
      </c>
      <c r="T222" s="100">
        <f t="shared" si="61"/>
        <v>0.8740792613</v>
      </c>
    </row>
    <row r="223">
      <c r="A223" s="98" t="s">
        <v>174</v>
      </c>
      <c r="B223" s="99" t="s">
        <v>175</v>
      </c>
      <c r="C223" s="95">
        <v>0.2222222222222222</v>
      </c>
      <c r="D223" s="95">
        <v>0.22727272727272727</v>
      </c>
      <c r="E223" s="95">
        <v>0.3157894736842105</v>
      </c>
      <c r="F223" s="95">
        <v>0.41025641025641024</v>
      </c>
      <c r="G223" s="95">
        <v>0.2222222222222222</v>
      </c>
      <c r="H223" s="95">
        <v>0.2702702702702703</v>
      </c>
      <c r="I223" s="100">
        <f t="shared" si="60"/>
        <v>0.2780055543</v>
      </c>
      <c r="L223" s="98" t="s">
        <v>174</v>
      </c>
      <c r="M223" s="99" t="s">
        <v>175</v>
      </c>
      <c r="N223" s="95">
        <v>0.2553191489361702</v>
      </c>
      <c r="O223" s="95">
        <v>0.3333333333333333</v>
      </c>
      <c r="P223" s="95">
        <v>0.35</v>
      </c>
      <c r="Q223" s="95">
        <v>0.5714285714285714</v>
      </c>
      <c r="R223" s="95">
        <v>0.45454545454545453</v>
      </c>
      <c r="S223" s="95">
        <v>0.5128205128205128</v>
      </c>
      <c r="T223" s="100">
        <f t="shared" si="61"/>
        <v>0.4129078368</v>
      </c>
    </row>
    <row r="224">
      <c r="A224" s="98" t="s">
        <v>163</v>
      </c>
      <c r="B224" s="93" t="s">
        <v>176</v>
      </c>
      <c r="C224" s="95">
        <v>0.819672131147541</v>
      </c>
      <c r="D224" s="95">
        <v>0.34782608695652173</v>
      </c>
      <c r="E224" s="95">
        <v>0.37735849056603776</v>
      </c>
      <c r="F224" s="95">
        <v>0.5</v>
      </c>
      <c r="G224" s="95">
        <v>0.8679245283018868</v>
      </c>
      <c r="H224" s="95">
        <v>0.18181818181818182</v>
      </c>
      <c r="I224" s="100">
        <f t="shared" si="60"/>
        <v>0.5157665698</v>
      </c>
      <c r="L224" s="98" t="s">
        <v>163</v>
      </c>
      <c r="M224" s="93" t="s">
        <v>176</v>
      </c>
      <c r="N224" s="95">
        <v>0.8307692307692308</v>
      </c>
      <c r="O224" s="95">
        <v>0.8461538461538461</v>
      </c>
      <c r="P224" s="95">
        <v>0.6896551724137931</v>
      </c>
      <c r="Q224" s="95">
        <v>0.8</v>
      </c>
      <c r="R224" s="95">
        <v>0.8679245283018868</v>
      </c>
      <c r="S224" s="95">
        <v>0.3125</v>
      </c>
      <c r="T224" s="100">
        <f t="shared" si="61"/>
        <v>0.7245004629</v>
      </c>
    </row>
    <row r="225">
      <c r="A225" s="98" t="s">
        <v>177</v>
      </c>
      <c r="B225" s="99" t="s">
        <v>178</v>
      </c>
      <c r="C225" s="95">
        <v>0.47619047619047616</v>
      </c>
      <c r="D225" s="95">
        <v>0.8695652173913043</v>
      </c>
      <c r="E225" s="95">
        <v>0.5555555555555556</v>
      </c>
      <c r="F225" s="95">
        <v>0.5915492957746479</v>
      </c>
      <c r="G225" s="95">
        <v>0.9090909090909091</v>
      </c>
      <c r="H225" s="95">
        <v>0.6956521739130435</v>
      </c>
      <c r="I225" s="100">
        <f t="shared" si="60"/>
        <v>0.682933938</v>
      </c>
      <c r="L225" s="98" t="s">
        <v>177</v>
      </c>
      <c r="M225" s="99" t="s">
        <v>178</v>
      </c>
      <c r="N225" s="95">
        <v>0.5555555555555556</v>
      </c>
      <c r="O225" s="95">
        <v>0.3448275862068966</v>
      </c>
      <c r="P225" s="95">
        <v>0.36666666666666664</v>
      </c>
      <c r="Q225" s="95">
        <v>0.8955223880597015</v>
      </c>
      <c r="R225" s="95">
        <v>0.9090909090909091</v>
      </c>
      <c r="S225" s="95">
        <v>0.746268656716418</v>
      </c>
      <c r="T225" s="100">
        <f t="shared" si="61"/>
        <v>0.6363219604</v>
      </c>
    </row>
    <row r="226">
      <c r="A226" s="103" t="s">
        <v>163</v>
      </c>
      <c r="B226" s="104" t="s">
        <v>179</v>
      </c>
      <c r="C226" s="95">
        <v>0.9574468085106383</v>
      </c>
      <c r="D226" s="95">
        <v>0.9385474860335196</v>
      </c>
      <c r="E226" s="95">
        <v>0.9565217391304348</v>
      </c>
      <c r="F226" s="95">
        <v>0.9655172413793104</v>
      </c>
      <c r="G226" s="95">
        <v>0.9772727272727273</v>
      </c>
      <c r="H226" s="95">
        <v>0.9425287356321839</v>
      </c>
      <c r="I226" s="105">
        <f t="shared" si="60"/>
        <v>0.9563057897</v>
      </c>
      <c r="L226" s="103" t="s">
        <v>163</v>
      </c>
      <c r="M226" s="104" t="s">
        <v>179</v>
      </c>
      <c r="N226" s="95">
        <v>0.9574468085106383</v>
      </c>
      <c r="O226" s="95">
        <v>0.9560439560439561</v>
      </c>
      <c r="P226" s="95">
        <v>0.9565217391304348</v>
      </c>
      <c r="Q226" s="95">
        <v>0.9655172413793104</v>
      </c>
      <c r="R226" s="95">
        <v>0.9772727272727273</v>
      </c>
      <c r="S226" s="95">
        <v>0.9425287356321839</v>
      </c>
      <c r="T226" s="105">
        <f t="shared" si="61"/>
        <v>0.959221868</v>
      </c>
    </row>
    <row r="227">
      <c r="A227" s="28" t="s">
        <v>162</v>
      </c>
      <c r="B227" s="8"/>
      <c r="C227" s="108">
        <f t="shared" ref="C227:H227" si="62">AVERAGE(C217:C226)</f>
        <v>0.6682911881</v>
      </c>
      <c r="D227" s="108">
        <f t="shared" si="62"/>
        <v>0.6709606317</v>
      </c>
      <c r="E227" s="108">
        <f t="shared" si="62"/>
        <v>0.6971168552</v>
      </c>
      <c r="F227" s="108">
        <f t="shared" si="62"/>
        <v>0.6668248803</v>
      </c>
      <c r="G227" s="108">
        <f t="shared" si="62"/>
        <v>0.8026932729</v>
      </c>
      <c r="H227" s="108">
        <f t="shared" si="62"/>
        <v>0.6517009288</v>
      </c>
      <c r="I227" s="88"/>
      <c r="L227" s="28" t="s">
        <v>162</v>
      </c>
      <c r="M227" s="8"/>
      <c r="N227" s="108">
        <f t="shared" ref="N227:S227" si="63">AVERAGE(N217:N226)</f>
        <v>0.7886038342</v>
      </c>
      <c r="O227" s="108">
        <f t="shared" si="63"/>
        <v>0.7929402821</v>
      </c>
      <c r="P227" s="108">
        <f t="shared" si="63"/>
        <v>0.7779331502</v>
      </c>
      <c r="Q227" s="108">
        <f t="shared" si="63"/>
        <v>0.815947586</v>
      </c>
      <c r="R227" s="108">
        <f t="shared" si="63"/>
        <v>0.8715962046</v>
      </c>
      <c r="S227" s="108">
        <f t="shared" si="63"/>
        <v>0.6826847441</v>
      </c>
      <c r="T227" s="108"/>
    </row>
    <row r="231">
      <c r="A231" s="86" t="s">
        <v>221</v>
      </c>
      <c r="B231" s="29"/>
      <c r="C231" s="29"/>
      <c r="D231" s="29"/>
      <c r="E231" s="29"/>
      <c r="F231" s="29"/>
      <c r="G231" s="29"/>
      <c r="H231" s="29"/>
      <c r="I231" s="8"/>
      <c r="L231" s="86" t="s">
        <v>221</v>
      </c>
      <c r="M231" s="29"/>
      <c r="N231" s="29"/>
      <c r="O231" s="29"/>
      <c r="P231" s="29"/>
      <c r="Q231" s="29"/>
      <c r="R231" s="29"/>
      <c r="S231" s="29"/>
      <c r="T231" s="8"/>
    </row>
    <row r="232">
      <c r="A232" s="25"/>
      <c r="B232" s="24" t="s">
        <v>155</v>
      </c>
      <c r="C232" s="24" t="s">
        <v>156</v>
      </c>
      <c r="D232" s="24" t="s">
        <v>157</v>
      </c>
      <c r="E232" s="24" t="s">
        <v>158</v>
      </c>
      <c r="F232" s="24" t="s">
        <v>159</v>
      </c>
      <c r="G232" s="24" t="s">
        <v>160</v>
      </c>
      <c r="H232" s="24" t="s">
        <v>161</v>
      </c>
      <c r="I232" s="18" t="s">
        <v>162</v>
      </c>
      <c r="L232" s="25"/>
      <c r="M232" s="24" t="s">
        <v>155</v>
      </c>
      <c r="N232" s="24" t="s">
        <v>156</v>
      </c>
      <c r="O232" s="24" t="s">
        <v>157</v>
      </c>
      <c r="P232" s="24" t="s">
        <v>158</v>
      </c>
      <c r="Q232" s="24" t="s">
        <v>159</v>
      </c>
      <c r="R232" s="24" t="s">
        <v>160</v>
      </c>
      <c r="S232" s="24" t="s">
        <v>161</v>
      </c>
      <c r="T232" s="18" t="s">
        <v>162</v>
      </c>
    </row>
    <row r="233">
      <c r="A233" s="162" t="s">
        <v>223</v>
      </c>
      <c r="B233" s="110">
        <v>15.0</v>
      </c>
      <c r="C233" s="94">
        <v>1.0</v>
      </c>
      <c r="D233" s="94">
        <v>1.0</v>
      </c>
      <c r="E233" s="94">
        <v>1.0</v>
      </c>
      <c r="F233" s="94">
        <v>1.0</v>
      </c>
      <c r="G233" s="94">
        <v>1.0</v>
      </c>
      <c r="H233" s="94">
        <v>1.0</v>
      </c>
      <c r="I233" s="96">
        <f t="shared" ref="I233:I242" si="64">AVERAGE(C233:H233)</f>
        <v>1</v>
      </c>
      <c r="L233" s="162" t="s">
        <v>223</v>
      </c>
      <c r="M233" s="110">
        <v>15.0</v>
      </c>
      <c r="N233" s="94">
        <v>1.0</v>
      </c>
      <c r="O233" s="94">
        <v>1.0</v>
      </c>
      <c r="P233" s="94">
        <v>1.0</v>
      </c>
      <c r="Q233" s="94">
        <v>1.0</v>
      </c>
      <c r="R233" s="94">
        <v>1.0</v>
      </c>
      <c r="S233" s="94">
        <v>1.0</v>
      </c>
      <c r="T233" s="96">
        <f t="shared" ref="T233:T242" si="65">AVERAGE(N233:S233)</f>
        <v>1</v>
      </c>
    </row>
    <row r="234">
      <c r="A234" s="163" t="s">
        <v>186</v>
      </c>
      <c r="B234" s="115">
        <v>16.0</v>
      </c>
      <c r="C234" s="94">
        <v>1.0</v>
      </c>
      <c r="D234" s="94">
        <v>1.0</v>
      </c>
      <c r="E234" s="94">
        <v>1.0</v>
      </c>
      <c r="F234" s="94">
        <v>1.0</v>
      </c>
      <c r="G234" s="94">
        <v>1.0</v>
      </c>
      <c r="H234" s="94">
        <v>1.0</v>
      </c>
      <c r="I234" s="100">
        <f t="shared" si="64"/>
        <v>1</v>
      </c>
      <c r="L234" s="163" t="s">
        <v>186</v>
      </c>
      <c r="M234" s="115">
        <v>16.0</v>
      </c>
      <c r="N234" s="94">
        <v>1.0</v>
      </c>
      <c r="O234" s="94">
        <v>1.0</v>
      </c>
      <c r="P234" s="94">
        <v>1.0</v>
      </c>
      <c r="Q234" s="94">
        <v>1.0</v>
      </c>
      <c r="R234" s="94">
        <v>1.0</v>
      </c>
      <c r="S234" s="94">
        <v>1.0</v>
      </c>
      <c r="T234" s="100">
        <f t="shared" si="65"/>
        <v>1</v>
      </c>
    </row>
    <row r="235">
      <c r="A235" s="163" t="s">
        <v>224</v>
      </c>
      <c r="B235" s="115">
        <v>21.0</v>
      </c>
      <c r="C235" s="94">
        <v>1.0</v>
      </c>
      <c r="D235" s="94">
        <v>1.0</v>
      </c>
      <c r="E235" s="94">
        <v>1.0</v>
      </c>
      <c r="F235" s="94">
        <v>1.0</v>
      </c>
      <c r="G235" s="94">
        <v>1.0</v>
      </c>
      <c r="H235" s="94">
        <v>1.0</v>
      </c>
      <c r="I235" s="100">
        <f t="shared" si="64"/>
        <v>1</v>
      </c>
      <c r="L235" s="163" t="s">
        <v>224</v>
      </c>
      <c r="M235" s="115">
        <v>21.0</v>
      </c>
      <c r="N235" s="94">
        <v>1.0</v>
      </c>
      <c r="O235" s="94">
        <v>1.0</v>
      </c>
      <c r="P235" s="94">
        <v>1.0</v>
      </c>
      <c r="Q235" s="94">
        <v>1.0</v>
      </c>
      <c r="R235" s="94">
        <v>1.0</v>
      </c>
      <c r="S235" s="94">
        <v>1.0</v>
      </c>
      <c r="T235" s="100">
        <f t="shared" si="65"/>
        <v>1</v>
      </c>
    </row>
    <row r="236">
      <c r="A236" s="163" t="s">
        <v>174</v>
      </c>
      <c r="B236" s="118">
        <v>22.0</v>
      </c>
      <c r="C236" s="94">
        <v>1.0</v>
      </c>
      <c r="D236" s="94">
        <v>0.9</v>
      </c>
      <c r="E236" s="94">
        <v>0.9</v>
      </c>
      <c r="F236" s="94">
        <v>1.0</v>
      </c>
      <c r="G236" s="94">
        <v>1.0</v>
      </c>
      <c r="H236" s="94">
        <v>1.0</v>
      </c>
      <c r="I236" s="100">
        <f t="shared" si="64"/>
        <v>0.9666666667</v>
      </c>
      <c r="L236" s="163" t="s">
        <v>174</v>
      </c>
      <c r="M236" s="118">
        <v>22.0</v>
      </c>
      <c r="N236" s="94">
        <v>1.0</v>
      </c>
      <c r="O236" s="95">
        <v>1.0</v>
      </c>
      <c r="P236" s="94">
        <v>1.0</v>
      </c>
      <c r="Q236" s="94">
        <v>1.0</v>
      </c>
      <c r="R236" s="94">
        <v>1.0</v>
      </c>
      <c r="S236" s="94">
        <v>1.0</v>
      </c>
      <c r="T236" s="100">
        <f t="shared" si="65"/>
        <v>1</v>
      </c>
    </row>
    <row r="237">
      <c r="A237" s="164" t="s">
        <v>165</v>
      </c>
      <c r="B237" s="118">
        <v>24.0</v>
      </c>
      <c r="C237" s="94">
        <v>1.0</v>
      </c>
      <c r="D237" s="94">
        <v>1.0</v>
      </c>
      <c r="E237" s="94">
        <v>0.8148148148148148</v>
      </c>
      <c r="F237" s="94">
        <v>1.0</v>
      </c>
      <c r="G237" s="94">
        <v>0.9230769230769231</v>
      </c>
      <c r="H237" s="94">
        <v>1.0</v>
      </c>
      <c r="I237" s="100">
        <f t="shared" si="64"/>
        <v>0.9563152896</v>
      </c>
      <c r="L237" s="164" t="s">
        <v>165</v>
      </c>
      <c r="M237" s="118">
        <v>24.0</v>
      </c>
      <c r="N237" s="94">
        <v>1.0</v>
      </c>
      <c r="O237" s="94">
        <v>1.0</v>
      </c>
      <c r="P237" s="94">
        <v>1.0</v>
      </c>
      <c r="Q237" s="94">
        <v>1.0</v>
      </c>
      <c r="R237" s="95">
        <v>1.0</v>
      </c>
      <c r="S237" s="94">
        <v>1.0</v>
      </c>
      <c r="T237" s="100">
        <f t="shared" si="65"/>
        <v>1</v>
      </c>
    </row>
    <row r="238">
      <c r="A238" s="163" t="s">
        <v>171</v>
      </c>
      <c r="B238" s="115">
        <v>25.0</v>
      </c>
      <c r="C238" s="94">
        <v>1.0</v>
      </c>
      <c r="D238" s="94">
        <v>1.0</v>
      </c>
      <c r="E238" s="94">
        <v>1.0</v>
      </c>
      <c r="F238" s="94">
        <v>0.9583333333333334</v>
      </c>
      <c r="G238" s="94">
        <v>1.0</v>
      </c>
      <c r="H238" s="94">
        <v>1.0</v>
      </c>
      <c r="I238" s="100">
        <f t="shared" si="64"/>
        <v>0.9930555556</v>
      </c>
      <c r="L238" s="163" t="s">
        <v>171</v>
      </c>
      <c r="M238" s="115">
        <v>25.0</v>
      </c>
      <c r="N238" s="94">
        <v>1.0</v>
      </c>
      <c r="O238" s="94">
        <v>1.0</v>
      </c>
      <c r="P238" s="94">
        <v>1.0</v>
      </c>
      <c r="Q238" s="94">
        <v>1.0</v>
      </c>
      <c r="R238" s="94">
        <v>1.0</v>
      </c>
      <c r="S238" s="94">
        <v>1.0</v>
      </c>
      <c r="T238" s="100">
        <f t="shared" si="65"/>
        <v>1</v>
      </c>
    </row>
    <row r="239">
      <c r="A239" s="163" t="s">
        <v>174</v>
      </c>
      <c r="B239" s="115">
        <v>26.0</v>
      </c>
      <c r="C239" s="94">
        <v>0.9230769230769231</v>
      </c>
      <c r="D239" s="94">
        <v>0.9629629629629629</v>
      </c>
      <c r="E239" s="94">
        <v>0.9629629629629629</v>
      </c>
      <c r="F239" s="94">
        <v>0.9019607843137255</v>
      </c>
      <c r="G239" s="94">
        <v>1.0</v>
      </c>
      <c r="H239" s="94">
        <v>0.9629629629629629</v>
      </c>
      <c r="I239" s="100">
        <f t="shared" si="64"/>
        <v>0.9523210994</v>
      </c>
      <c r="L239" s="163" t="s">
        <v>174</v>
      </c>
      <c r="M239" s="115">
        <v>26.0</v>
      </c>
      <c r="N239" s="165">
        <v>1.0</v>
      </c>
      <c r="O239" s="95">
        <v>1.0</v>
      </c>
      <c r="P239" s="94">
        <v>1.0</v>
      </c>
      <c r="Q239" s="94">
        <v>1.0</v>
      </c>
      <c r="R239" s="94">
        <v>1.0</v>
      </c>
      <c r="S239" s="94">
        <v>1.0</v>
      </c>
      <c r="T239" s="100">
        <f t="shared" si="65"/>
        <v>1</v>
      </c>
    </row>
    <row r="240">
      <c r="A240" s="163" t="s">
        <v>191</v>
      </c>
      <c r="B240" s="115">
        <v>37.0</v>
      </c>
      <c r="C240" s="94">
        <v>1.0</v>
      </c>
      <c r="D240" s="94">
        <v>1.0</v>
      </c>
      <c r="E240" s="94">
        <v>1.0</v>
      </c>
      <c r="F240" s="94">
        <v>1.0</v>
      </c>
      <c r="G240" s="94">
        <v>1.0</v>
      </c>
      <c r="H240" s="94">
        <v>1.0</v>
      </c>
      <c r="I240" s="100">
        <f t="shared" si="64"/>
        <v>1</v>
      </c>
      <c r="L240" s="163" t="s">
        <v>191</v>
      </c>
      <c r="M240" s="115">
        <v>37.0</v>
      </c>
      <c r="N240" s="94">
        <v>1.0</v>
      </c>
      <c r="O240" s="94">
        <v>1.0</v>
      </c>
      <c r="P240" s="94">
        <v>1.0</v>
      </c>
      <c r="Q240" s="94">
        <v>1.0</v>
      </c>
      <c r="R240" s="94">
        <v>1.0</v>
      </c>
      <c r="S240" s="94">
        <v>1.0</v>
      </c>
      <c r="T240" s="100">
        <f t="shared" si="65"/>
        <v>1</v>
      </c>
    </row>
    <row r="241">
      <c r="A241" s="163" t="s">
        <v>193</v>
      </c>
      <c r="B241" s="118">
        <v>40.0</v>
      </c>
      <c r="C241" s="94">
        <v>1.0</v>
      </c>
      <c r="D241" s="94">
        <v>0.75</v>
      </c>
      <c r="E241" s="94">
        <v>0.9473684210526315</v>
      </c>
      <c r="F241" s="94">
        <v>1.0</v>
      </c>
      <c r="G241" s="94">
        <v>1.0</v>
      </c>
      <c r="H241" s="94">
        <v>1.0</v>
      </c>
      <c r="I241" s="100">
        <f t="shared" si="64"/>
        <v>0.9495614035</v>
      </c>
      <c r="L241" s="163" t="s">
        <v>193</v>
      </c>
      <c r="M241" s="118">
        <v>40.0</v>
      </c>
      <c r="N241" s="94">
        <v>1.0</v>
      </c>
      <c r="O241" s="94">
        <v>0.975</v>
      </c>
      <c r="P241" s="94">
        <v>1.0</v>
      </c>
      <c r="Q241" s="94">
        <v>1.0</v>
      </c>
      <c r="R241" s="94">
        <v>1.0</v>
      </c>
      <c r="S241" s="94">
        <v>1.0</v>
      </c>
      <c r="T241" s="100">
        <f t="shared" si="65"/>
        <v>0.9958333333</v>
      </c>
    </row>
    <row r="242">
      <c r="A242" s="166" t="s">
        <v>195</v>
      </c>
      <c r="B242" s="122">
        <v>76.0</v>
      </c>
      <c r="C242" s="94">
        <v>0.9868421052631579</v>
      </c>
      <c r="D242" s="94">
        <v>0.9006622516556292</v>
      </c>
      <c r="E242" s="94">
        <v>0.9281045751633987</v>
      </c>
      <c r="F242" s="94">
        <v>0.7971014492753623</v>
      </c>
      <c r="G242" s="94">
        <v>0.9798657718120806</v>
      </c>
      <c r="H242" s="94">
        <v>0.9933774834437086</v>
      </c>
      <c r="I242" s="105">
        <f t="shared" si="64"/>
        <v>0.9309922728</v>
      </c>
      <c r="L242" s="166" t="s">
        <v>195</v>
      </c>
      <c r="M242" s="122">
        <v>76.0</v>
      </c>
      <c r="N242" s="94">
        <v>1.0</v>
      </c>
      <c r="O242" s="94">
        <v>0.6260869565217392</v>
      </c>
      <c r="P242" s="165">
        <v>0.9161290322580645</v>
      </c>
      <c r="Q242" s="94">
        <v>0.8152866242038217</v>
      </c>
      <c r="R242" s="95">
        <v>1.0</v>
      </c>
      <c r="S242" s="94">
        <v>1.0</v>
      </c>
      <c r="T242" s="105">
        <f t="shared" si="65"/>
        <v>0.8929171022</v>
      </c>
    </row>
    <row r="243">
      <c r="A243" s="28" t="s">
        <v>162</v>
      </c>
      <c r="B243" s="8"/>
      <c r="C243" s="108">
        <f t="shared" ref="C243:H243" si="66">AVERAGE(C233:C242)</f>
        <v>0.9909919028</v>
      </c>
      <c r="D243" s="108">
        <f t="shared" si="66"/>
        <v>0.9513625215</v>
      </c>
      <c r="E243" s="108">
        <f t="shared" si="66"/>
        <v>0.9553250774</v>
      </c>
      <c r="F243" s="108">
        <f t="shared" si="66"/>
        <v>0.9657395567</v>
      </c>
      <c r="G243" s="108">
        <f t="shared" si="66"/>
        <v>0.9902942695</v>
      </c>
      <c r="H243" s="108">
        <f t="shared" si="66"/>
        <v>0.9956340446</v>
      </c>
      <c r="I243" s="88"/>
      <c r="L243" s="28" t="s">
        <v>162</v>
      </c>
      <c r="M243" s="8"/>
      <c r="N243" s="108">
        <f t="shared" ref="N243:S243" si="67">AVERAGE(N233:N242)</f>
        <v>1</v>
      </c>
      <c r="O243" s="108">
        <f t="shared" si="67"/>
        <v>0.9601086957</v>
      </c>
      <c r="P243" s="108">
        <f t="shared" si="67"/>
        <v>0.9916129032</v>
      </c>
      <c r="Q243" s="108">
        <f t="shared" si="67"/>
        <v>0.9815286624</v>
      </c>
      <c r="R243" s="108">
        <f t="shared" si="67"/>
        <v>1</v>
      </c>
      <c r="S243" s="108">
        <f t="shared" si="67"/>
        <v>1</v>
      </c>
      <c r="T243" s="108"/>
    </row>
    <row r="244">
      <c r="D244" s="83"/>
      <c r="E244" s="83"/>
      <c r="F244" s="83"/>
      <c r="O244" s="83"/>
      <c r="P244" s="83"/>
      <c r="Q244" s="83"/>
    </row>
    <row r="245">
      <c r="D245" s="83"/>
      <c r="F245" s="83"/>
      <c r="O245" s="83"/>
      <c r="Q245" s="83"/>
    </row>
    <row r="246">
      <c r="D246" s="83"/>
      <c r="O246" s="83"/>
    </row>
    <row r="247">
      <c r="A247" s="86" t="s">
        <v>225</v>
      </c>
      <c r="B247" s="29"/>
      <c r="C247" s="29"/>
      <c r="D247" s="29"/>
      <c r="E247" s="29"/>
      <c r="F247" s="29"/>
      <c r="G247" s="29"/>
      <c r="H247" s="29"/>
      <c r="I247" s="8"/>
      <c r="L247" s="86" t="s">
        <v>225</v>
      </c>
      <c r="M247" s="29"/>
      <c r="N247" s="29"/>
      <c r="O247" s="29"/>
      <c r="P247" s="29"/>
      <c r="Q247" s="29"/>
      <c r="R247" s="29"/>
      <c r="S247" s="29"/>
      <c r="T247" s="8"/>
    </row>
    <row r="248">
      <c r="A248" s="25"/>
      <c r="B248" s="24" t="s">
        <v>155</v>
      </c>
      <c r="C248" s="24" t="s">
        <v>156</v>
      </c>
      <c r="D248" s="24" t="s">
        <v>157</v>
      </c>
      <c r="E248" s="24" t="s">
        <v>158</v>
      </c>
      <c r="F248" s="24" t="s">
        <v>159</v>
      </c>
      <c r="G248" s="24" t="s">
        <v>160</v>
      </c>
      <c r="H248" s="24" t="s">
        <v>161</v>
      </c>
      <c r="I248" s="18" t="s">
        <v>162</v>
      </c>
      <c r="L248" s="25"/>
      <c r="M248" s="24" t="s">
        <v>155</v>
      </c>
      <c r="N248" s="24" t="s">
        <v>156</v>
      </c>
      <c r="O248" s="24" t="s">
        <v>157</v>
      </c>
      <c r="P248" s="24" t="s">
        <v>158</v>
      </c>
      <c r="Q248" s="24" t="s">
        <v>159</v>
      </c>
      <c r="R248" s="24" t="s">
        <v>160</v>
      </c>
      <c r="S248" s="24" t="s">
        <v>161</v>
      </c>
      <c r="T248" s="18" t="s">
        <v>162</v>
      </c>
    </row>
    <row r="249">
      <c r="A249" s="126" t="s">
        <v>167</v>
      </c>
      <c r="B249" s="127">
        <v>10.0</v>
      </c>
      <c r="C249" s="95">
        <v>0.5263157894736842</v>
      </c>
      <c r="D249" s="95">
        <v>0.43478260869565216</v>
      </c>
      <c r="E249" s="95">
        <v>0.5263157894736842</v>
      </c>
      <c r="F249" s="95">
        <v>0.6</v>
      </c>
      <c r="G249" s="95">
        <v>0.6</v>
      </c>
      <c r="H249" s="95">
        <v>0.6</v>
      </c>
      <c r="I249" s="96">
        <f t="shared" ref="I249:I258" si="68">AVERAGE(C249:H249)</f>
        <v>0.5479023646</v>
      </c>
      <c r="L249" s="126" t="s">
        <v>167</v>
      </c>
      <c r="M249" s="127">
        <v>10.0</v>
      </c>
      <c r="N249" s="95">
        <v>0.8571428571428571</v>
      </c>
      <c r="O249" s="95">
        <v>0.6363636363636364</v>
      </c>
      <c r="P249" s="95">
        <v>0.9</v>
      </c>
      <c r="Q249" s="95">
        <v>1.0</v>
      </c>
      <c r="R249" s="95">
        <v>1.0</v>
      </c>
      <c r="S249" s="95">
        <v>1.0</v>
      </c>
      <c r="T249" s="96">
        <f t="shared" ref="T249:T258" si="69">AVERAGE(N249:S249)</f>
        <v>0.8989177489</v>
      </c>
    </row>
    <row r="250">
      <c r="A250" s="66" t="s">
        <v>167</v>
      </c>
      <c r="B250" s="129">
        <v>12.0</v>
      </c>
      <c r="C250" s="95">
        <v>0.43478260869565216</v>
      </c>
      <c r="D250" s="95">
        <v>0.18181818181818182</v>
      </c>
      <c r="E250" s="95">
        <v>0.26666666666666666</v>
      </c>
      <c r="F250" s="95">
        <v>0.36363636363636365</v>
      </c>
      <c r="G250" s="95">
        <v>0.5714285714285714</v>
      </c>
      <c r="H250" s="95">
        <v>0.5833333333333334</v>
      </c>
      <c r="I250" s="100">
        <f t="shared" si="68"/>
        <v>0.4002776209</v>
      </c>
      <c r="L250" s="66" t="s">
        <v>167</v>
      </c>
      <c r="M250" s="129">
        <v>12.0</v>
      </c>
      <c r="N250" s="95">
        <v>0.6956521739130435</v>
      </c>
      <c r="O250" s="95">
        <v>1.0</v>
      </c>
      <c r="P250" s="95">
        <v>0.25</v>
      </c>
      <c r="Q250" s="95">
        <v>1.0</v>
      </c>
      <c r="R250" s="95">
        <v>1.0</v>
      </c>
      <c r="S250" s="95">
        <v>1.0</v>
      </c>
      <c r="T250" s="100">
        <f t="shared" si="69"/>
        <v>0.8242753623</v>
      </c>
    </row>
    <row r="251">
      <c r="A251" s="66" t="s">
        <v>167</v>
      </c>
      <c r="B251" s="129">
        <v>13.0</v>
      </c>
      <c r="C251" s="95">
        <v>0.6666666666666666</v>
      </c>
      <c r="D251" s="95">
        <v>0.56</v>
      </c>
      <c r="E251" s="95">
        <v>0.6956521739130435</v>
      </c>
      <c r="F251" s="95">
        <v>0.6363636363636364</v>
      </c>
      <c r="G251" s="95">
        <v>0.6956521739130435</v>
      </c>
      <c r="H251" s="95">
        <v>0.782608695652174</v>
      </c>
      <c r="I251" s="100">
        <f t="shared" si="68"/>
        <v>0.6728238911</v>
      </c>
      <c r="L251" s="66" t="s">
        <v>167</v>
      </c>
      <c r="M251" s="129">
        <v>13.0</v>
      </c>
      <c r="N251" s="95">
        <v>0.8461538461538461</v>
      </c>
      <c r="O251" s="95">
        <v>0.7692307692307693</v>
      </c>
      <c r="P251" s="95">
        <v>0.6923076923076923</v>
      </c>
      <c r="Q251" s="95">
        <v>1.0</v>
      </c>
      <c r="R251" s="95">
        <v>0.9230769230769231</v>
      </c>
      <c r="S251" s="95">
        <v>1.0</v>
      </c>
      <c r="T251" s="100">
        <f t="shared" si="69"/>
        <v>0.8717948718</v>
      </c>
    </row>
    <row r="252">
      <c r="A252" s="66" t="s">
        <v>204</v>
      </c>
      <c r="B252" s="129">
        <v>15.0</v>
      </c>
      <c r="C252" s="95">
        <v>0.8</v>
      </c>
      <c r="D252" s="95">
        <v>0.8571428571428571</v>
      </c>
      <c r="E252" s="95">
        <v>0.8571428571428571</v>
      </c>
      <c r="F252" s="95">
        <v>0.8</v>
      </c>
      <c r="G252" s="95">
        <v>0.8235294117647058</v>
      </c>
      <c r="H252" s="95">
        <v>0.8571428571428571</v>
      </c>
      <c r="I252" s="100">
        <f t="shared" si="68"/>
        <v>0.8324929972</v>
      </c>
      <c r="L252" s="66" t="s">
        <v>204</v>
      </c>
      <c r="M252" s="129">
        <v>15.0</v>
      </c>
      <c r="N252" s="95">
        <v>0.9333333333333333</v>
      </c>
      <c r="O252" s="95">
        <v>1.0</v>
      </c>
      <c r="P252" s="95">
        <v>1.0</v>
      </c>
      <c r="Q252" s="95">
        <v>1.0</v>
      </c>
      <c r="R252" s="95">
        <v>1.0</v>
      </c>
      <c r="S252" s="95">
        <v>1.0</v>
      </c>
      <c r="T252" s="100">
        <f t="shared" si="69"/>
        <v>0.9888888889</v>
      </c>
    </row>
    <row r="253">
      <c r="A253" s="66" t="s">
        <v>205</v>
      </c>
      <c r="B253" s="129">
        <v>18.0</v>
      </c>
      <c r="C253" s="95">
        <v>0.7</v>
      </c>
      <c r="D253" s="95">
        <v>0.36363636363636365</v>
      </c>
      <c r="E253" s="95">
        <v>0.48484848484848486</v>
      </c>
      <c r="F253" s="95">
        <v>0.6060606060606061</v>
      </c>
      <c r="G253" s="95">
        <v>0.6111111111111112</v>
      </c>
      <c r="H253" s="95">
        <v>0.6285714285714286</v>
      </c>
      <c r="I253" s="100">
        <f t="shared" si="68"/>
        <v>0.5657046657</v>
      </c>
      <c r="L253" s="66" t="s">
        <v>205</v>
      </c>
      <c r="M253" s="129">
        <v>18.0</v>
      </c>
      <c r="N253" s="95">
        <v>0.6666666666666666</v>
      </c>
      <c r="O253" s="95">
        <v>0.5454545454545454</v>
      </c>
      <c r="P253" s="95">
        <v>0.6875</v>
      </c>
      <c r="Q253" s="95">
        <v>0.7058823529411765</v>
      </c>
      <c r="R253" s="95">
        <v>0.7428571428571429</v>
      </c>
      <c r="S253" s="95">
        <v>0.717948717948718</v>
      </c>
      <c r="T253" s="100">
        <f t="shared" si="69"/>
        <v>0.6777182376</v>
      </c>
    </row>
    <row r="254">
      <c r="A254" s="66" t="s">
        <v>167</v>
      </c>
      <c r="B254" s="129">
        <v>18.0</v>
      </c>
      <c r="C254" s="95">
        <v>0.29411764705882354</v>
      </c>
      <c r="D254" s="95">
        <v>0.2</v>
      </c>
      <c r="E254" s="95">
        <v>0.17647058823529413</v>
      </c>
      <c r="F254" s="95">
        <v>0.25806451612903225</v>
      </c>
      <c r="G254" s="95">
        <v>0.2777777777777778</v>
      </c>
      <c r="H254" s="95">
        <v>0.24242424242424243</v>
      </c>
      <c r="I254" s="100">
        <f t="shared" si="68"/>
        <v>0.2414757953</v>
      </c>
      <c r="L254" s="66" t="s">
        <v>167</v>
      </c>
      <c r="M254" s="129">
        <v>18.0</v>
      </c>
      <c r="N254" s="95">
        <v>0.7272727272727273</v>
      </c>
      <c r="O254" s="95">
        <v>0.2777777777777778</v>
      </c>
      <c r="P254" s="95">
        <v>0.7878787878787878</v>
      </c>
      <c r="Q254" s="95">
        <v>0.7878787878787878</v>
      </c>
      <c r="R254" s="95">
        <v>0.8235294117647058</v>
      </c>
      <c r="S254" s="95">
        <v>0.6666666666666666</v>
      </c>
      <c r="T254" s="100">
        <f t="shared" si="69"/>
        <v>0.6785006932</v>
      </c>
    </row>
    <row r="255">
      <c r="A255" s="66" t="s">
        <v>207</v>
      </c>
      <c r="B255" s="130">
        <v>22.0</v>
      </c>
      <c r="C255" s="95">
        <v>0.6382978723404256</v>
      </c>
      <c r="D255" s="95">
        <v>0.6222222222222222</v>
      </c>
      <c r="E255" s="95">
        <v>0.6666666666666666</v>
      </c>
      <c r="F255" s="95">
        <v>0.8</v>
      </c>
      <c r="G255" s="95">
        <v>0.717948717948718</v>
      </c>
      <c r="H255" s="95">
        <v>0.8095238095238095</v>
      </c>
      <c r="I255" s="100">
        <f t="shared" si="68"/>
        <v>0.7091098815</v>
      </c>
      <c r="L255" s="66" t="s">
        <v>207</v>
      </c>
      <c r="M255" s="130">
        <v>22.0</v>
      </c>
      <c r="N255" s="95">
        <v>0.7755102040816326</v>
      </c>
      <c r="O255" s="95">
        <v>0.723404255319149</v>
      </c>
      <c r="P255" s="95">
        <v>0.72</v>
      </c>
      <c r="Q255" s="95">
        <v>0.7916666666666666</v>
      </c>
      <c r="R255" s="95">
        <v>0.7346938775510204</v>
      </c>
      <c r="S255" s="95">
        <v>0.851063829787234</v>
      </c>
      <c r="T255" s="100">
        <f t="shared" si="69"/>
        <v>0.7660564722</v>
      </c>
    </row>
    <row r="256">
      <c r="A256" s="66" t="s">
        <v>195</v>
      </c>
      <c r="B256" s="129">
        <v>25.0</v>
      </c>
      <c r="C256" s="95">
        <v>0.27906976744186046</v>
      </c>
      <c r="D256" s="95">
        <v>0.35555555555555557</v>
      </c>
      <c r="E256" s="95">
        <v>0.23255813953488372</v>
      </c>
      <c r="F256" s="95">
        <v>0.3</v>
      </c>
      <c r="G256" s="95">
        <v>0.2978723404255319</v>
      </c>
      <c r="H256" s="95">
        <v>0.36363636363636365</v>
      </c>
      <c r="I256" s="100">
        <f t="shared" si="68"/>
        <v>0.3047820278</v>
      </c>
      <c r="L256" s="66" t="s">
        <v>195</v>
      </c>
      <c r="M256" s="129">
        <v>25.0</v>
      </c>
      <c r="N256" s="95">
        <v>0.6046511627906976</v>
      </c>
      <c r="O256" s="95">
        <v>0.4</v>
      </c>
      <c r="P256" s="95">
        <v>0.6818181818181818</v>
      </c>
      <c r="Q256" s="95">
        <v>0.6511627906976745</v>
      </c>
      <c r="R256" s="95">
        <v>0.6363636363636364</v>
      </c>
      <c r="S256" s="95">
        <v>0.36363636363636365</v>
      </c>
      <c r="T256" s="100">
        <f t="shared" si="69"/>
        <v>0.5562720226</v>
      </c>
    </row>
    <row r="257">
      <c r="A257" s="66" t="s">
        <v>191</v>
      </c>
      <c r="B257" s="129">
        <v>29.0</v>
      </c>
      <c r="C257" s="95">
        <v>0.1276595744680851</v>
      </c>
      <c r="D257" s="95">
        <v>0.1568627450980392</v>
      </c>
      <c r="E257" s="95">
        <v>0.20408163265306123</v>
      </c>
      <c r="F257" s="95">
        <v>0.23529411764705882</v>
      </c>
      <c r="G257" s="95">
        <v>0.2692307692307692</v>
      </c>
      <c r="H257" s="95">
        <v>0.37735849056603776</v>
      </c>
      <c r="I257" s="100">
        <f t="shared" si="68"/>
        <v>0.2284145549</v>
      </c>
      <c r="L257" s="66" t="s">
        <v>191</v>
      </c>
      <c r="M257" s="129">
        <v>29.0</v>
      </c>
      <c r="N257" s="95">
        <v>0.6538461538461539</v>
      </c>
      <c r="O257" s="95">
        <v>0.5185185185185185</v>
      </c>
      <c r="P257" s="95">
        <v>0.5357142857142857</v>
      </c>
      <c r="Q257" s="95">
        <v>0.8852459016393442</v>
      </c>
      <c r="R257" s="95">
        <v>0.8571428571428571</v>
      </c>
      <c r="S257" s="95">
        <v>0.7924528301886793</v>
      </c>
      <c r="T257" s="100">
        <f t="shared" si="69"/>
        <v>0.7071534245</v>
      </c>
    </row>
    <row r="258">
      <c r="A258" s="73" t="s">
        <v>191</v>
      </c>
      <c r="B258" s="131">
        <v>46.0</v>
      </c>
      <c r="C258" s="95">
        <v>0.5121951219512195</v>
      </c>
      <c r="D258" s="95">
        <v>0.5609756097560976</v>
      </c>
      <c r="E258" s="95">
        <v>0.32432432432432434</v>
      </c>
      <c r="F258" s="95">
        <v>0.5263157894736842</v>
      </c>
      <c r="G258" s="95">
        <v>0.48</v>
      </c>
      <c r="H258" s="95">
        <v>0.5925925925925926</v>
      </c>
      <c r="I258" s="105">
        <f t="shared" si="68"/>
        <v>0.499400573</v>
      </c>
      <c r="L258" s="73" t="s">
        <v>191</v>
      </c>
      <c r="M258" s="131">
        <v>46.0</v>
      </c>
      <c r="N258" s="95">
        <v>0.6511627906976745</v>
      </c>
      <c r="O258" s="95">
        <v>0.5</v>
      </c>
      <c r="P258" s="95">
        <v>0.2894736842105263</v>
      </c>
      <c r="Q258" s="95">
        <v>0.7088607594936709</v>
      </c>
      <c r="R258" s="95">
        <v>0.6823529411764706</v>
      </c>
      <c r="S258" s="95">
        <v>0.7228915662650602</v>
      </c>
      <c r="T258" s="105">
        <f t="shared" si="69"/>
        <v>0.592456957</v>
      </c>
    </row>
    <row r="259">
      <c r="A259" s="28" t="s">
        <v>162</v>
      </c>
      <c r="B259" s="8"/>
      <c r="C259" s="108">
        <f t="shared" ref="C259:H259" si="70">AVERAGE(C249:C258)</f>
        <v>0.4979105048</v>
      </c>
      <c r="D259" s="108">
        <f t="shared" si="70"/>
        <v>0.4292996144</v>
      </c>
      <c r="E259" s="108">
        <f t="shared" si="70"/>
        <v>0.4434727323</v>
      </c>
      <c r="F259" s="108">
        <f t="shared" si="70"/>
        <v>0.5125735029</v>
      </c>
      <c r="G259" s="108">
        <f t="shared" si="70"/>
        <v>0.5344550874</v>
      </c>
      <c r="H259" s="108">
        <f t="shared" si="70"/>
        <v>0.5837191813</v>
      </c>
      <c r="I259" s="88"/>
      <c r="L259" s="28" t="s">
        <v>162</v>
      </c>
      <c r="M259" s="8"/>
      <c r="N259" s="108">
        <f t="shared" ref="N259:S259" si="71">AVERAGE(N249:N258)</f>
        <v>0.7411391916</v>
      </c>
      <c r="O259" s="108">
        <f t="shared" si="71"/>
        <v>0.6370749503</v>
      </c>
      <c r="P259" s="108">
        <f t="shared" si="71"/>
        <v>0.6544692632</v>
      </c>
      <c r="Q259" s="108">
        <f t="shared" si="71"/>
        <v>0.8530697259</v>
      </c>
      <c r="R259" s="108">
        <f t="shared" si="71"/>
        <v>0.840001679</v>
      </c>
      <c r="S259" s="108">
        <f t="shared" si="71"/>
        <v>0.8114659974</v>
      </c>
      <c r="T259" s="108"/>
    </row>
    <row r="265">
      <c r="B265" s="132" t="s">
        <v>229</v>
      </c>
      <c r="C265" s="29"/>
      <c r="D265" s="8"/>
      <c r="M265" s="132" t="s">
        <v>229</v>
      </c>
      <c r="N265" s="29"/>
      <c r="O265" s="8"/>
      <c r="Q265" s="133" t="s">
        <v>245</v>
      </c>
      <c r="R265" s="29"/>
      <c r="S265" s="29"/>
      <c r="T265" s="8"/>
    </row>
    <row r="266">
      <c r="A266" s="134" t="s">
        <v>231</v>
      </c>
      <c r="B266" s="134" t="s">
        <v>7</v>
      </c>
      <c r="C266" s="134" t="s">
        <v>53</v>
      </c>
      <c r="D266" s="134" t="s">
        <v>79</v>
      </c>
      <c r="L266" s="134" t="s">
        <v>231</v>
      </c>
      <c r="M266" s="134" t="s">
        <v>7</v>
      </c>
      <c r="N266" s="134" t="s">
        <v>53</v>
      </c>
      <c r="O266" s="134" t="s">
        <v>79</v>
      </c>
      <c r="Q266" s="134" t="s">
        <v>231</v>
      </c>
      <c r="R266" s="134" t="s">
        <v>232</v>
      </c>
      <c r="S266" s="133" t="s">
        <v>229</v>
      </c>
      <c r="T266" s="8"/>
    </row>
    <row r="267">
      <c r="A267" s="134" t="s">
        <v>156</v>
      </c>
      <c r="B267" s="108">
        <f>C227</f>
        <v>0.6682911881</v>
      </c>
      <c r="C267" s="108">
        <f>C243</f>
        <v>0.9909919028</v>
      </c>
      <c r="D267" s="108">
        <f>C259</f>
        <v>0.4979105048</v>
      </c>
      <c r="L267" s="134" t="s">
        <v>156</v>
      </c>
      <c r="M267" s="108">
        <f>N227</f>
        <v>0.7886038342</v>
      </c>
      <c r="N267" s="108">
        <f>N243</f>
        <v>1</v>
      </c>
      <c r="O267" s="108">
        <f>N259</f>
        <v>0.7411391916</v>
      </c>
      <c r="Q267" s="134" t="s">
        <v>231</v>
      </c>
      <c r="R267" s="134" t="s">
        <v>232</v>
      </c>
      <c r="S267" s="134" t="s">
        <v>213</v>
      </c>
      <c r="T267" s="134" t="s">
        <v>233</v>
      </c>
    </row>
    <row r="268">
      <c r="A268" s="134" t="s">
        <v>157</v>
      </c>
      <c r="B268" s="108">
        <f>D227</f>
        <v>0.6709606317</v>
      </c>
      <c r="C268" s="108">
        <f>D243</f>
        <v>0.9513625215</v>
      </c>
      <c r="D268" s="108">
        <f>D259</f>
        <v>0.4292996144</v>
      </c>
      <c r="L268" s="134" t="s">
        <v>157</v>
      </c>
      <c r="M268" s="108">
        <f>O227</f>
        <v>0.7929402821</v>
      </c>
      <c r="N268" s="108">
        <f>O243</f>
        <v>0.9601086957</v>
      </c>
      <c r="O268" s="108">
        <f>O259</f>
        <v>0.6370749503</v>
      </c>
      <c r="Q268" s="140" t="s">
        <v>156</v>
      </c>
      <c r="R268" s="141" t="s">
        <v>7</v>
      </c>
      <c r="S268" s="142">
        <f>B267</f>
        <v>0.6682911881</v>
      </c>
      <c r="T268" s="143">
        <f>M267</f>
        <v>0.7886038342</v>
      </c>
    </row>
    <row r="269">
      <c r="A269" s="134" t="s">
        <v>159</v>
      </c>
      <c r="B269" s="108">
        <f>F227</f>
        <v>0.6668248803</v>
      </c>
      <c r="C269" s="108">
        <f>F243</f>
        <v>0.9657395567</v>
      </c>
      <c r="D269" s="108">
        <f>F259</f>
        <v>0.5125735029</v>
      </c>
      <c r="L269" s="134" t="s">
        <v>159</v>
      </c>
      <c r="M269" s="108">
        <f>Q227</f>
        <v>0.815947586</v>
      </c>
      <c r="N269" s="108">
        <f>Q243</f>
        <v>0.9815286624</v>
      </c>
      <c r="O269" s="108">
        <f>Q259</f>
        <v>0.8530697259</v>
      </c>
      <c r="Q269" s="14"/>
      <c r="R269" s="141" t="s">
        <v>53</v>
      </c>
      <c r="S269" s="144">
        <f>C267</f>
        <v>0.9909919028</v>
      </c>
      <c r="T269" s="108">
        <f>N267</f>
        <v>1</v>
      </c>
    </row>
    <row r="270">
      <c r="A270" s="134" t="s">
        <v>158</v>
      </c>
      <c r="B270" s="108">
        <f>E227</f>
        <v>0.6971168552</v>
      </c>
      <c r="C270" s="108">
        <f>E243</f>
        <v>0.9553250774</v>
      </c>
      <c r="D270" s="108">
        <f>E259</f>
        <v>0.4434727323</v>
      </c>
      <c r="L270" s="134" t="s">
        <v>158</v>
      </c>
      <c r="M270" s="108">
        <f>P227</f>
        <v>0.7779331502</v>
      </c>
      <c r="N270" s="108">
        <f>P243</f>
        <v>0.9916129032</v>
      </c>
      <c r="O270" s="108">
        <f>P259</f>
        <v>0.6544692632</v>
      </c>
      <c r="Q270" s="15"/>
      <c r="R270" s="141" t="s">
        <v>79</v>
      </c>
      <c r="S270" s="108">
        <f>D267</f>
        <v>0.4979105048</v>
      </c>
      <c r="T270" s="108">
        <f>O267</f>
        <v>0.7411391916</v>
      </c>
    </row>
    <row r="271">
      <c r="A271" s="134" t="s">
        <v>234</v>
      </c>
      <c r="B271" s="108">
        <f>G227</f>
        <v>0.8026932729</v>
      </c>
      <c r="C271" s="108">
        <f>G243</f>
        <v>0.9902942695</v>
      </c>
      <c r="D271" s="108">
        <f>G259</f>
        <v>0.5344550874</v>
      </c>
      <c r="L271" s="134" t="s">
        <v>234</v>
      </c>
      <c r="M271" s="108">
        <f>R227</f>
        <v>0.8715962046</v>
      </c>
      <c r="N271" s="108">
        <f>R243</f>
        <v>1</v>
      </c>
      <c r="O271" s="108">
        <f>R259</f>
        <v>0.840001679</v>
      </c>
      <c r="Q271" s="140" t="s">
        <v>157</v>
      </c>
      <c r="R271" s="141" t="s">
        <v>7</v>
      </c>
      <c r="S271" s="108">
        <f>B268</f>
        <v>0.6709606317</v>
      </c>
      <c r="T271" s="143">
        <f>M268</f>
        <v>0.7929402821</v>
      </c>
    </row>
    <row r="272">
      <c r="A272" s="134" t="s">
        <v>161</v>
      </c>
      <c r="B272" s="108">
        <f>H227</f>
        <v>0.6517009288</v>
      </c>
      <c r="C272" s="108">
        <f>H243</f>
        <v>0.9956340446</v>
      </c>
      <c r="D272" s="108">
        <f>H259</f>
        <v>0.5837191813</v>
      </c>
      <c r="L272" s="134" t="s">
        <v>161</v>
      </c>
      <c r="M272" s="108">
        <f>S227</f>
        <v>0.6826847441</v>
      </c>
      <c r="N272" s="108">
        <f>S243</f>
        <v>1</v>
      </c>
      <c r="O272" s="108">
        <f>S259</f>
        <v>0.8114659974</v>
      </c>
      <c r="Q272" s="14"/>
      <c r="R272" s="141" t="s">
        <v>53</v>
      </c>
      <c r="S272" s="108">
        <f>C268</f>
        <v>0.9513625215</v>
      </c>
      <c r="T272" s="108">
        <f>N268</f>
        <v>0.9601086957</v>
      </c>
    </row>
    <row r="273">
      <c r="A273" s="134" t="s">
        <v>235</v>
      </c>
      <c r="B273" s="108">
        <f t="shared" ref="B273:D273" si="72">AVERAGE(B267:B272)</f>
        <v>0.6929312928</v>
      </c>
      <c r="C273" s="108">
        <f t="shared" si="72"/>
        <v>0.9748912288</v>
      </c>
      <c r="D273" s="108">
        <f t="shared" si="72"/>
        <v>0.5002384372</v>
      </c>
      <c r="L273" s="134" t="s">
        <v>235</v>
      </c>
      <c r="M273" s="108">
        <f t="shared" ref="M273:O273" si="73">AVERAGE(M267:M272)</f>
        <v>0.7882843002</v>
      </c>
      <c r="N273" s="108">
        <f t="shared" si="73"/>
        <v>0.9888750435</v>
      </c>
      <c r="O273" s="108">
        <f t="shared" si="73"/>
        <v>0.7562034679</v>
      </c>
      <c r="Q273" s="15"/>
      <c r="R273" s="141" t="s">
        <v>79</v>
      </c>
      <c r="S273" s="108">
        <f>D268</f>
        <v>0.4292996144</v>
      </c>
      <c r="T273" s="108">
        <f>O268</f>
        <v>0.6370749503</v>
      </c>
    </row>
    <row r="274">
      <c r="Q274" s="140" t="s">
        <v>159</v>
      </c>
      <c r="R274" s="141" t="s">
        <v>7</v>
      </c>
      <c r="S274" s="142">
        <f>B269</f>
        <v>0.6668248803</v>
      </c>
      <c r="T274" s="143">
        <f>M269</f>
        <v>0.815947586</v>
      </c>
    </row>
    <row r="275">
      <c r="Q275" s="14"/>
      <c r="R275" s="141" t="s">
        <v>53</v>
      </c>
      <c r="S275" s="144">
        <f>C269</f>
        <v>0.9657395567</v>
      </c>
      <c r="T275" s="108">
        <f>N269</f>
        <v>0.9815286624</v>
      </c>
    </row>
    <row r="276">
      <c r="Q276" s="15"/>
      <c r="R276" s="141" t="s">
        <v>79</v>
      </c>
      <c r="S276" s="108">
        <f>D269</f>
        <v>0.5125735029</v>
      </c>
      <c r="T276" s="108">
        <f>O269</f>
        <v>0.8530697259</v>
      </c>
    </row>
    <row r="277">
      <c r="Q277" s="140" t="s">
        <v>158</v>
      </c>
      <c r="R277" s="141" t="s">
        <v>7</v>
      </c>
      <c r="S277" s="142">
        <f>B270</f>
        <v>0.6971168552</v>
      </c>
      <c r="T277" s="143">
        <f>M270</f>
        <v>0.7779331502</v>
      </c>
    </row>
    <row r="278">
      <c r="Q278" s="14"/>
      <c r="R278" s="141" t="s">
        <v>53</v>
      </c>
      <c r="S278" s="144">
        <f>C270</f>
        <v>0.9553250774</v>
      </c>
      <c r="T278" s="108">
        <f>N270</f>
        <v>0.9916129032</v>
      </c>
    </row>
    <row r="279">
      <c r="Q279" s="15"/>
      <c r="R279" s="141" t="s">
        <v>79</v>
      </c>
      <c r="S279" s="108">
        <f>D270</f>
        <v>0.4434727323</v>
      </c>
      <c r="T279" s="108">
        <f>O270</f>
        <v>0.6544692632</v>
      </c>
    </row>
    <row r="280">
      <c r="Q280" s="140" t="s">
        <v>234</v>
      </c>
      <c r="R280" s="141" t="s">
        <v>7</v>
      </c>
      <c r="S280" s="142">
        <f>B271</f>
        <v>0.8026932729</v>
      </c>
      <c r="T280" s="143">
        <f>M271</f>
        <v>0.8715962046</v>
      </c>
    </row>
    <row r="281">
      <c r="Q281" s="14"/>
      <c r="R281" s="141" t="s">
        <v>53</v>
      </c>
      <c r="S281" s="144">
        <f>C271</f>
        <v>0.9902942695</v>
      </c>
      <c r="T281" s="108">
        <f>N271</f>
        <v>1</v>
      </c>
    </row>
    <row r="282">
      <c r="Q282" s="15"/>
      <c r="R282" s="141" t="s">
        <v>79</v>
      </c>
      <c r="S282" s="108">
        <f>D271</f>
        <v>0.5344550874</v>
      </c>
      <c r="T282" s="108">
        <f>O271</f>
        <v>0.840001679</v>
      </c>
    </row>
    <row r="283">
      <c r="Q283" s="140" t="s">
        <v>161</v>
      </c>
      <c r="R283" s="141" t="s">
        <v>7</v>
      </c>
      <c r="S283" s="142">
        <f>B272</f>
        <v>0.6517009288</v>
      </c>
      <c r="T283" s="143">
        <f>M272</f>
        <v>0.6826847441</v>
      </c>
    </row>
    <row r="284">
      <c r="Q284" s="14"/>
      <c r="R284" s="141" t="s">
        <v>53</v>
      </c>
      <c r="S284" s="144">
        <f>C272</f>
        <v>0.9956340446</v>
      </c>
      <c r="T284" s="108">
        <f>N272</f>
        <v>1</v>
      </c>
    </row>
    <row r="285">
      <c r="Q285" s="15"/>
      <c r="R285" s="141" t="s">
        <v>79</v>
      </c>
      <c r="S285" s="108">
        <f>D272</f>
        <v>0.5837191813</v>
      </c>
      <c r="T285" s="108">
        <f>O272</f>
        <v>0.8114659974</v>
      </c>
    </row>
  </sheetData>
  <mergeCells count="99">
    <mergeCell ref="M120:O120"/>
    <mergeCell ref="Q120:T120"/>
    <mergeCell ref="S121:T121"/>
    <mergeCell ref="Q123:Q125"/>
    <mergeCell ref="Q126:Q128"/>
    <mergeCell ref="Q129:Q131"/>
    <mergeCell ref="Q132:Q134"/>
    <mergeCell ref="Q135:Q137"/>
    <mergeCell ref="Q138:Q140"/>
    <mergeCell ref="A146:I146"/>
    <mergeCell ref="L146:T146"/>
    <mergeCell ref="L158:M158"/>
    <mergeCell ref="A161:I161"/>
    <mergeCell ref="L161:T161"/>
    <mergeCell ref="A158:B158"/>
    <mergeCell ref="A173:B173"/>
    <mergeCell ref="L173:M173"/>
    <mergeCell ref="A176:I176"/>
    <mergeCell ref="L176:T176"/>
    <mergeCell ref="A188:B188"/>
    <mergeCell ref="L188:M188"/>
    <mergeCell ref="B191:D191"/>
    <mergeCell ref="M191:O191"/>
    <mergeCell ref="Q191:T191"/>
    <mergeCell ref="S192:T192"/>
    <mergeCell ref="Q194:Q196"/>
    <mergeCell ref="Q197:Q199"/>
    <mergeCell ref="Q200:Q202"/>
    <mergeCell ref="Q203:Q205"/>
    <mergeCell ref="Q206:Q208"/>
    <mergeCell ref="Q209:Q211"/>
    <mergeCell ref="A215:I215"/>
    <mergeCell ref="L215:T215"/>
    <mergeCell ref="A227:B227"/>
    <mergeCell ref="L227:M227"/>
    <mergeCell ref="A231:I231"/>
    <mergeCell ref="L231:T231"/>
    <mergeCell ref="A243:B243"/>
    <mergeCell ref="L243:M243"/>
    <mergeCell ref="A247:I247"/>
    <mergeCell ref="L247:T247"/>
    <mergeCell ref="L259:M259"/>
    <mergeCell ref="Q274:Q276"/>
    <mergeCell ref="Q277:Q279"/>
    <mergeCell ref="Q280:Q282"/>
    <mergeCell ref="Q283:Q285"/>
    <mergeCell ref="A259:B259"/>
    <mergeCell ref="B265:D265"/>
    <mergeCell ref="M265:O265"/>
    <mergeCell ref="Q265:T265"/>
    <mergeCell ref="S266:T266"/>
    <mergeCell ref="Q268:Q270"/>
    <mergeCell ref="Q271:Q273"/>
    <mergeCell ref="A3:I3"/>
    <mergeCell ref="K3:S3"/>
    <mergeCell ref="U3:AC3"/>
    <mergeCell ref="AE3:AM3"/>
    <mergeCell ref="AO3:AW3"/>
    <mergeCell ref="A15:B15"/>
    <mergeCell ref="K15:L15"/>
    <mergeCell ref="AO15:AP15"/>
    <mergeCell ref="U15:V15"/>
    <mergeCell ref="AE15:AF15"/>
    <mergeCell ref="A21:I21"/>
    <mergeCell ref="K21:S21"/>
    <mergeCell ref="U21:AC21"/>
    <mergeCell ref="AE21:AM21"/>
    <mergeCell ref="AO21:AW21"/>
    <mergeCell ref="U38:AC38"/>
    <mergeCell ref="AE38:AM38"/>
    <mergeCell ref="AO38:AW38"/>
    <mergeCell ref="A33:B33"/>
    <mergeCell ref="K33:L33"/>
    <mergeCell ref="U33:V33"/>
    <mergeCell ref="AE33:AF33"/>
    <mergeCell ref="AO33:AP33"/>
    <mergeCell ref="A38:I38"/>
    <mergeCell ref="K38:S38"/>
    <mergeCell ref="K50:L50"/>
    <mergeCell ref="U50:V50"/>
    <mergeCell ref="AE50:AF50"/>
    <mergeCell ref="AO50:AP50"/>
    <mergeCell ref="I52:N52"/>
    <mergeCell ref="Q52:V52"/>
    <mergeCell ref="Y52:AD52"/>
    <mergeCell ref="A50:B50"/>
    <mergeCell ref="A75:I75"/>
    <mergeCell ref="K75:S75"/>
    <mergeCell ref="A87:B87"/>
    <mergeCell ref="K87:L87"/>
    <mergeCell ref="A90:I90"/>
    <mergeCell ref="K90:S90"/>
    <mergeCell ref="A102:B102"/>
    <mergeCell ref="K102:L102"/>
    <mergeCell ref="A105:I105"/>
    <mergeCell ref="K105:S105"/>
    <mergeCell ref="A117:B117"/>
    <mergeCell ref="K117:L117"/>
    <mergeCell ref="B120:D1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5"/>
    <col customWidth="1" min="2" max="2" width="31.88"/>
    <col customWidth="1" min="3" max="3" width="36.88"/>
    <col customWidth="1" min="4" max="4" width="20.88"/>
    <col customWidth="1" min="5" max="5" width="21.5"/>
    <col customWidth="1" min="6" max="6" width="20.88"/>
    <col customWidth="1" min="7" max="7" width="21.5"/>
  </cols>
  <sheetData>
    <row r="1">
      <c r="A1" s="167" t="s">
        <v>246</v>
      </c>
      <c r="B1" s="29"/>
      <c r="C1" s="29"/>
      <c r="D1" s="29"/>
      <c r="E1" s="8"/>
      <c r="F1" s="168"/>
    </row>
    <row r="2">
      <c r="A2" s="169" t="s">
        <v>0</v>
      </c>
      <c r="B2" s="170" t="s">
        <v>247</v>
      </c>
      <c r="C2" s="171" t="s">
        <v>248</v>
      </c>
      <c r="D2" s="170" t="s">
        <v>249</v>
      </c>
      <c r="E2" s="170" t="s">
        <v>250</v>
      </c>
    </row>
    <row r="3">
      <c r="A3" s="172" t="s">
        <v>251</v>
      </c>
      <c r="B3" s="173">
        <v>30.0</v>
      </c>
      <c r="C3" s="174">
        <v>30.0</v>
      </c>
      <c r="D3" s="175">
        <f>B3/B6</f>
        <v>0.8108108108</v>
      </c>
      <c r="E3" s="176">
        <f t="shared" ref="E3:E6" si="1">C3/B3</f>
        <v>1</v>
      </c>
    </row>
    <row r="4">
      <c r="A4" s="172" t="s">
        <v>252</v>
      </c>
      <c r="B4" s="173">
        <v>4.0</v>
      </c>
      <c r="C4" s="174">
        <v>2.0</v>
      </c>
      <c r="D4" s="175">
        <f>B4/B6</f>
        <v>0.1081081081</v>
      </c>
      <c r="E4" s="176">
        <f t="shared" si="1"/>
        <v>0.5</v>
      </c>
    </row>
    <row r="5">
      <c r="A5" s="172" t="s">
        <v>253</v>
      </c>
      <c r="B5" s="173">
        <v>3.0</v>
      </c>
      <c r="C5" s="174">
        <v>3.0</v>
      </c>
      <c r="D5" s="175">
        <f>B5/B6</f>
        <v>0.08108108108</v>
      </c>
      <c r="E5" s="176">
        <f t="shared" si="1"/>
        <v>1</v>
      </c>
    </row>
    <row r="6">
      <c r="A6" s="177" t="s">
        <v>254</v>
      </c>
      <c r="B6" s="173">
        <f t="shared" ref="B6:D6" si="2">SUM(B3:B5)</f>
        <v>37</v>
      </c>
      <c r="C6" s="173">
        <f t="shared" si="2"/>
        <v>35</v>
      </c>
      <c r="D6" s="175">
        <f t="shared" si="2"/>
        <v>1</v>
      </c>
      <c r="E6" s="178">
        <f t="shared" si="1"/>
        <v>0.9459459459</v>
      </c>
    </row>
    <row r="7">
      <c r="B7" s="179"/>
      <c r="C7" s="180"/>
      <c r="D7" s="180"/>
      <c r="E7" s="180"/>
    </row>
    <row r="8">
      <c r="B8" s="179"/>
      <c r="C8" s="180"/>
      <c r="D8" s="180"/>
      <c r="E8" s="180"/>
    </row>
    <row r="9">
      <c r="B9" s="179"/>
      <c r="C9" s="180"/>
      <c r="D9" s="180"/>
      <c r="E9" s="180"/>
    </row>
    <row r="10">
      <c r="B10" s="179"/>
      <c r="C10" s="180"/>
      <c r="D10" s="180"/>
      <c r="E10" s="180"/>
    </row>
    <row r="11">
      <c r="B11" s="179"/>
      <c r="C11" s="180"/>
      <c r="D11" s="180"/>
      <c r="E11" s="180"/>
    </row>
    <row r="12">
      <c r="B12" s="179"/>
      <c r="C12" s="180"/>
      <c r="D12" s="180"/>
      <c r="E12" s="180"/>
    </row>
    <row r="13">
      <c r="B13" s="179"/>
      <c r="C13" s="180"/>
      <c r="D13" s="180"/>
      <c r="E13" s="180"/>
    </row>
    <row r="14">
      <c r="B14" s="179"/>
      <c r="C14" s="180"/>
      <c r="D14" s="180"/>
      <c r="E14" s="180"/>
    </row>
    <row r="15">
      <c r="B15" s="179"/>
      <c r="C15" s="180"/>
      <c r="D15" s="180"/>
      <c r="E15" s="180"/>
      <c r="L15" s="51"/>
    </row>
    <row r="16">
      <c r="B16" s="181"/>
      <c r="C16" s="181"/>
      <c r="D16" s="180"/>
      <c r="E16" s="180"/>
    </row>
    <row r="17">
      <c r="A17" s="167" t="s">
        <v>255</v>
      </c>
      <c r="B17" s="29"/>
      <c r="C17" s="29"/>
      <c r="D17" s="29"/>
      <c r="E17" s="8"/>
    </row>
    <row r="18">
      <c r="A18" s="169" t="s">
        <v>0</v>
      </c>
      <c r="B18" s="170" t="s">
        <v>247</v>
      </c>
      <c r="C18" s="171" t="s">
        <v>248</v>
      </c>
      <c r="D18" s="170" t="s">
        <v>249</v>
      </c>
      <c r="E18" s="170" t="s">
        <v>250</v>
      </c>
    </row>
    <row r="19">
      <c r="A19" s="172" t="s">
        <v>256</v>
      </c>
      <c r="B19" s="173">
        <v>18.0</v>
      </c>
      <c r="C19" s="173">
        <v>16.0</v>
      </c>
      <c r="D19" s="175">
        <f>B19/B23</f>
        <v>0.72</v>
      </c>
      <c r="E19" s="176">
        <f t="shared" ref="E19:E23" si="3">C19/B19</f>
        <v>0.8888888889</v>
      </c>
    </row>
    <row r="20">
      <c r="A20" s="172" t="s">
        <v>257</v>
      </c>
      <c r="B20" s="173">
        <v>4.0</v>
      </c>
      <c r="C20" s="173">
        <v>3.0</v>
      </c>
      <c r="D20" s="175">
        <f>B20/B23</f>
        <v>0.16</v>
      </c>
      <c r="E20" s="176">
        <f t="shared" si="3"/>
        <v>0.75</v>
      </c>
    </row>
    <row r="21">
      <c r="A21" s="172" t="s">
        <v>258</v>
      </c>
      <c r="B21" s="173">
        <v>2.0</v>
      </c>
      <c r="C21" s="173">
        <v>2.0</v>
      </c>
      <c r="D21" s="175">
        <f>B21/B23</f>
        <v>0.08</v>
      </c>
      <c r="E21" s="176">
        <f t="shared" si="3"/>
        <v>1</v>
      </c>
    </row>
    <row r="22">
      <c r="A22" s="172" t="s">
        <v>259</v>
      </c>
      <c r="B22" s="173">
        <v>1.0</v>
      </c>
      <c r="C22" s="173">
        <v>1.0</v>
      </c>
      <c r="D22" s="175">
        <f>B22/B23</f>
        <v>0.04</v>
      </c>
      <c r="E22" s="176">
        <f t="shared" si="3"/>
        <v>1</v>
      </c>
    </row>
    <row r="23">
      <c r="A23" s="177" t="s">
        <v>254</v>
      </c>
      <c r="B23" s="173">
        <f t="shared" ref="B23:D23" si="4">SUM(B19:B22)</f>
        <v>25</v>
      </c>
      <c r="C23" s="173">
        <f t="shared" si="4"/>
        <v>22</v>
      </c>
      <c r="D23" s="175">
        <f t="shared" si="4"/>
        <v>1</v>
      </c>
      <c r="E23" s="178">
        <f t="shared" si="3"/>
        <v>0.88</v>
      </c>
    </row>
    <row r="24">
      <c r="B24" s="179"/>
      <c r="C24" s="180"/>
      <c r="D24" s="180"/>
      <c r="E24" s="180"/>
    </row>
    <row r="25">
      <c r="B25" s="179"/>
      <c r="C25" s="180"/>
      <c r="D25" s="180"/>
      <c r="E25" s="180"/>
    </row>
    <row r="26">
      <c r="B26" s="179"/>
      <c r="C26" s="180"/>
      <c r="D26" s="180"/>
      <c r="E26" s="180"/>
    </row>
    <row r="27">
      <c r="B27" s="179"/>
      <c r="C27" s="180"/>
      <c r="D27" s="180"/>
      <c r="E27" s="180"/>
    </row>
    <row r="28">
      <c r="B28" s="179"/>
      <c r="C28" s="180"/>
      <c r="D28" s="180"/>
      <c r="E28" s="180"/>
    </row>
    <row r="29">
      <c r="B29" s="179"/>
      <c r="C29" s="180"/>
      <c r="D29" s="180"/>
      <c r="E29" s="180"/>
    </row>
    <row r="30">
      <c r="B30" s="179"/>
      <c r="C30" s="180"/>
      <c r="D30" s="180"/>
      <c r="E30" s="180"/>
    </row>
    <row r="31">
      <c r="B31" s="179"/>
      <c r="C31" s="180"/>
      <c r="D31" s="180"/>
      <c r="E31" s="180"/>
    </row>
    <row r="32">
      <c r="B32" s="179"/>
      <c r="C32" s="180"/>
      <c r="D32" s="180"/>
      <c r="E32" s="180"/>
    </row>
    <row r="33">
      <c r="B33" s="179"/>
      <c r="C33" s="180"/>
      <c r="D33" s="180"/>
      <c r="E33" s="180"/>
    </row>
    <row r="34">
      <c r="A34" s="167" t="s">
        <v>260</v>
      </c>
      <c r="B34" s="29"/>
      <c r="C34" s="29"/>
      <c r="D34" s="29"/>
      <c r="E34" s="8"/>
    </row>
    <row r="35">
      <c r="A35" s="169" t="s">
        <v>0</v>
      </c>
      <c r="B35" s="170" t="s">
        <v>247</v>
      </c>
      <c r="C35" s="171" t="s">
        <v>248</v>
      </c>
      <c r="D35" s="170" t="s">
        <v>249</v>
      </c>
      <c r="E35" s="170" t="s">
        <v>250</v>
      </c>
    </row>
    <row r="36">
      <c r="A36" s="172" t="s">
        <v>261</v>
      </c>
      <c r="B36" s="173">
        <v>20.0</v>
      </c>
      <c r="C36" s="173">
        <v>13.0</v>
      </c>
      <c r="D36" s="175">
        <f t="shared" ref="D36:D41" si="5">B36/$B$42</f>
        <v>0.2777777778</v>
      </c>
      <c r="E36" s="176">
        <f t="shared" ref="E36:E42" si="6">C36/B36</f>
        <v>0.65</v>
      </c>
    </row>
    <row r="37">
      <c r="A37" s="172" t="s">
        <v>262</v>
      </c>
      <c r="B37" s="173">
        <v>5.0</v>
      </c>
      <c r="C37" s="173">
        <v>1.0</v>
      </c>
      <c r="D37" s="175">
        <f t="shared" si="5"/>
        <v>0.06944444444</v>
      </c>
      <c r="E37" s="176">
        <f t="shared" si="6"/>
        <v>0.2</v>
      </c>
    </row>
    <row r="38">
      <c r="A38" s="172" t="s">
        <v>263</v>
      </c>
      <c r="B38" s="173">
        <v>1.0</v>
      </c>
      <c r="C38" s="173">
        <v>0.0</v>
      </c>
      <c r="D38" s="175">
        <f t="shared" si="5"/>
        <v>0.01388888889</v>
      </c>
      <c r="E38" s="176">
        <f t="shared" si="6"/>
        <v>0</v>
      </c>
    </row>
    <row r="39">
      <c r="A39" s="172" t="s">
        <v>264</v>
      </c>
      <c r="B39" s="173">
        <v>1.0</v>
      </c>
      <c r="C39" s="173">
        <v>0.0</v>
      </c>
      <c r="D39" s="175">
        <f t="shared" si="5"/>
        <v>0.01388888889</v>
      </c>
      <c r="E39" s="176">
        <f t="shared" si="6"/>
        <v>0</v>
      </c>
    </row>
    <row r="40">
      <c r="A40" s="172" t="s">
        <v>265</v>
      </c>
      <c r="B40" s="173">
        <v>1.0</v>
      </c>
      <c r="C40" s="173">
        <v>1.0</v>
      </c>
      <c r="D40" s="175">
        <f t="shared" si="5"/>
        <v>0.01388888889</v>
      </c>
      <c r="E40" s="176">
        <f t="shared" si="6"/>
        <v>1</v>
      </c>
      <c r="J40" s="182"/>
      <c r="K40" s="182"/>
    </row>
    <row r="41">
      <c r="A41" s="172" t="s">
        <v>266</v>
      </c>
      <c r="B41" s="173">
        <v>44.0</v>
      </c>
      <c r="C41" s="173">
        <v>16.0</v>
      </c>
      <c r="D41" s="175">
        <f t="shared" si="5"/>
        <v>0.6111111111</v>
      </c>
      <c r="E41" s="176">
        <f t="shared" si="6"/>
        <v>0.3636363636</v>
      </c>
    </row>
    <row r="42">
      <c r="A42" s="177" t="s">
        <v>254</v>
      </c>
      <c r="B42" s="173">
        <f t="shared" ref="B42:D42" si="7">SUM(B36:B41)</f>
        <v>72</v>
      </c>
      <c r="C42" s="173">
        <f t="shared" si="7"/>
        <v>31</v>
      </c>
      <c r="D42" s="175">
        <f t="shared" si="7"/>
        <v>1</v>
      </c>
      <c r="E42" s="178">
        <f t="shared" si="6"/>
        <v>0.4305555556</v>
      </c>
    </row>
    <row r="43">
      <c r="B43" s="179"/>
      <c r="C43" s="180"/>
      <c r="D43" s="180"/>
      <c r="E43" s="180"/>
    </row>
    <row r="44">
      <c r="B44" s="179"/>
      <c r="C44" s="180"/>
      <c r="D44" s="180"/>
      <c r="E44" s="180"/>
    </row>
    <row r="45">
      <c r="B45" s="179"/>
      <c r="C45" s="180"/>
      <c r="D45" s="180"/>
      <c r="E45" s="180"/>
    </row>
    <row r="46">
      <c r="B46" s="179"/>
      <c r="C46" s="180"/>
      <c r="D46" s="180"/>
      <c r="E46" s="180"/>
    </row>
    <row r="47">
      <c r="B47" s="179"/>
      <c r="C47" s="180"/>
      <c r="D47" s="180"/>
      <c r="E47" s="180"/>
    </row>
    <row r="48">
      <c r="B48" s="179"/>
      <c r="C48" s="180"/>
      <c r="D48" s="180"/>
      <c r="E48" s="180"/>
    </row>
    <row r="49">
      <c r="B49" s="179"/>
      <c r="C49" s="180"/>
      <c r="D49" s="180"/>
      <c r="E49" s="180"/>
    </row>
    <row r="50">
      <c r="A50" s="167" t="s">
        <v>267</v>
      </c>
      <c r="B50" s="29"/>
      <c r="C50" s="29"/>
      <c r="D50" s="29"/>
      <c r="E50" s="29"/>
      <c r="F50" s="29"/>
      <c r="G50" s="8"/>
    </row>
    <row r="51">
      <c r="A51" s="169" t="s">
        <v>268</v>
      </c>
      <c r="B51" s="170" t="s">
        <v>0</v>
      </c>
      <c r="C51" s="170" t="s">
        <v>269</v>
      </c>
      <c r="D51" s="170" t="s">
        <v>270</v>
      </c>
      <c r="E51" s="171" t="s">
        <v>271</v>
      </c>
      <c r="F51" s="170" t="s">
        <v>249</v>
      </c>
      <c r="G51" s="170" t="s">
        <v>250</v>
      </c>
    </row>
    <row r="52">
      <c r="A52" s="183" t="s">
        <v>272</v>
      </c>
      <c r="B52" s="183" t="s">
        <v>7</v>
      </c>
      <c r="C52" s="173" t="s">
        <v>273</v>
      </c>
      <c r="D52" s="173">
        <v>7.0</v>
      </c>
      <c r="E52" s="173">
        <v>2.0</v>
      </c>
      <c r="F52" s="176">
        <f>D52/D56</f>
        <v>0.3043478261</v>
      </c>
      <c r="G52" s="176">
        <f t="shared" ref="G52:G56" si="8">E52/D52</f>
        <v>0.2857142857</v>
      </c>
    </row>
    <row r="53">
      <c r="A53" s="14"/>
      <c r="B53" s="14"/>
      <c r="C53" s="174" t="s">
        <v>274</v>
      </c>
      <c r="D53" s="173">
        <v>6.0</v>
      </c>
      <c r="E53" s="173">
        <v>0.0</v>
      </c>
      <c r="F53" s="176">
        <f>D53/D56</f>
        <v>0.2608695652</v>
      </c>
      <c r="G53" s="176">
        <f t="shared" si="8"/>
        <v>0</v>
      </c>
    </row>
    <row r="54">
      <c r="A54" s="14"/>
      <c r="B54" s="14"/>
      <c r="C54" s="173" t="s">
        <v>275</v>
      </c>
      <c r="D54" s="173">
        <v>5.0</v>
      </c>
      <c r="E54" s="173">
        <v>3.0</v>
      </c>
      <c r="F54" s="176">
        <f>D54/D56</f>
        <v>0.2173913043</v>
      </c>
      <c r="G54" s="176">
        <f t="shared" si="8"/>
        <v>0.6</v>
      </c>
    </row>
    <row r="55">
      <c r="A55" s="14"/>
      <c r="B55" s="15"/>
      <c r="C55" s="173" t="s">
        <v>276</v>
      </c>
      <c r="D55" s="173">
        <v>5.0</v>
      </c>
      <c r="E55" s="173">
        <v>4.0</v>
      </c>
      <c r="F55" s="176">
        <f>D55/D56</f>
        <v>0.2173913043</v>
      </c>
      <c r="G55" s="176">
        <f t="shared" si="8"/>
        <v>0.8</v>
      </c>
    </row>
    <row r="56">
      <c r="A56" s="14"/>
      <c r="B56" s="167" t="s">
        <v>254</v>
      </c>
      <c r="C56" s="8"/>
      <c r="D56" s="184">
        <f t="shared" ref="D56:F56" si="9">SUM(D52:D55)</f>
        <v>23</v>
      </c>
      <c r="E56" s="184">
        <f t="shared" si="9"/>
        <v>9</v>
      </c>
      <c r="F56" s="176">
        <f t="shared" si="9"/>
        <v>1</v>
      </c>
      <c r="G56" s="178">
        <f t="shared" si="8"/>
        <v>0.3913043478</v>
      </c>
    </row>
    <row r="57">
      <c r="A57" s="14"/>
      <c r="B57" s="170" t="s">
        <v>0</v>
      </c>
      <c r="C57" s="170" t="s">
        <v>269</v>
      </c>
      <c r="D57" s="170" t="s">
        <v>270</v>
      </c>
      <c r="E57" s="171" t="s">
        <v>271</v>
      </c>
      <c r="F57" s="170" t="s">
        <v>249</v>
      </c>
      <c r="G57" s="170" t="s">
        <v>250</v>
      </c>
    </row>
    <row r="58">
      <c r="A58" s="14"/>
      <c r="B58" s="183" t="s">
        <v>53</v>
      </c>
      <c r="C58" s="173" t="s">
        <v>277</v>
      </c>
      <c r="D58" s="173">
        <v>8.0</v>
      </c>
      <c r="E58" s="173">
        <v>8.0</v>
      </c>
      <c r="F58" s="176">
        <f>D58/D63</f>
        <v>0.2962962963</v>
      </c>
      <c r="G58" s="176">
        <f t="shared" ref="G58:G63" si="10">E58/D58</f>
        <v>1</v>
      </c>
    </row>
    <row r="59">
      <c r="A59" s="14"/>
      <c r="B59" s="14"/>
      <c r="C59" s="173" t="s">
        <v>278</v>
      </c>
      <c r="D59" s="173">
        <v>3.0</v>
      </c>
      <c r="E59" s="173">
        <v>3.0</v>
      </c>
      <c r="F59" s="176">
        <f>D59/D63</f>
        <v>0.1111111111</v>
      </c>
      <c r="G59" s="176">
        <f t="shared" si="10"/>
        <v>1</v>
      </c>
    </row>
    <row r="60">
      <c r="A60" s="14"/>
      <c r="B60" s="14"/>
      <c r="C60" s="173" t="s">
        <v>279</v>
      </c>
      <c r="D60" s="173">
        <v>3.0</v>
      </c>
      <c r="E60" s="173">
        <v>0.0</v>
      </c>
      <c r="F60" s="176">
        <f>D60/D63</f>
        <v>0.1111111111</v>
      </c>
      <c r="G60" s="176">
        <f t="shared" si="10"/>
        <v>0</v>
      </c>
    </row>
    <row r="61">
      <c r="A61" s="14"/>
      <c r="B61" s="14"/>
      <c r="C61" s="173" t="s">
        <v>280</v>
      </c>
      <c r="D61" s="173">
        <v>2.0</v>
      </c>
      <c r="E61" s="173">
        <v>2.0</v>
      </c>
      <c r="F61" s="176">
        <f>D61/D63</f>
        <v>0.07407407407</v>
      </c>
      <c r="G61" s="176">
        <f t="shared" si="10"/>
        <v>1</v>
      </c>
    </row>
    <row r="62">
      <c r="A62" s="14"/>
      <c r="B62" s="15"/>
      <c r="C62" s="173" t="s">
        <v>281</v>
      </c>
      <c r="D62" s="173">
        <v>2.0</v>
      </c>
      <c r="E62" s="173">
        <v>2.0</v>
      </c>
      <c r="F62" s="176">
        <f>D62/D63</f>
        <v>0.07407407407</v>
      </c>
      <c r="G62" s="176">
        <f t="shared" si="10"/>
        <v>1</v>
      </c>
    </row>
    <row r="63">
      <c r="A63" s="14"/>
      <c r="B63" s="167" t="s">
        <v>254</v>
      </c>
      <c r="C63" s="8"/>
      <c r="D63" s="184">
        <f t="shared" ref="D63:F63" si="11">SUM(D58:D62,D72)</f>
        <v>27</v>
      </c>
      <c r="E63" s="184">
        <f t="shared" si="11"/>
        <v>24</v>
      </c>
      <c r="F63" s="176">
        <f t="shared" si="11"/>
        <v>1</v>
      </c>
      <c r="G63" s="178">
        <f t="shared" si="10"/>
        <v>0.8888888889</v>
      </c>
    </row>
    <row r="64">
      <c r="A64" s="14"/>
      <c r="B64" s="170" t="s">
        <v>0</v>
      </c>
      <c r="C64" s="170" t="s">
        <v>269</v>
      </c>
      <c r="D64" s="170" t="s">
        <v>270</v>
      </c>
      <c r="E64" s="171" t="s">
        <v>271</v>
      </c>
      <c r="F64" s="170" t="s">
        <v>249</v>
      </c>
      <c r="G64" s="170" t="s">
        <v>250</v>
      </c>
    </row>
    <row r="65">
      <c r="A65" s="14"/>
      <c r="B65" s="183" t="s">
        <v>79</v>
      </c>
      <c r="C65" s="173" t="s">
        <v>282</v>
      </c>
      <c r="D65" s="173">
        <v>45.0</v>
      </c>
      <c r="E65" s="173">
        <v>12.0</v>
      </c>
      <c r="F65" s="176">
        <f t="shared" ref="F65:F70" si="12">D65/$D$71</f>
        <v>0.45</v>
      </c>
      <c r="G65" s="176">
        <f t="shared" ref="G65:G72" si="13">E65/D65</f>
        <v>0.2666666667</v>
      </c>
    </row>
    <row r="66">
      <c r="A66" s="14"/>
      <c r="B66" s="14"/>
      <c r="C66" s="173" t="s">
        <v>283</v>
      </c>
      <c r="D66" s="173">
        <v>28.0</v>
      </c>
      <c r="E66" s="173">
        <v>8.0</v>
      </c>
      <c r="F66" s="176">
        <f t="shared" si="12"/>
        <v>0.28</v>
      </c>
      <c r="G66" s="176">
        <f t="shared" si="13"/>
        <v>0.2857142857</v>
      </c>
    </row>
    <row r="67">
      <c r="A67" s="14"/>
      <c r="B67" s="14"/>
      <c r="C67" s="173" t="s">
        <v>284</v>
      </c>
      <c r="D67" s="173">
        <v>13.0</v>
      </c>
      <c r="E67" s="173">
        <v>1.0</v>
      </c>
      <c r="F67" s="176">
        <f t="shared" si="12"/>
        <v>0.13</v>
      </c>
      <c r="G67" s="176">
        <f t="shared" si="13"/>
        <v>0.07692307692</v>
      </c>
    </row>
    <row r="68">
      <c r="A68" s="14"/>
      <c r="B68" s="14"/>
      <c r="C68" s="173" t="s">
        <v>285</v>
      </c>
      <c r="D68" s="173">
        <v>6.0</v>
      </c>
      <c r="E68" s="173">
        <v>2.0</v>
      </c>
      <c r="F68" s="176">
        <f t="shared" si="12"/>
        <v>0.06</v>
      </c>
      <c r="G68" s="176">
        <f t="shared" si="13"/>
        <v>0.3333333333</v>
      </c>
    </row>
    <row r="69">
      <c r="A69" s="14"/>
      <c r="B69" s="14"/>
      <c r="C69" s="173" t="s">
        <v>286</v>
      </c>
      <c r="D69" s="173">
        <v>5.0</v>
      </c>
      <c r="E69" s="173">
        <v>0.0</v>
      </c>
      <c r="F69" s="176">
        <f t="shared" si="12"/>
        <v>0.05</v>
      </c>
      <c r="G69" s="176">
        <f t="shared" si="13"/>
        <v>0</v>
      </c>
    </row>
    <row r="70">
      <c r="A70" s="14"/>
      <c r="B70" s="15"/>
      <c r="C70" s="173" t="s">
        <v>287</v>
      </c>
      <c r="D70" s="173">
        <v>3.0</v>
      </c>
      <c r="E70" s="173">
        <v>0.0</v>
      </c>
      <c r="F70" s="176">
        <f t="shared" si="12"/>
        <v>0.03</v>
      </c>
      <c r="G70" s="176">
        <f t="shared" si="13"/>
        <v>0</v>
      </c>
    </row>
    <row r="71">
      <c r="A71" s="15"/>
      <c r="B71" s="167" t="s">
        <v>254</v>
      </c>
      <c r="C71" s="8"/>
      <c r="D71" s="185">
        <f t="shared" ref="D71:F71" si="14">SUM(D65:D70)</f>
        <v>100</v>
      </c>
      <c r="E71" s="185">
        <f t="shared" si="14"/>
        <v>23</v>
      </c>
      <c r="F71" s="186">
        <f t="shared" si="14"/>
        <v>1</v>
      </c>
      <c r="G71" s="178">
        <f t="shared" si="13"/>
        <v>0.23</v>
      </c>
    </row>
    <row r="72">
      <c r="A72" s="185" t="s">
        <v>288</v>
      </c>
      <c r="B72" s="183" t="s">
        <v>53</v>
      </c>
      <c r="C72" s="185" t="s">
        <v>289</v>
      </c>
      <c r="D72" s="185">
        <v>9.0</v>
      </c>
      <c r="E72" s="185">
        <v>9.0</v>
      </c>
      <c r="F72" s="176">
        <f>D72/D63</f>
        <v>0.3333333333</v>
      </c>
      <c r="G72" s="176">
        <f t="shared" si="13"/>
        <v>1</v>
      </c>
    </row>
    <row r="73">
      <c r="A73" s="187"/>
      <c r="B73" s="187"/>
      <c r="C73" s="187"/>
      <c r="D73" s="188"/>
      <c r="E73" s="188"/>
    </row>
    <row r="74">
      <c r="B74" s="179"/>
      <c r="C74" s="180"/>
      <c r="D74" s="180"/>
      <c r="E74" s="180"/>
    </row>
    <row r="75">
      <c r="B75" s="179"/>
      <c r="C75" s="189"/>
      <c r="D75" s="180"/>
      <c r="E75" s="180"/>
    </row>
    <row r="76">
      <c r="B76" s="179"/>
      <c r="C76" s="180"/>
      <c r="D76" s="180"/>
      <c r="E76" s="180"/>
    </row>
    <row r="78">
      <c r="A78" s="169" t="s">
        <v>290</v>
      </c>
      <c r="B78" s="190" t="s">
        <v>291</v>
      </c>
      <c r="C78" s="190" t="s">
        <v>292</v>
      </c>
      <c r="D78" s="191" t="s">
        <v>271</v>
      </c>
      <c r="E78" s="192"/>
    </row>
    <row r="79">
      <c r="A79" s="193" t="s">
        <v>246</v>
      </c>
      <c r="B79" s="194" t="s">
        <v>251</v>
      </c>
      <c r="C79" s="195" t="s">
        <v>293</v>
      </c>
      <c r="D79" s="175">
        <v>1.0</v>
      </c>
      <c r="E79" s="192"/>
    </row>
    <row r="80">
      <c r="A80" s="14"/>
      <c r="B80" s="194" t="s">
        <v>252</v>
      </c>
      <c r="C80" s="195" t="s">
        <v>294</v>
      </c>
      <c r="D80" s="175">
        <v>0.5</v>
      </c>
      <c r="E80" s="192"/>
    </row>
    <row r="81">
      <c r="A81" s="15"/>
      <c r="B81" s="194" t="s">
        <v>253</v>
      </c>
      <c r="C81" s="195" t="s">
        <v>295</v>
      </c>
      <c r="D81" s="175">
        <v>1.0</v>
      </c>
      <c r="E81" s="192"/>
    </row>
    <row r="82">
      <c r="A82" s="193" t="s">
        <v>255</v>
      </c>
      <c r="B82" s="195" t="s">
        <v>296</v>
      </c>
      <c r="C82" s="195" t="s">
        <v>297</v>
      </c>
      <c r="D82" s="175">
        <v>0.8888888888888888</v>
      </c>
      <c r="E82" s="192"/>
    </row>
    <row r="83">
      <c r="A83" s="14"/>
      <c r="B83" s="195" t="s">
        <v>298</v>
      </c>
      <c r="C83" s="195" t="s">
        <v>299</v>
      </c>
      <c r="D83" s="175">
        <v>0.75</v>
      </c>
      <c r="E83" s="192"/>
    </row>
    <row r="84">
      <c r="A84" s="14"/>
      <c r="B84" s="195" t="s">
        <v>300</v>
      </c>
      <c r="C84" s="195" t="s">
        <v>301</v>
      </c>
      <c r="D84" s="175">
        <v>1.0</v>
      </c>
      <c r="E84" s="192"/>
    </row>
    <row r="85">
      <c r="A85" s="15"/>
      <c r="B85" s="195" t="s">
        <v>302</v>
      </c>
      <c r="C85" s="195" t="s">
        <v>303</v>
      </c>
      <c r="D85" s="175">
        <v>1.0</v>
      </c>
      <c r="E85" s="192"/>
    </row>
    <row r="86">
      <c r="A86" s="193" t="s">
        <v>260</v>
      </c>
      <c r="B86" s="195" t="s">
        <v>304</v>
      </c>
      <c r="C86" s="195" t="s">
        <v>305</v>
      </c>
      <c r="D86" s="175">
        <v>0.65</v>
      </c>
      <c r="E86" s="192"/>
    </row>
    <row r="87">
      <c r="A87" s="14"/>
      <c r="B87" s="195" t="s">
        <v>306</v>
      </c>
      <c r="C87" s="195" t="s">
        <v>307</v>
      </c>
      <c r="D87" s="175">
        <v>0.2</v>
      </c>
      <c r="E87" s="192"/>
    </row>
    <row r="88">
      <c r="A88" s="14"/>
      <c r="B88" s="195" t="s">
        <v>308</v>
      </c>
      <c r="C88" s="195" t="s">
        <v>309</v>
      </c>
      <c r="D88" s="175">
        <v>0.0</v>
      </c>
      <c r="E88" s="192"/>
    </row>
    <row r="89">
      <c r="A89" s="14"/>
      <c r="B89" s="195" t="s">
        <v>310</v>
      </c>
      <c r="C89" s="195" t="s">
        <v>311</v>
      </c>
      <c r="D89" s="175">
        <v>0.0</v>
      </c>
      <c r="E89" s="192"/>
    </row>
    <row r="90">
      <c r="A90" s="14"/>
      <c r="B90" s="195" t="s">
        <v>312</v>
      </c>
      <c r="C90" s="195" t="s">
        <v>313</v>
      </c>
      <c r="D90" s="175">
        <v>1.0</v>
      </c>
      <c r="E90" s="192"/>
    </row>
    <row r="91">
      <c r="A91" s="15"/>
      <c r="B91" s="195" t="s">
        <v>314</v>
      </c>
      <c r="C91" s="195" t="s">
        <v>315</v>
      </c>
      <c r="D91" s="175">
        <v>0.36363636363636365</v>
      </c>
      <c r="E91" s="192"/>
    </row>
    <row r="92">
      <c r="A92" s="193" t="s">
        <v>267</v>
      </c>
      <c r="B92" s="195" t="s">
        <v>316</v>
      </c>
      <c r="C92" s="195" t="s">
        <v>317</v>
      </c>
      <c r="D92" s="175">
        <v>0.2857142857142857</v>
      </c>
      <c r="E92" s="192"/>
    </row>
    <row r="93">
      <c r="A93" s="14"/>
      <c r="B93" s="196" t="s">
        <v>318</v>
      </c>
      <c r="C93" s="195" t="s">
        <v>319</v>
      </c>
      <c r="D93" s="175">
        <v>0.0</v>
      </c>
      <c r="E93" s="192"/>
    </row>
    <row r="94">
      <c r="A94" s="14"/>
      <c r="B94" s="195" t="s">
        <v>320</v>
      </c>
      <c r="C94" s="195" t="s">
        <v>321</v>
      </c>
      <c r="D94" s="175">
        <v>0.6</v>
      </c>
      <c r="E94" s="192"/>
    </row>
    <row r="95">
      <c r="A95" s="14"/>
      <c r="B95" s="195" t="s">
        <v>322</v>
      </c>
      <c r="C95" s="195" t="s">
        <v>323</v>
      </c>
      <c r="D95" s="175">
        <v>0.8</v>
      </c>
      <c r="E95" s="192"/>
    </row>
    <row r="96">
      <c r="A96" s="14"/>
      <c r="B96" s="195" t="s">
        <v>324</v>
      </c>
      <c r="C96" s="195" t="s">
        <v>325</v>
      </c>
      <c r="D96" s="175">
        <v>1.0</v>
      </c>
      <c r="E96" s="192"/>
    </row>
    <row r="97">
      <c r="A97" s="14"/>
      <c r="B97" s="195" t="s">
        <v>326</v>
      </c>
      <c r="C97" s="195" t="s">
        <v>327</v>
      </c>
      <c r="D97" s="175">
        <v>1.0</v>
      </c>
      <c r="E97" s="192"/>
    </row>
    <row r="98">
      <c r="A98" s="14"/>
      <c r="B98" s="195" t="s">
        <v>328</v>
      </c>
      <c r="C98" s="195" t="s">
        <v>329</v>
      </c>
      <c r="D98" s="175">
        <v>0.0</v>
      </c>
      <c r="E98" s="192"/>
    </row>
    <row r="99">
      <c r="A99" s="14"/>
      <c r="B99" s="195" t="s">
        <v>330</v>
      </c>
      <c r="C99" s="195" t="s">
        <v>331</v>
      </c>
      <c r="D99" s="175">
        <v>1.0</v>
      </c>
      <c r="E99" s="192"/>
    </row>
    <row r="100">
      <c r="A100" s="14"/>
      <c r="B100" s="195" t="s">
        <v>332</v>
      </c>
      <c r="C100" s="195" t="s">
        <v>333</v>
      </c>
      <c r="D100" s="175">
        <v>1.0</v>
      </c>
      <c r="E100" s="192"/>
    </row>
    <row r="101">
      <c r="A101" s="14"/>
      <c r="B101" s="195" t="s">
        <v>334</v>
      </c>
      <c r="C101" s="195" t="s">
        <v>335</v>
      </c>
      <c r="D101" s="175">
        <v>1.0</v>
      </c>
      <c r="E101" s="192"/>
    </row>
    <row r="102">
      <c r="A102" s="14"/>
      <c r="B102" s="195" t="s">
        <v>336</v>
      </c>
      <c r="C102" s="195" t="s">
        <v>337</v>
      </c>
      <c r="D102" s="175">
        <v>0.45</v>
      </c>
      <c r="E102" s="192"/>
    </row>
    <row r="103">
      <c r="A103" s="14"/>
      <c r="B103" s="195" t="s">
        <v>338</v>
      </c>
      <c r="C103" s="195" t="s">
        <v>339</v>
      </c>
      <c r="D103" s="175">
        <v>0.28</v>
      </c>
      <c r="E103" s="192"/>
    </row>
    <row r="104">
      <c r="A104" s="14"/>
      <c r="B104" s="195" t="s">
        <v>340</v>
      </c>
      <c r="C104" s="195" t="s">
        <v>341</v>
      </c>
      <c r="D104" s="175">
        <v>0.13</v>
      </c>
      <c r="E104" s="192"/>
    </row>
    <row r="105">
      <c r="A105" s="14"/>
      <c r="B105" s="195" t="s">
        <v>342</v>
      </c>
      <c r="C105" s="195" t="s">
        <v>343</v>
      </c>
      <c r="D105" s="175">
        <v>0.3333333333333333</v>
      </c>
      <c r="E105" s="192"/>
    </row>
    <row r="106">
      <c r="A106" s="14"/>
      <c r="B106" s="195" t="s">
        <v>344</v>
      </c>
      <c r="C106" s="195" t="s">
        <v>345</v>
      </c>
      <c r="D106" s="175">
        <v>0.0</v>
      </c>
      <c r="E106" s="192"/>
    </row>
    <row r="107">
      <c r="A107" s="15"/>
      <c r="B107" s="195" t="s">
        <v>346</v>
      </c>
      <c r="C107" s="195" t="s">
        <v>345</v>
      </c>
      <c r="D107" s="175">
        <v>0.0</v>
      </c>
      <c r="E107" s="192"/>
    </row>
    <row r="108">
      <c r="B108" s="179"/>
      <c r="C108" s="180"/>
      <c r="D108" s="180"/>
      <c r="E108" s="180"/>
    </row>
    <row r="109">
      <c r="B109" s="179"/>
      <c r="C109" s="180"/>
      <c r="D109" s="180"/>
      <c r="E109" s="180"/>
    </row>
    <row r="110">
      <c r="B110" s="179"/>
      <c r="C110" s="180"/>
      <c r="D110" s="180"/>
      <c r="E110" s="180"/>
    </row>
    <row r="111">
      <c r="B111" s="179"/>
      <c r="C111" s="180"/>
      <c r="D111" s="180"/>
      <c r="E111" s="180"/>
    </row>
    <row r="112">
      <c r="B112" s="179"/>
      <c r="C112" s="180"/>
      <c r="D112" s="180"/>
      <c r="E112" s="180"/>
    </row>
    <row r="113">
      <c r="B113" s="179"/>
      <c r="C113" s="180"/>
      <c r="D113" s="180"/>
      <c r="E113" s="180"/>
    </row>
    <row r="114">
      <c r="B114" s="179"/>
      <c r="C114" s="180"/>
      <c r="D114" s="180"/>
      <c r="E114" s="180"/>
    </row>
    <row r="115">
      <c r="B115" s="179"/>
      <c r="C115" s="180"/>
      <c r="D115" s="180"/>
      <c r="E115" s="180"/>
    </row>
    <row r="116">
      <c r="B116" s="179"/>
      <c r="C116" s="180"/>
      <c r="D116" s="180"/>
      <c r="E116" s="180"/>
    </row>
    <row r="117">
      <c r="B117" s="179"/>
      <c r="C117" s="180"/>
      <c r="D117" s="180"/>
      <c r="E117" s="180"/>
    </row>
    <row r="118">
      <c r="B118" s="179"/>
      <c r="C118" s="180"/>
      <c r="D118" s="180"/>
      <c r="E118" s="180"/>
    </row>
    <row r="119">
      <c r="B119" s="179"/>
      <c r="C119" s="180"/>
      <c r="D119" s="180"/>
      <c r="E119" s="180"/>
    </row>
    <row r="120">
      <c r="B120" s="179"/>
      <c r="C120" s="180"/>
      <c r="D120" s="180"/>
      <c r="E120" s="180"/>
    </row>
    <row r="121">
      <c r="B121" s="179"/>
      <c r="C121" s="180"/>
      <c r="D121" s="180"/>
      <c r="E121" s="180"/>
    </row>
    <row r="122">
      <c r="B122" s="179"/>
      <c r="C122" s="180"/>
      <c r="D122" s="180"/>
      <c r="E122" s="180"/>
    </row>
    <row r="123">
      <c r="B123" s="179"/>
      <c r="C123" s="180"/>
      <c r="D123" s="180"/>
      <c r="E123" s="180"/>
    </row>
    <row r="124">
      <c r="B124" s="179"/>
      <c r="C124" s="180"/>
      <c r="D124" s="180"/>
      <c r="E124" s="180"/>
    </row>
    <row r="125">
      <c r="B125" s="179"/>
      <c r="C125" s="180"/>
      <c r="D125" s="180"/>
      <c r="E125" s="180"/>
    </row>
    <row r="126">
      <c r="B126" s="179"/>
      <c r="C126" s="180"/>
      <c r="D126" s="180"/>
      <c r="E126" s="180"/>
    </row>
    <row r="127">
      <c r="B127" s="179"/>
      <c r="C127" s="180"/>
      <c r="D127" s="180"/>
      <c r="E127" s="180"/>
    </row>
    <row r="128">
      <c r="B128" s="179"/>
      <c r="C128" s="180"/>
      <c r="D128" s="180"/>
      <c r="E128" s="180"/>
    </row>
    <row r="129">
      <c r="B129" s="179"/>
      <c r="C129" s="180"/>
      <c r="D129" s="180"/>
      <c r="E129" s="180"/>
    </row>
    <row r="130">
      <c r="B130" s="179"/>
      <c r="C130" s="180"/>
      <c r="D130" s="180"/>
      <c r="E130" s="180"/>
    </row>
    <row r="131">
      <c r="B131" s="179"/>
      <c r="C131" s="180"/>
      <c r="D131" s="180"/>
      <c r="E131" s="180"/>
    </row>
    <row r="132">
      <c r="B132" s="179"/>
      <c r="C132" s="180"/>
      <c r="D132" s="180"/>
      <c r="E132" s="180"/>
    </row>
    <row r="133">
      <c r="B133" s="179"/>
      <c r="C133" s="180"/>
      <c r="D133" s="180"/>
      <c r="E133" s="180"/>
    </row>
    <row r="134">
      <c r="B134" s="179"/>
      <c r="C134" s="180"/>
      <c r="D134" s="180"/>
      <c r="E134" s="180"/>
    </row>
    <row r="135">
      <c r="B135" s="179"/>
      <c r="C135" s="180"/>
      <c r="D135" s="180"/>
      <c r="E135" s="180"/>
    </row>
    <row r="136">
      <c r="B136" s="179"/>
      <c r="C136" s="180"/>
      <c r="D136" s="180"/>
      <c r="E136" s="180"/>
    </row>
    <row r="137">
      <c r="B137" s="179"/>
      <c r="C137" s="180"/>
      <c r="D137" s="180"/>
      <c r="E137" s="180"/>
    </row>
    <row r="138">
      <c r="B138" s="179"/>
      <c r="C138" s="180"/>
      <c r="D138" s="180"/>
      <c r="E138" s="180"/>
    </row>
    <row r="139">
      <c r="B139" s="179"/>
      <c r="C139" s="180"/>
      <c r="D139" s="180"/>
      <c r="E139" s="180"/>
    </row>
    <row r="140">
      <c r="B140" s="179"/>
      <c r="C140" s="180"/>
      <c r="D140" s="180"/>
      <c r="E140" s="180"/>
    </row>
    <row r="141">
      <c r="B141" s="179"/>
      <c r="C141" s="180"/>
      <c r="D141" s="180"/>
      <c r="E141" s="180"/>
    </row>
    <row r="142">
      <c r="B142" s="179"/>
      <c r="C142" s="180"/>
      <c r="D142" s="180"/>
      <c r="E142" s="180"/>
    </row>
    <row r="143">
      <c r="B143" s="179"/>
      <c r="C143" s="180"/>
      <c r="D143" s="180"/>
      <c r="E143" s="180"/>
    </row>
    <row r="144">
      <c r="B144" s="179"/>
      <c r="C144" s="180"/>
      <c r="D144" s="180"/>
      <c r="E144" s="180"/>
    </row>
    <row r="145">
      <c r="B145" s="179"/>
      <c r="C145" s="180"/>
      <c r="D145" s="180"/>
      <c r="E145" s="180"/>
    </row>
    <row r="146">
      <c r="B146" s="179"/>
      <c r="C146" s="180"/>
      <c r="D146" s="180"/>
      <c r="E146" s="180"/>
    </row>
    <row r="147">
      <c r="B147" s="179"/>
      <c r="C147" s="180"/>
      <c r="D147" s="180"/>
      <c r="E147" s="180"/>
    </row>
    <row r="148">
      <c r="B148" s="179"/>
      <c r="C148" s="180"/>
      <c r="D148" s="180"/>
      <c r="E148" s="180"/>
    </row>
    <row r="149">
      <c r="B149" s="179"/>
      <c r="C149" s="180"/>
      <c r="D149" s="180"/>
      <c r="E149" s="180"/>
    </row>
    <row r="150">
      <c r="B150" s="179"/>
      <c r="C150" s="180"/>
      <c r="D150" s="180"/>
      <c r="E150" s="180"/>
    </row>
    <row r="151">
      <c r="B151" s="179"/>
      <c r="C151" s="180"/>
      <c r="D151" s="180"/>
      <c r="E151" s="180"/>
    </row>
    <row r="152">
      <c r="B152" s="179"/>
      <c r="C152" s="180"/>
      <c r="D152" s="180"/>
      <c r="E152" s="180"/>
    </row>
    <row r="153">
      <c r="B153" s="179"/>
      <c r="C153" s="180"/>
      <c r="D153" s="180"/>
      <c r="E153" s="180"/>
    </row>
    <row r="154">
      <c r="B154" s="179"/>
      <c r="C154" s="180"/>
      <c r="D154" s="180"/>
      <c r="E154" s="180"/>
    </row>
    <row r="155">
      <c r="B155" s="179"/>
      <c r="C155" s="180"/>
      <c r="D155" s="180"/>
      <c r="E155" s="180"/>
    </row>
    <row r="156">
      <c r="B156" s="179"/>
      <c r="C156" s="180"/>
      <c r="D156" s="180"/>
      <c r="E156" s="180"/>
    </row>
    <row r="157">
      <c r="B157" s="179"/>
      <c r="C157" s="180"/>
      <c r="D157" s="180"/>
      <c r="E157" s="180"/>
    </row>
    <row r="158">
      <c r="B158" s="179"/>
      <c r="C158" s="180"/>
      <c r="D158" s="180"/>
      <c r="E158" s="180"/>
    </row>
    <row r="159">
      <c r="B159" s="179"/>
      <c r="C159" s="180"/>
      <c r="D159" s="180"/>
      <c r="E159" s="180"/>
    </row>
    <row r="160">
      <c r="B160" s="179"/>
      <c r="C160" s="180"/>
      <c r="D160" s="180"/>
      <c r="E160" s="180"/>
    </row>
    <row r="161">
      <c r="B161" s="179"/>
      <c r="C161" s="180"/>
      <c r="D161" s="180"/>
      <c r="E161" s="180"/>
    </row>
    <row r="162">
      <c r="B162" s="179"/>
      <c r="C162" s="180"/>
      <c r="D162" s="180"/>
      <c r="E162" s="180"/>
    </row>
    <row r="163">
      <c r="B163" s="179"/>
      <c r="C163" s="180"/>
      <c r="D163" s="180"/>
      <c r="E163" s="180"/>
    </row>
    <row r="164">
      <c r="B164" s="179"/>
      <c r="C164" s="180"/>
      <c r="D164" s="180"/>
      <c r="E164" s="180"/>
    </row>
    <row r="165">
      <c r="B165" s="179"/>
      <c r="C165" s="180"/>
      <c r="D165" s="180"/>
      <c r="E165" s="180"/>
    </row>
    <row r="166">
      <c r="B166" s="179"/>
      <c r="C166" s="180"/>
      <c r="D166" s="180"/>
      <c r="E166" s="180"/>
    </row>
    <row r="167">
      <c r="B167" s="179"/>
      <c r="C167" s="180"/>
      <c r="D167" s="180"/>
      <c r="E167" s="180"/>
    </row>
    <row r="168">
      <c r="B168" s="179"/>
      <c r="C168" s="180"/>
      <c r="D168" s="180"/>
      <c r="E168" s="180"/>
    </row>
    <row r="169">
      <c r="B169" s="179"/>
      <c r="C169" s="180"/>
      <c r="D169" s="180"/>
      <c r="E169" s="180"/>
    </row>
    <row r="170">
      <c r="B170" s="179"/>
      <c r="C170" s="180"/>
      <c r="D170" s="180"/>
      <c r="E170" s="180"/>
    </row>
    <row r="171">
      <c r="B171" s="179"/>
      <c r="C171" s="180"/>
      <c r="D171" s="180"/>
      <c r="E171" s="180"/>
    </row>
    <row r="172">
      <c r="B172" s="179"/>
      <c r="C172" s="180"/>
      <c r="D172" s="180"/>
      <c r="E172" s="180"/>
    </row>
    <row r="173">
      <c r="B173" s="179"/>
      <c r="C173" s="180"/>
      <c r="D173" s="180"/>
      <c r="E173" s="180"/>
    </row>
    <row r="174">
      <c r="B174" s="179"/>
      <c r="C174" s="180"/>
      <c r="D174" s="180"/>
      <c r="E174" s="180"/>
    </row>
    <row r="175">
      <c r="B175" s="179"/>
      <c r="C175" s="180"/>
      <c r="D175" s="180"/>
      <c r="E175" s="180"/>
    </row>
    <row r="176">
      <c r="B176" s="179"/>
      <c r="C176" s="180"/>
      <c r="D176" s="180"/>
      <c r="E176" s="180"/>
    </row>
    <row r="177">
      <c r="B177" s="179"/>
      <c r="C177" s="180"/>
      <c r="D177" s="180"/>
      <c r="E177" s="180"/>
    </row>
    <row r="178">
      <c r="B178" s="179"/>
      <c r="C178" s="180"/>
      <c r="D178" s="180"/>
      <c r="E178" s="180"/>
    </row>
    <row r="179">
      <c r="B179" s="179"/>
      <c r="C179" s="180"/>
      <c r="D179" s="180"/>
      <c r="E179" s="180"/>
    </row>
    <row r="180">
      <c r="B180" s="179"/>
      <c r="C180" s="180"/>
      <c r="D180" s="180"/>
      <c r="E180" s="180"/>
    </row>
    <row r="181">
      <c r="B181" s="179"/>
      <c r="C181" s="180"/>
      <c r="D181" s="180"/>
      <c r="E181" s="180"/>
    </row>
    <row r="182">
      <c r="B182" s="179"/>
      <c r="C182" s="180"/>
      <c r="D182" s="180"/>
      <c r="E182" s="180"/>
    </row>
    <row r="183">
      <c r="B183" s="179"/>
      <c r="C183" s="180"/>
      <c r="D183" s="180"/>
      <c r="E183" s="180"/>
    </row>
    <row r="184">
      <c r="B184" s="179"/>
      <c r="C184" s="180"/>
      <c r="D184" s="180"/>
      <c r="E184" s="180"/>
    </row>
    <row r="185">
      <c r="B185" s="179"/>
      <c r="C185" s="180"/>
      <c r="D185" s="180"/>
      <c r="E185" s="180"/>
    </row>
    <row r="186">
      <c r="B186" s="179"/>
      <c r="C186" s="180"/>
      <c r="D186" s="180"/>
      <c r="E186" s="180"/>
    </row>
    <row r="187">
      <c r="B187" s="179"/>
      <c r="C187" s="180"/>
      <c r="D187" s="180"/>
      <c r="E187" s="180"/>
    </row>
    <row r="188">
      <c r="B188" s="179"/>
      <c r="C188" s="180"/>
      <c r="D188" s="180"/>
      <c r="E188" s="180"/>
    </row>
    <row r="189">
      <c r="B189" s="179"/>
      <c r="C189" s="180"/>
      <c r="D189" s="180"/>
      <c r="E189" s="180"/>
    </row>
    <row r="190">
      <c r="B190" s="179"/>
      <c r="C190" s="180"/>
      <c r="D190" s="180"/>
      <c r="E190" s="180"/>
    </row>
    <row r="191">
      <c r="B191" s="179"/>
      <c r="C191" s="180"/>
      <c r="D191" s="180"/>
      <c r="E191" s="180"/>
    </row>
    <row r="192">
      <c r="B192" s="179"/>
      <c r="C192" s="180"/>
      <c r="D192" s="180"/>
      <c r="E192" s="180"/>
    </row>
    <row r="193">
      <c r="B193" s="179"/>
      <c r="C193" s="180"/>
      <c r="D193" s="180"/>
      <c r="E193" s="180"/>
    </row>
    <row r="194">
      <c r="B194" s="179"/>
      <c r="C194" s="180"/>
      <c r="D194" s="180"/>
      <c r="E194" s="180"/>
    </row>
    <row r="195">
      <c r="B195" s="179"/>
      <c r="C195" s="180"/>
      <c r="D195" s="180"/>
      <c r="E195" s="180"/>
    </row>
    <row r="196">
      <c r="B196" s="179"/>
      <c r="C196" s="180"/>
      <c r="D196" s="180"/>
      <c r="E196" s="180"/>
    </row>
    <row r="197">
      <c r="B197" s="179"/>
      <c r="C197" s="180"/>
      <c r="D197" s="180"/>
      <c r="E197" s="180"/>
    </row>
    <row r="198">
      <c r="B198" s="179"/>
      <c r="C198" s="180"/>
      <c r="D198" s="180"/>
      <c r="E198" s="180"/>
    </row>
    <row r="199">
      <c r="B199" s="179"/>
      <c r="C199" s="180"/>
      <c r="D199" s="180"/>
      <c r="E199" s="180"/>
    </row>
    <row r="200">
      <c r="B200" s="179"/>
      <c r="C200" s="180"/>
      <c r="D200" s="180"/>
      <c r="E200" s="180"/>
    </row>
    <row r="201">
      <c r="B201" s="179"/>
      <c r="C201" s="180"/>
      <c r="D201" s="180"/>
      <c r="E201" s="180"/>
    </row>
    <row r="202">
      <c r="B202" s="179"/>
      <c r="C202" s="180"/>
      <c r="D202" s="180"/>
      <c r="E202" s="180"/>
    </row>
    <row r="203">
      <c r="B203" s="179"/>
      <c r="C203" s="180"/>
      <c r="D203" s="180"/>
      <c r="E203" s="180"/>
    </row>
    <row r="204">
      <c r="B204" s="179"/>
      <c r="C204" s="180"/>
      <c r="D204" s="180"/>
      <c r="E204" s="180"/>
    </row>
    <row r="205">
      <c r="B205" s="179"/>
      <c r="C205" s="180"/>
      <c r="D205" s="180"/>
      <c r="E205" s="180"/>
    </row>
    <row r="206">
      <c r="B206" s="179"/>
      <c r="C206" s="180"/>
      <c r="D206" s="180"/>
      <c r="E206" s="180"/>
    </row>
    <row r="207">
      <c r="B207" s="179"/>
      <c r="C207" s="180"/>
      <c r="D207" s="180"/>
      <c r="E207" s="180"/>
    </row>
    <row r="208">
      <c r="B208" s="179"/>
      <c r="C208" s="180"/>
      <c r="D208" s="180"/>
      <c r="E208" s="180"/>
    </row>
    <row r="209">
      <c r="B209" s="179"/>
      <c r="C209" s="180"/>
      <c r="D209" s="180"/>
      <c r="E209" s="180"/>
    </row>
    <row r="210">
      <c r="B210" s="179"/>
      <c r="C210" s="180"/>
      <c r="D210" s="180"/>
      <c r="E210" s="180"/>
    </row>
    <row r="211">
      <c r="B211" s="179"/>
      <c r="C211" s="180"/>
      <c r="D211" s="180"/>
      <c r="E211" s="180"/>
    </row>
    <row r="212">
      <c r="B212" s="179"/>
      <c r="C212" s="180"/>
      <c r="D212" s="180"/>
      <c r="E212" s="180"/>
    </row>
    <row r="213">
      <c r="B213" s="179"/>
      <c r="C213" s="180"/>
      <c r="D213" s="180"/>
      <c r="E213" s="180"/>
    </row>
    <row r="214">
      <c r="B214" s="179"/>
      <c r="C214" s="180"/>
      <c r="D214" s="180"/>
      <c r="E214" s="180"/>
    </row>
    <row r="215">
      <c r="B215" s="179"/>
      <c r="C215" s="180"/>
      <c r="D215" s="180"/>
      <c r="E215" s="180"/>
    </row>
    <row r="216">
      <c r="B216" s="179"/>
      <c r="C216" s="180"/>
      <c r="D216" s="180"/>
      <c r="E216" s="180"/>
    </row>
    <row r="217">
      <c r="B217" s="179"/>
      <c r="C217" s="180"/>
      <c r="D217" s="180"/>
      <c r="E217" s="180"/>
    </row>
    <row r="218">
      <c r="B218" s="179"/>
      <c r="C218" s="180"/>
      <c r="D218" s="180"/>
      <c r="E218" s="180"/>
    </row>
    <row r="219">
      <c r="B219" s="179"/>
      <c r="C219" s="180"/>
      <c r="D219" s="180"/>
      <c r="E219" s="180"/>
    </row>
    <row r="220">
      <c r="B220" s="179"/>
      <c r="C220" s="180"/>
      <c r="D220" s="180"/>
      <c r="E220" s="180"/>
    </row>
    <row r="221">
      <c r="B221" s="179"/>
      <c r="C221" s="180"/>
      <c r="D221" s="180"/>
      <c r="E221" s="180"/>
    </row>
    <row r="222">
      <c r="B222" s="179"/>
      <c r="C222" s="180"/>
      <c r="D222" s="180"/>
      <c r="E222" s="180"/>
    </row>
    <row r="223">
      <c r="B223" s="179"/>
      <c r="C223" s="180"/>
      <c r="D223" s="180"/>
      <c r="E223" s="180"/>
    </row>
    <row r="224">
      <c r="B224" s="179"/>
      <c r="C224" s="180"/>
      <c r="D224" s="180"/>
      <c r="E224" s="180"/>
    </row>
    <row r="225">
      <c r="B225" s="179"/>
      <c r="C225" s="180"/>
      <c r="D225" s="180"/>
      <c r="E225" s="180"/>
    </row>
    <row r="226">
      <c r="B226" s="179"/>
      <c r="C226" s="180"/>
      <c r="D226" s="180"/>
      <c r="E226" s="180"/>
    </row>
    <row r="227">
      <c r="B227" s="179"/>
      <c r="C227" s="180"/>
      <c r="D227" s="180"/>
      <c r="E227" s="180"/>
    </row>
    <row r="228">
      <c r="B228" s="179"/>
      <c r="C228" s="180"/>
      <c r="D228" s="180"/>
      <c r="E228" s="180"/>
    </row>
    <row r="229">
      <c r="B229" s="179"/>
      <c r="C229" s="180"/>
      <c r="D229" s="180"/>
      <c r="E229" s="180"/>
    </row>
    <row r="230">
      <c r="B230" s="179"/>
      <c r="C230" s="180"/>
      <c r="D230" s="180"/>
      <c r="E230" s="180"/>
    </row>
    <row r="231">
      <c r="B231" s="179"/>
      <c r="C231" s="180"/>
      <c r="D231" s="180"/>
      <c r="E231" s="180"/>
    </row>
    <row r="232">
      <c r="B232" s="179"/>
      <c r="C232" s="180"/>
      <c r="D232" s="180"/>
      <c r="E232" s="180"/>
    </row>
    <row r="233">
      <c r="B233" s="179"/>
      <c r="C233" s="180"/>
      <c r="D233" s="180"/>
      <c r="E233" s="180"/>
    </row>
    <row r="234">
      <c r="B234" s="179"/>
      <c r="C234" s="180"/>
      <c r="D234" s="180"/>
      <c r="E234" s="180"/>
    </row>
    <row r="235">
      <c r="B235" s="179"/>
      <c r="C235" s="180"/>
      <c r="D235" s="180"/>
      <c r="E235" s="180"/>
    </row>
    <row r="236">
      <c r="B236" s="179"/>
      <c r="C236" s="180"/>
      <c r="D236" s="180"/>
      <c r="E236" s="180"/>
    </row>
    <row r="237">
      <c r="B237" s="179"/>
      <c r="C237" s="180"/>
      <c r="D237" s="180"/>
      <c r="E237" s="180"/>
    </row>
    <row r="238">
      <c r="B238" s="179"/>
      <c r="C238" s="180"/>
      <c r="D238" s="180"/>
      <c r="E238" s="180"/>
    </row>
    <row r="239">
      <c r="B239" s="179"/>
      <c r="C239" s="180"/>
      <c r="D239" s="180"/>
      <c r="E239" s="180"/>
    </row>
    <row r="240">
      <c r="B240" s="179"/>
      <c r="C240" s="180"/>
      <c r="D240" s="180"/>
      <c r="E240" s="180"/>
    </row>
    <row r="241">
      <c r="B241" s="179"/>
      <c r="C241" s="180"/>
      <c r="D241" s="180"/>
      <c r="E241" s="180"/>
    </row>
    <row r="242">
      <c r="B242" s="179"/>
      <c r="C242" s="180"/>
      <c r="D242" s="180"/>
      <c r="E242" s="180"/>
    </row>
    <row r="243">
      <c r="B243" s="179"/>
      <c r="C243" s="180"/>
      <c r="D243" s="180"/>
      <c r="E243" s="180"/>
    </row>
    <row r="244">
      <c r="B244" s="179"/>
      <c r="C244" s="180"/>
      <c r="D244" s="180"/>
      <c r="E244" s="180"/>
    </row>
    <row r="245">
      <c r="B245" s="179"/>
      <c r="C245" s="180"/>
      <c r="D245" s="180"/>
      <c r="E245" s="180"/>
    </row>
    <row r="246">
      <c r="B246" s="179"/>
      <c r="C246" s="180"/>
      <c r="D246" s="180"/>
      <c r="E246" s="180"/>
    </row>
    <row r="247">
      <c r="B247" s="179"/>
      <c r="C247" s="180"/>
      <c r="D247" s="180"/>
      <c r="E247" s="180"/>
    </row>
    <row r="248">
      <c r="B248" s="179"/>
      <c r="C248" s="180"/>
      <c r="D248" s="180"/>
      <c r="E248" s="180"/>
    </row>
    <row r="249">
      <c r="B249" s="179"/>
      <c r="C249" s="180"/>
      <c r="D249" s="180"/>
      <c r="E249" s="180"/>
    </row>
    <row r="250">
      <c r="B250" s="179"/>
      <c r="C250" s="180"/>
      <c r="D250" s="180"/>
      <c r="E250" s="180"/>
    </row>
    <row r="251">
      <c r="B251" s="179"/>
      <c r="C251" s="180"/>
      <c r="D251" s="180"/>
      <c r="E251" s="180"/>
    </row>
    <row r="252">
      <c r="B252" s="179"/>
      <c r="C252" s="180"/>
      <c r="D252" s="180"/>
      <c r="E252" s="180"/>
    </row>
    <row r="253">
      <c r="B253" s="179"/>
      <c r="C253" s="180"/>
      <c r="D253" s="180"/>
      <c r="E253" s="180"/>
    </row>
    <row r="254">
      <c r="B254" s="179"/>
      <c r="C254" s="180"/>
      <c r="D254" s="180"/>
      <c r="E254" s="180"/>
    </row>
    <row r="255">
      <c r="B255" s="179"/>
      <c r="C255" s="180"/>
      <c r="D255" s="180"/>
      <c r="E255" s="180"/>
    </row>
    <row r="256">
      <c r="B256" s="179"/>
      <c r="C256" s="180"/>
      <c r="D256" s="180"/>
      <c r="E256" s="180"/>
    </row>
    <row r="257">
      <c r="B257" s="179"/>
      <c r="C257" s="180"/>
      <c r="D257" s="180"/>
      <c r="E257" s="180"/>
    </row>
    <row r="258">
      <c r="B258" s="179"/>
      <c r="C258" s="180"/>
      <c r="D258" s="180"/>
      <c r="E258" s="180"/>
    </row>
    <row r="259">
      <c r="B259" s="179"/>
      <c r="C259" s="180"/>
      <c r="D259" s="180"/>
      <c r="E259" s="180"/>
    </row>
    <row r="260">
      <c r="B260" s="179"/>
      <c r="C260" s="180"/>
      <c r="D260" s="180"/>
      <c r="E260" s="180"/>
    </row>
    <row r="261">
      <c r="B261" s="179"/>
      <c r="C261" s="180"/>
      <c r="D261" s="180"/>
      <c r="E261" s="180"/>
    </row>
    <row r="262">
      <c r="B262" s="179"/>
      <c r="C262" s="180"/>
      <c r="D262" s="180"/>
      <c r="E262" s="180"/>
    </row>
    <row r="263">
      <c r="B263" s="179"/>
      <c r="C263" s="180"/>
      <c r="D263" s="180"/>
      <c r="E263" s="180"/>
    </row>
    <row r="264">
      <c r="B264" s="179"/>
      <c r="C264" s="180"/>
      <c r="D264" s="180"/>
      <c r="E264" s="180"/>
    </row>
    <row r="265">
      <c r="B265" s="179"/>
      <c r="C265" s="180"/>
      <c r="D265" s="180"/>
      <c r="E265" s="180"/>
    </row>
    <row r="266">
      <c r="B266" s="179"/>
      <c r="C266" s="180"/>
      <c r="D266" s="180"/>
      <c r="E266" s="180"/>
    </row>
    <row r="267">
      <c r="B267" s="179"/>
      <c r="C267" s="180"/>
      <c r="D267" s="180"/>
      <c r="E267" s="180"/>
    </row>
    <row r="268">
      <c r="B268" s="179"/>
      <c r="C268" s="180"/>
      <c r="D268" s="180"/>
      <c r="E268" s="180"/>
    </row>
    <row r="269">
      <c r="B269" s="179"/>
      <c r="C269" s="180"/>
      <c r="D269" s="180"/>
      <c r="E269" s="180"/>
    </row>
    <row r="270">
      <c r="B270" s="179"/>
      <c r="C270" s="180"/>
      <c r="D270" s="180"/>
      <c r="E270" s="180"/>
    </row>
    <row r="271">
      <c r="B271" s="179"/>
      <c r="C271" s="180"/>
      <c r="D271" s="180"/>
      <c r="E271" s="180"/>
    </row>
    <row r="272">
      <c r="B272" s="179"/>
      <c r="C272" s="180"/>
      <c r="D272" s="180"/>
      <c r="E272" s="180"/>
    </row>
    <row r="273">
      <c r="B273" s="179"/>
      <c r="C273" s="180"/>
      <c r="D273" s="180"/>
      <c r="E273" s="180"/>
    </row>
    <row r="274">
      <c r="B274" s="179"/>
      <c r="C274" s="180"/>
      <c r="D274" s="180"/>
      <c r="E274" s="180"/>
    </row>
    <row r="275">
      <c r="B275" s="179"/>
      <c r="C275" s="180"/>
      <c r="D275" s="180"/>
      <c r="E275" s="180"/>
    </row>
    <row r="276">
      <c r="B276" s="179"/>
      <c r="C276" s="180"/>
      <c r="D276" s="180"/>
      <c r="E276" s="180"/>
    </row>
    <row r="277">
      <c r="B277" s="179"/>
      <c r="C277" s="180"/>
      <c r="D277" s="180"/>
      <c r="E277" s="180"/>
    </row>
    <row r="278">
      <c r="B278" s="179"/>
      <c r="C278" s="180"/>
      <c r="D278" s="180"/>
      <c r="E278" s="180"/>
    </row>
    <row r="279">
      <c r="B279" s="179"/>
      <c r="C279" s="180"/>
      <c r="D279" s="180"/>
      <c r="E279" s="180"/>
    </row>
    <row r="280">
      <c r="B280" s="179"/>
      <c r="C280" s="180"/>
      <c r="D280" s="180"/>
      <c r="E280" s="180"/>
    </row>
    <row r="281">
      <c r="B281" s="179"/>
      <c r="C281" s="180"/>
      <c r="D281" s="180"/>
      <c r="E281" s="180"/>
    </row>
    <row r="282">
      <c r="B282" s="179"/>
      <c r="C282" s="180"/>
      <c r="D282" s="180"/>
      <c r="E282" s="180"/>
    </row>
    <row r="283">
      <c r="B283" s="179"/>
      <c r="C283" s="180"/>
      <c r="D283" s="180"/>
      <c r="E283" s="180"/>
    </row>
    <row r="284">
      <c r="B284" s="179"/>
      <c r="C284" s="180"/>
      <c r="D284" s="180"/>
      <c r="E284" s="180"/>
    </row>
    <row r="285">
      <c r="B285" s="179"/>
      <c r="C285" s="180"/>
      <c r="D285" s="180"/>
      <c r="E285" s="180"/>
    </row>
    <row r="286">
      <c r="B286" s="179"/>
      <c r="C286" s="180"/>
      <c r="D286" s="180"/>
      <c r="E286" s="180"/>
    </row>
    <row r="287">
      <c r="B287" s="179"/>
      <c r="C287" s="180"/>
      <c r="D287" s="180"/>
      <c r="E287" s="180"/>
    </row>
    <row r="288">
      <c r="B288" s="179"/>
      <c r="C288" s="180"/>
      <c r="D288" s="180"/>
      <c r="E288" s="180"/>
    </row>
    <row r="289">
      <c r="B289" s="179"/>
      <c r="C289" s="180"/>
      <c r="D289" s="180"/>
      <c r="E289" s="180"/>
    </row>
    <row r="290">
      <c r="B290" s="179"/>
      <c r="C290" s="180"/>
      <c r="D290" s="180"/>
      <c r="E290" s="180"/>
    </row>
    <row r="291">
      <c r="B291" s="179"/>
      <c r="C291" s="180"/>
      <c r="D291" s="180"/>
      <c r="E291" s="180"/>
    </row>
    <row r="292">
      <c r="B292" s="179"/>
      <c r="C292" s="180"/>
      <c r="D292" s="180"/>
      <c r="E292" s="180"/>
    </row>
    <row r="293">
      <c r="B293" s="179"/>
      <c r="C293" s="180"/>
      <c r="D293" s="180"/>
      <c r="E293" s="180"/>
    </row>
    <row r="294">
      <c r="B294" s="179"/>
      <c r="C294" s="180"/>
      <c r="D294" s="180"/>
      <c r="E294" s="180"/>
    </row>
    <row r="295">
      <c r="B295" s="179"/>
      <c r="C295" s="180"/>
      <c r="D295" s="180"/>
      <c r="E295" s="180"/>
    </row>
    <row r="296">
      <c r="B296" s="179"/>
      <c r="C296" s="180"/>
      <c r="D296" s="180"/>
      <c r="E296" s="180"/>
    </row>
    <row r="297">
      <c r="B297" s="179"/>
      <c r="C297" s="180"/>
      <c r="D297" s="180"/>
      <c r="E297" s="180"/>
    </row>
    <row r="298">
      <c r="B298" s="179"/>
      <c r="C298" s="180"/>
      <c r="D298" s="180"/>
      <c r="E298" s="180"/>
    </row>
    <row r="299">
      <c r="B299" s="179"/>
      <c r="C299" s="180"/>
      <c r="D299" s="180"/>
      <c r="E299" s="180"/>
    </row>
    <row r="300">
      <c r="B300" s="179"/>
      <c r="C300" s="180"/>
      <c r="D300" s="180"/>
      <c r="E300" s="180"/>
    </row>
    <row r="301">
      <c r="B301" s="179"/>
      <c r="C301" s="180"/>
      <c r="D301" s="180"/>
      <c r="E301" s="180"/>
    </row>
    <row r="302">
      <c r="B302" s="179"/>
      <c r="C302" s="180"/>
      <c r="D302" s="180"/>
      <c r="E302" s="180"/>
    </row>
    <row r="303">
      <c r="B303" s="179"/>
      <c r="C303" s="180"/>
      <c r="D303" s="180"/>
      <c r="E303" s="180"/>
    </row>
    <row r="304">
      <c r="B304" s="179"/>
      <c r="C304" s="180"/>
      <c r="D304" s="180"/>
      <c r="E304" s="180"/>
    </row>
    <row r="305">
      <c r="B305" s="179"/>
      <c r="C305" s="180"/>
      <c r="D305" s="180"/>
      <c r="E305" s="180"/>
    </row>
    <row r="306">
      <c r="B306" s="179"/>
      <c r="C306" s="180"/>
      <c r="D306" s="180"/>
      <c r="E306" s="180"/>
    </row>
    <row r="307">
      <c r="B307" s="179"/>
      <c r="C307" s="180"/>
      <c r="D307" s="180"/>
      <c r="E307" s="180"/>
    </row>
    <row r="308">
      <c r="B308" s="179"/>
      <c r="C308" s="180"/>
      <c r="D308" s="180"/>
      <c r="E308" s="180"/>
    </row>
    <row r="309">
      <c r="B309" s="179"/>
      <c r="C309" s="180"/>
      <c r="D309" s="180"/>
      <c r="E309" s="180"/>
    </row>
    <row r="310">
      <c r="B310" s="179"/>
      <c r="C310" s="180"/>
      <c r="D310" s="180"/>
      <c r="E310" s="180"/>
    </row>
    <row r="311">
      <c r="B311" s="179"/>
      <c r="C311" s="180"/>
      <c r="D311" s="180"/>
      <c r="E311" s="180"/>
    </row>
    <row r="312">
      <c r="B312" s="179"/>
      <c r="C312" s="180"/>
      <c r="D312" s="180"/>
      <c r="E312" s="180"/>
    </row>
    <row r="313">
      <c r="B313" s="179"/>
      <c r="C313" s="180"/>
      <c r="D313" s="180"/>
      <c r="E313" s="180"/>
    </row>
    <row r="314">
      <c r="B314" s="179"/>
      <c r="C314" s="180"/>
      <c r="D314" s="180"/>
      <c r="E314" s="180"/>
    </row>
    <row r="315">
      <c r="B315" s="179"/>
      <c r="C315" s="180"/>
      <c r="D315" s="180"/>
      <c r="E315" s="180"/>
    </row>
    <row r="316">
      <c r="B316" s="179"/>
      <c r="C316" s="180"/>
      <c r="D316" s="180"/>
      <c r="E316" s="180"/>
    </row>
    <row r="317">
      <c r="B317" s="179"/>
      <c r="C317" s="180"/>
      <c r="D317" s="180"/>
      <c r="E317" s="180"/>
    </row>
    <row r="318">
      <c r="B318" s="179"/>
      <c r="C318" s="180"/>
      <c r="D318" s="180"/>
      <c r="E318" s="180"/>
    </row>
    <row r="319">
      <c r="B319" s="179"/>
      <c r="C319" s="180"/>
      <c r="D319" s="180"/>
      <c r="E319" s="180"/>
    </row>
    <row r="320">
      <c r="B320" s="179"/>
      <c r="C320" s="180"/>
      <c r="D320" s="180"/>
      <c r="E320" s="180"/>
    </row>
    <row r="321">
      <c r="B321" s="179"/>
      <c r="C321" s="180"/>
      <c r="D321" s="180"/>
      <c r="E321" s="180"/>
    </row>
    <row r="322">
      <c r="B322" s="179"/>
      <c r="C322" s="180"/>
      <c r="D322" s="180"/>
      <c r="E322" s="180"/>
    </row>
    <row r="323">
      <c r="B323" s="179"/>
      <c r="C323" s="180"/>
      <c r="D323" s="180"/>
      <c r="E323" s="180"/>
    </row>
    <row r="324">
      <c r="B324" s="179"/>
      <c r="C324" s="180"/>
      <c r="D324" s="180"/>
      <c r="E324" s="180"/>
    </row>
    <row r="325">
      <c r="B325" s="179"/>
      <c r="C325" s="180"/>
      <c r="D325" s="180"/>
      <c r="E325" s="180"/>
    </row>
    <row r="326">
      <c r="B326" s="179"/>
      <c r="C326" s="180"/>
      <c r="D326" s="180"/>
      <c r="E326" s="180"/>
    </row>
    <row r="327">
      <c r="B327" s="179"/>
      <c r="C327" s="180"/>
      <c r="D327" s="180"/>
      <c r="E327" s="180"/>
    </row>
    <row r="328">
      <c r="B328" s="179"/>
      <c r="C328" s="180"/>
      <c r="D328" s="180"/>
      <c r="E328" s="180"/>
    </row>
    <row r="329">
      <c r="B329" s="179"/>
      <c r="C329" s="180"/>
      <c r="D329" s="180"/>
      <c r="E329" s="180"/>
    </row>
    <row r="330">
      <c r="B330" s="179"/>
      <c r="C330" s="180"/>
      <c r="D330" s="180"/>
      <c r="E330" s="180"/>
    </row>
    <row r="331">
      <c r="B331" s="179"/>
      <c r="C331" s="180"/>
      <c r="D331" s="180"/>
      <c r="E331" s="180"/>
    </row>
    <row r="332">
      <c r="B332" s="179"/>
      <c r="C332" s="180"/>
      <c r="D332" s="180"/>
      <c r="E332" s="180"/>
    </row>
    <row r="333">
      <c r="B333" s="179"/>
      <c r="C333" s="180"/>
      <c r="D333" s="180"/>
      <c r="E333" s="180"/>
    </row>
    <row r="334">
      <c r="B334" s="179"/>
      <c r="C334" s="180"/>
      <c r="D334" s="180"/>
      <c r="E334" s="180"/>
    </row>
    <row r="335">
      <c r="B335" s="179"/>
      <c r="C335" s="180"/>
      <c r="D335" s="180"/>
      <c r="E335" s="180"/>
    </row>
    <row r="336">
      <c r="B336" s="179"/>
      <c r="C336" s="180"/>
      <c r="D336" s="180"/>
      <c r="E336" s="180"/>
    </row>
    <row r="337">
      <c r="B337" s="179"/>
      <c r="C337" s="180"/>
      <c r="D337" s="180"/>
      <c r="E337" s="180"/>
    </row>
    <row r="338">
      <c r="B338" s="179"/>
      <c r="C338" s="180"/>
      <c r="D338" s="180"/>
      <c r="E338" s="180"/>
    </row>
    <row r="339">
      <c r="B339" s="179"/>
      <c r="C339" s="180"/>
      <c r="D339" s="180"/>
      <c r="E339" s="180"/>
    </row>
    <row r="340">
      <c r="B340" s="179"/>
      <c r="C340" s="180"/>
      <c r="D340" s="180"/>
      <c r="E340" s="180"/>
    </row>
    <row r="341">
      <c r="B341" s="179"/>
      <c r="C341" s="180"/>
      <c r="D341" s="180"/>
      <c r="E341" s="180"/>
    </row>
    <row r="342">
      <c r="B342" s="179"/>
      <c r="C342" s="180"/>
      <c r="D342" s="180"/>
      <c r="E342" s="180"/>
    </row>
    <row r="343">
      <c r="B343" s="179"/>
      <c r="C343" s="180"/>
      <c r="D343" s="180"/>
      <c r="E343" s="180"/>
    </row>
    <row r="344">
      <c r="B344" s="179"/>
      <c r="C344" s="180"/>
      <c r="D344" s="180"/>
      <c r="E344" s="180"/>
    </row>
    <row r="345">
      <c r="B345" s="179"/>
      <c r="C345" s="180"/>
      <c r="D345" s="180"/>
      <c r="E345" s="180"/>
    </row>
    <row r="346">
      <c r="B346" s="179"/>
      <c r="C346" s="180"/>
      <c r="D346" s="180"/>
      <c r="E346" s="180"/>
    </row>
    <row r="347">
      <c r="B347" s="179"/>
      <c r="C347" s="180"/>
      <c r="D347" s="180"/>
      <c r="E347" s="180"/>
    </row>
    <row r="348">
      <c r="B348" s="179"/>
      <c r="C348" s="180"/>
      <c r="D348" s="180"/>
      <c r="E348" s="180"/>
    </row>
    <row r="349">
      <c r="B349" s="179"/>
      <c r="C349" s="180"/>
      <c r="D349" s="180"/>
      <c r="E349" s="180"/>
    </row>
    <row r="350">
      <c r="B350" s="179"/>
      <c r="C350" s="180"/>
      <c r="D350" s="180"/>
      <c r="E350" s="180"/>
    </row>
    <row r="351">
      <c r="B351" s="179"/>
      <c r="C351" s="180"/>
      <c r="D351" s="180"/>
      <c r="E351" s="180"/>
    </row>
    <row r="352">
      <c r="B352" s="179"/>
      <c r="C352" s="180"/>
      <c r="D352" s="180"/>
      <c r="E352" s="180"/>
    </row>
    <row r="353">
      <c r="B353" s="179"/>
      <c r="C353" s="180"/>
      <c r="D353" s="180"/>
      <c r="E353" s="180"/>
    </row>
    <row r="354">
      <c r="B354" s="179"/>
      <c r="C354" s="180"/>
      <c r="D354" s="180"/>
      <c r="E354" s="180"/>
    </row>
    <row r="355">
      <c r="B355" s="179"/>
      <c r="C355" s="180"/>
      <c r="D355" s="180"/>
      <c r="E355" s="180"/>
    </row>
    <row r="356">
      <c r="B356" s="179"/>
      <c r="C356" s="180"/>
      <c r="D356" s="180"/>
      <c r="E356" s="180"/>
    </row>
    <row r="357">
      <c r="B357" s="179"/>
      <c r="C357" s="180"/>
      <c r="D357" s="180"/>
      <c r="E357" s="180"/>
    </row>
    <row r="358">
      <c r="B358" s="179"/>
      <c r="C358" s="180"/>
      <c r="D358" s="180"/>
      <c r="E358" s="180"/>
    </row>
    <row r="359">
      <c r="B359" s="179"/>
      <c r="C359" s="180"/>
      <c r="D359" s="180"/>
      <c r="E359" s="180"/>
    </row>
    <row r="360">
      <c r="B360" s="179"/>
      <c r="C360" s="180"/>
      <c r="D360" s="180"/>
      <c r="E360" s="180"/>
    </row>
    <row r="361">
      <c r="B361" s="179"/>
      <c r="C361" s="180"/>
      <c r="D361" s="180"/>
      <c r="E361" s="180"/>
    </row>
    <row r="362">
      <c r="B362" s="179"/>
      <c r="C362" s="180"/>
      <c r="D362" s="180"/>
      <c r="E362" s="180"/>
    </row>
    <row r="363">
      <c r="B363" s="179"/>
      <c r="C363" s="180"/>
      <c r="D363" s="180"/>
      <c r="E363" s="180"/>
    </row>
    <row r="364">
      <c r="B364" s="179"/>
      <c r="C364" s="180"/>
      <c r="D364" s="180"/>
      <c r="E364" s="180"/>
    </row>
    <row r="365">
      <c r="B365" s="179"/>
      <c r="C365" s="180"/>
      <c r="D365" s="180"/>
      <c r="E365" s="180"/>
    </row>
    <row r="366">
      <c r="B366" s="179"/>
      <c r="C366" s="180"/>
      <c r="D366" s="180"/>
      <c r="E366" s="180"/>
    </row>
    <row r="367">
      <c r="B367" s="179"/>
      <c r="C367" s="180"/>
      <c r="D367" s="180"/>
      <c r="E367" s="180"/>
    </row>
    <row r="368">
      <c r="B368" s="179"/>
      <c r="C368" s="180"/>
      <c r="D368" s="180"/>
      <c r="E368" s="180"/>
    </row>
    <row r="369">
      <c r="B369" s="179"/>
      <c r="C369" s="180"/>
      <c r="D369" s="180"/>
      <c r="E369" s="180"/>
    </row>
    <row r="370">
      <c r="B370" s="179"/>
      <c r="C370" s="180"/>
      <c r="D370" s="180"/>
      <c r="E370" s="180"/>
    </row>
    <row r="371">
      <c r="B371" s="179"/>
      <c r="C371" s="180"/>
      <c r="D371" s="180"/>
      <c r="E371" s="180"/>
    </row>
    <row r="372">
      <c r="B372" s="179"/>
      <c r="C372" s="180"/>
      <c r="D372" s="180"/>
      <c r="E372" s="180"/>
    </row>
    <row r="373">
      <c r="B373" s="179"/>
      <c r="C373" s="180"/>
      <c r="D373" s="180"/>
      <c r="E373" s="180"/>
    </row>
    <row r="374">
      <c r="B374" s="179"/>
      <c r="C374" s="180"/>
      <c r="D374" s="180"/>
      <c r="E374" s="180"/>
    </row>
    <row r="375">
      <c r="B375" s="179"/>
      <c r="C375" s="180"/>
      <c r="D375" s="180"/>
      <c r="E375" s="180"/>
    </row>
    <row r="376">
      <c r="B376" s="179"/>
      <c r="C376" s="180"/>
      <c r="D376" s="180"/>
      <c r="E376" s="180"/>
    </row>
    <row r="377">
      <c r="B377" s="179"/>
      <c r="C377" s="180"/>
      <c r="D377" s="180"/>
      <c r="E377" s="180"/>
    </row>
    <row r="378">
      <c r="B378" s="179"/>
      <c r="C378" s="180"/>
      <c r="D378" s="180"/>
      <c r="E378" s="180"/>
    </row>
    <row r="379">
      <c r="B379" s="179"/>
      <c r="C379" s="180"/>
      <c r="D379" s="180"/>
      <c r="E379" s="180"/>
    </row>
    <row r="380">
      <c r="B380" s="179"/>
      <c r="C380" s="180"/>
      <c r="D380" s="180"/>
      <c r="E380" s="180"/>
    </row>
    <row r="381">
      <c r="B381" s="179"/>
      <c r="C381" s="180"/>
      <c r="D381" s="180"/>
      <c r="E381" s="180"/>
    </row>
    <row r="382">
      <c r="B382" s="179"/>
      <c r="C382" s="180"/>
      <c r="D382" s="180"/>
      <c r="E382" s="180"/>
    </row>
    <row r="383">
      <c r="B383" s="179"/>
      <c r="C383" s="180"/>
      <c r="D383" s="180"/>
      <c r="E383" s="180"/>
    </row>
    <row r="384">
      <c r="B384" s="179"/>
      <c r="C384" s="180"/>
      <c r="D384" s="180"/>
      <c r="E384" s="180"/>
    </row>
    <row r="385">
      <c r="B385" s="179"/>
      <c r="C385" s="180"/>
      <c r="D385" s="180"/>
      <c r="E385" s="180"/>
    </row>
    <row r="386">
      <c r="B386" s="179"/>
      <c r="C386" s="180"/>
      <c r="D386" s="180"/>
      <c r="E386" s="180"/>
    </row>
    <row r="387">
      <c r="B387" s="179"/>
      <c r="C387" s="180"/>
      <c r="D387" s="180"/>
      <c r="E387" s="180"/>
    </row>
    <row r="388">
      <c r="B388" s="179"/>
      <c r="C388" s="180"/>
      <c r="D388" s="180"/>
      <c r="E388" s="180"/>
    </row>
    <row r="389">
      <c r="B389" s="179"/>
      <c r="C389" s="180"/>
      <c r="D389" s="180"/>
      <c r="E389" s="180"/>
    </row>
    <row r="390">
      <c r="B390" s="179"/>
      <c r="C390" s="180"/>
      <c r="D390" s="180"/>
      <c r="E390" s="180"/>
    </row>
    <row r="391">
      <c r="B391" s="179"/>
      <c r="C391" s="180"/>
      <c r="D391" s="180"/>
      <c r="E391" s="180"/>
    </row>
    <row r="392">
      <c r="B392" s="179"/>
      <c r="C392" s="180"/>
      <c r="D392" s="180"/>
      <c r="E392" s="180"/>
    </row>
    <row r="393">
      <c r="B393" s="179"/>
      <c r="C393" s="180"/>
      <c r="D393" s="180"/>
      <c r="E393" s="180"/>
    </row>
    <row r="394">
      <c r="B394" s="179"/>
      <c r="C394" s="180"/>
      <c r="D394" s="180"/>
      <c r="E394" s="180"/>
    </row>
    <row r="395">
      <c r="B395" s="179"/>
      <c r="C395" s="180"/>
      <c r="D395" s="180"/>
      <c r="E395" s="180"/>
    </row>
    <row r="396">
      <c r="B396" s="179"/>
      <c r="C396" s="180"/>
      <c r="D396" s="180"/>
      <c r="E396" s="180"/>
    </row>
    <row r="397">
      <c r="B397" s="179"/>
      <c r="C397" s="180"/>
      <c r="D397" s="180"/>
      <c r="E397" s="180"/>
    </row>
    <row r="398">
      <c r="B398" s="179"/>
      <c r="C398" s="180"/>
      <c r="D398" s="180"/>
      <c r="E398" s="180"/>
    </row>
    <row r="399">
      <c r="B399" s="179"/>
      <c r="C399" s="180"/>
      <c r="D399" s="180"/>
      <c r="E399" s="180"/>
    </row>
    <row r="400">
      <c r="B400" s="179"/>
      <c r="C400" s="180"/>
      <c r="D400" s="180"/>
      <c r="E400" s="180"/>
    </row>
    <row r="401">
      <c r="B401" s="179"/>
      <c r="C401" s="180"/>
      <c r="D401" s="180"/>
      <c r="E401" s="180"/>
    </row>
    <row r="402">
      <c r="B402" s="179"/>
      <c r="C402" s="180"/>
      <c r="D402" s="180"/>
      <c r="E402" s="180"/>
    </row>
    <row r="403">
      <c r="B403" s="179"/>
      <c r="C403" s="180"/>
      <c r="D403" s="180"/>
      <c r="E403" s="180"/>
    </row>
    <row r="404">
      <c r="B404" s="179"/>
      <c r="C404" s="180"/>
      <c r="D404" s="180"/>
      <c r="E404" s="180"/>
    </row>
    <row r="405">
      <c r="B405" s="179"/>
      <c r="C405" s="180"/>
      <c r="D405" s="180"/>
      <c r="E405" s="180"/>
    </row>
    <row r="406">
      <c r="B406" s="179"/>
      <c r="C406" s="180"/>
      <c r="D406" s="180"/>
      <c r="E406" s="180"/>
    </row>
    <row r="407">
      <c r="B407" s="179"/>
      <c r="C407" s="180"/>
      <c r="D407" s="180"/>
      <c r="E407" s="180"/>
    </row>
    <row r="408">
      <c r="B408" s="179"/>
      <c r="C408" s="180"/>
      <c r="D408" s="180"/>
      <c r="E408" s="180"/>
    </row>
    <row r="409">
      <c r="B409" s="179"/>
      <c r="C409" s="180"/>
      <c r="D409" s="180"/>
      <c r="E409" s="180"/>
    </row>
    <row r="410">
      <c r="B410" s="179"/>
      <c r="C410" s="180"/>
      <c r="D410" s="180"/>
      <c r="E410" s="180"/>
    </row>
    <row r="411">
      <c r="B411" s="179"/>
      <c r="C411" s="180"/>
      <c r="D411" s="180"/>
      <c r="E411" s="180"/>
    </row>
    <row r="412">
      <c r="B412" s="179"/>
      <c r="C412" s="180"/>
      <c r="D412" s="180"/>
      <c r="E412" s="180"/>
    </row>
    <row r="413">
      <c r="B413" s="179"/>
      <c r="C413" s="180"/>
      <c r="D413" s="180"/>
      <c r="E413" s="180"/>
    </row>
    <row r="414">
      <c r="B414" s="179"/>
      <c r="C414" s="180"/>
      <c r="D414" s="180"/>
      <c r="E414" s="180"/>
    </row>
    <row r="415">
      <c r="B415" s="179"/>
      <c r="C415" s="180"/>
      <c r="D415" s="180"/>
      <c r="E415" s="180"/>
    </row>
    <row r="416">
      <c r="B416" s="179"/>
      <c r="C416" s="180"/>
      <c r="D416" s="180"/>
      <c r="E416" s="180"/>
    </row>
    <row r="417">
      <c r="B417" s="179"/>
      <c r="C417" s="180"/>
      <c r="D417" s="180"/>
      <c r="E417" s="180"/>
    </row>
    <row r="418">
      <c r="B418" s="179"/>
      <c r="C418" s="180"/>
      <c r="D418" s="180"/>
      <c r="E418" s="180"/>
    </row>
    <row r="419">
      <c r="B419" s="179"/>
      <c r="C419" s="180"/>
      <c r="D419" s="180"/>
      <c r="E419" s="180"/>
    </row>
    <row r="420">
      <c r="B420" s="179"/>
      <c r="C420" s="180"/>
      <c r="D420" s="180"/>
      <c r="E420" s="180"/>
    </row>
    <row r="421">
      <c r="B421" s="179"/>
      <c r="C421" s="180"/>
      <c r="D421" s="180"/>
      <c r="E421" s="180"/>
    </row>
    <row r="422">
      <c r="B422" s="179"/>
      <c r="C422" s="180"/>
      <c r="D422" s="180"/>
      <c r="E422" s="180"/>
    </row>
    <row r="423">
      <c r="B423" s="179"/>
      <c r="C423" s="180"/>
      <c r="D423" s="180"/>
      <c r="E423" s="180"/>
    </row>
    <row r="424">
      <c r="B424" s="179"/>
      <c r="C424" s="180"/>
      <c r="D424" s="180"/>
      <c r="E424" s="180"/>
    </row>
    <row r="425">
      <c r="B425" s="179"/>
      <c r="C425" s="180"/>
      <c r="D425" s="180"/>
      <c r="E425" s="180"/>
    </row>
    <row r="426">
      <c r="B426" s="179"/>
      <c r="C426" s="180"/>
      <c r="D426" s="180"/>
      <c r="E426" s="180"/>
    </row>
    <row r="427">
      <c r="B427" s="179"/>
      <c r="C427" s="180"/>
      <c r="D427" s="180"/>
      <c r="E427" s="180"/>
    </row>
    <row r="428">
      <c r="B428" s="179"/>
      <c r="C428" s="180"/>
      <c r="D428" s="180"/>
      <c r="E428" s="180"/>
    </row>
    <row r="429">
      <c r="B429" s="179"/>
      <c r="C429" s="180"/>
      <c r="D429" s="180"/>
      <c r="E429" s="180"/>
    </row>
    <row r="430">
      <c r="B430" s="179"/>
      <c r="C430" s="180"/>
      <c r="D430" s="180"/>
      <c r="E430" s="180"/>
    </row>
    <row r="431">
      <c r="B431" s="179"/>
      <c r="C431" s="180"/>
      <c r="D431" s="180"/>
      <c r="E431" s="180"/>
    </row>
    <row r="432">
      <c r="B432" s="179"/>
      <c r="C432" s="180"/>
      <c r="D432" s="180"/>
      <c r="E432" s="180"/>
    </row>
    <row r="433">
      <c r="B433" s="179"/>
      <c r="C433" s="180"/>
      <c r="D433" s="180"/>
      <c r="E433" s="180"/>
    </row>
    <row r="434">
      <c r="B434" s="179"/>
      <c r="C434" s="180"/>
      <c r="D434" s="180"/>
      <c r="E434" s="180"/>
    </row>
    <row r="435">
      <c r="B435" s="179"/>
      <c r="C435" s="180"/>
      <c r="D435" s="180"/>
      <c r="E435" s="180"/>
    </row>
    <row r="436">
      <c r="B436" s="179"/>
      <c r="C436" s="180"/>
      <c r="D436" s="180"/>
      <c r="E436" s="180"/>
    </row>
    <row r="437">
      <c r="B437" s="179"/>
      <c r="C437" s="180"/>
      <c r="D437" s="180"/>
      <c r="E437" s="180"/>
    </row>
    <row r="438">
      <c r="B438" s="179"/>
      <c r="C438" s="180"/>
      <c r="D438" s="180"/>
      <c r="E438" s="180"/>
    </row>
    <row r="439">
      <c r="B439" s="179"/>
      <c r="C439" s="180"/>
      <c r="D439" s="180"/>
      <c r="E439" s="180"/>
    </row>
    <row r="440">
      <c r="B440" s="179"/>
      <c r="C440" s="180"/>
      <c r="D440" s="180"/>
      <c r="E440" s="180"/>
    </row>
    <row r="441">
      <c r="B441" s="179"/>
      <c r="C441" s="180"/>
      <c r="D441" s="180"/>
      <c r="E441" s="180"/>
    </row>
    <row r="442">
      <c r="B442" s="179"/>
      <c r="C442" s="180"/>
      <c r="D442" s="180"/>
      <c r="E442" s="180"/>
    </row>
    <row r="443">
      <c r="B443" s="179"/>
      <c r="C443" s="180"/>
      <c r="D443" s="180"/>
      <c r="E443" s="180"/>
    </row>
    <row r="444">
      <c r="B444" s="179"/>
      <c r="C444" s="180"/>
      <c r="D444" s="180"/>
      <c r="E444" s="180"/>
    </row>
    <row r="445">
      <c r="B445" s="179"/>
      <c r="C445" s="180"/>
      <c r="D445" s="180"/>
      <c r="E445" s="180"/>
    </row>
    <row r="446">
      <c r="B446" s="179"/>
      <c r="C446" s="180"/>
      <c r="D446" s="180"/>
      <c r="E446" s="180"/>
    </row>
    <row r="447">
      <c r="B447" s="179"/>
      <c r="C447" s="180"/>
      <c r="D447" s="180"/>
      <c r="E447" s="180"/>
    </row>
    <row r="448">
      <c r="B448" s="179"/>
      <c r="C448" s="180"/>
      <c r="D448" s="180"/>
      <c r="E448" s="180"/>
    </row>
    <row r="449">
      <c r="B449" s="179"/>
      <c r="C449" s="180"/>
      <c r="D449" s="180"/>
      <c r="E449" s="180"/>
    </row>
    <row r="450">
      <c r="B450" s="179"/>
      <c r="C450" s="180"/>
      <c r="D450" s="180"/>
      <c r="E450" s="180"/>
    </row>
    <row r="451">
      <c r="B451" s="179"/>
      <c r="C451" s="180"/>
      <c r="D451" s="180"/>
      <c r="E451" s="180"/>
    </row>
    <row r="452">
      <c r="B452" s="179"/>
      <c r="C452" s="180"/>
      <c r="D452" s="180"/>
      <c r="E452" s="180"/>
    </row>
    <row r="453">
      <c r="B453" s="179"/>
      <c r="C453" s="180"/>
      <c r="D453" s="180"/>
      <c r="E453" s="180"/>
    </row>
    <row r="454">
      <c r="B454" s="179"/>
      <c r="C454" s="180"/>
      <c r="D454" s="180"/>
      <c r="E454" s="180"/>
    </row>
    <row r="455">
      <c r="B455" s="179"/>
      <c r="C455" s="180"/>
      <c r="D455" s="180"/>
      <c r="E455" s="180"/>
    </row>
    <row r="456">
      <c r="B456" s="179"/>
      <c r="C456" s="180"/>
      <c r="D456" s="180"/>
      <c r="E456" s="180"/>
    </row>
    <row r="457">
      <c r="B457" s="179"/>
      <c r="C457" s="180"/>
      <c r="D457" s="180"/>
      <c r="E457" s="180"/>
    </row>
    <row r="458">
      <c r="B458" s="179"/>
      <c r="C458" s="180"/>
      <c r="D458" s="180"/>
      <c r="E458" s="180"/>
    </row>
    <row r="459">
      <c r="B459" s="179"/>
      <c r="C459" s="180"/>
      <c r="D459" s="180"/>
      <c r="E459" s="180"/>
    </row>
    <row r="460">
      <c r="B460" s="179"/>
      <c r="C460" s="180"/>
      <c r="D460" s="180"/>
      <c r="E460" s="180"/>
    </row>
    <row r="461">
      <c r="B461" s="179"/>
      <c r="C461" s="180"/>
      <c r="D461" s="180"/>
      <c r="E461" s="180"/>
    </row>
    <row r="462">
      <c r="B462" s="179"/>
      <c r="C462" s="180"/>
      <c r="D462" s="180"/>
      <c r="E462" s="180"/>
    </row>
    <row r="463">
      <c r="B463" s="179"/>
      <c r="C463" s="180"/>
      <c r="D463" s="180"/>
      <c r="E463" s="180"/>
    </row>
    <row r="464">
      <c r="B464" s="179"/>
      <c r="C464" s="180"/>
      <c r="D464" s="180"/>
      <c r="E464" s="180"/>
    </row>
    <row r="465">
      <c r="B465" s="179"/>
      <c r="C465" s="180"/>
      <c r="D465" s="180"/>
      <c r="E465" s="180"/>
    </row>
    <row r="466">
      <c r="B466" s="179"/>
      <c r="C466" s="180"/>
      <c r="D466" s="180"/>
      <c r="E466" s="180"/>
    </row>
    <row r="467">
      <c r="B467" s="179"/>
      <c r="C467" s="180"/>
      <c r="D467" s="180"/>
      <c r="E467" s="180"/>
    </row>
    <row r="468">
      <c r="B468" s="179"/>
      <c r="C468" s="180"/>
      <c r="D468" s="180"/>
      <c r="E468" s="180"/>
    </row>
    <row r="469">
      <c r="B469" s="179"/>
      <c r="C469" s="180"/>
      <c r="D469" s="180"/>
      <c r="E469" s="180"/>
    </row>
    <row r="470">
      <c r="B470" s="179"/>
      <c r="C470" s="180"/>
      <c r="D470" s="180"/>
      <c r="E470" s="180"/>
    </row>
    <row r="471">
      <c r="B471" s="179"/>
      <c r="C471" s="180"/>
      <c r="D471" s="180"/>
      <c r="E471" s="180"/>
    </row>
    <row r="472">
      <c r="B472" s="179"/>
      <c r="C472" s="180"/>
      <c r="D472" s="180"/>
      <c r="E472" s="180"/>
    </row>
    <row r="473">
      <c r="B473" s="179"/>
      <c r="C473" s="180"/>
      <c r="D473" s="180"/>
      <c r="E473" s="180"/>
    </row>
    <row r="474">
      <c r="B474" s="179"/>
      <c r="C474" s="180"/>
      <c r="D474" s="180"/>
      <c r="E474" s="180"/>
    </row>
    <row r="475">
      <c r="B475" s="179"/>
      <c r="C475" s="180"/>
      <c r="D475" s="180"/>
      <c r="E475" s="180"/>
    </row>
    <row r="476">
      <c r="B476" s="179"/>
      <c r="C476" s="180"/>
      <c r="D476" s="180"/>
      <c r="E476" s="180"/>
    </row>
    <row r="477">
      <c r="B477" s="179"/>
      <c r="C477" s="180"/>
      <c r="D477" s="180"/>
      <c r="E477" s="180"/>
    </row>
    <row r="478">
      <c r="B478" s="179"/>
      <c r="C478" s="180"/>
      <c r="D478" s="180"/>
      <c r="E478" s="180"/>
    </row>
    <row r="479">
      <c r="B479" s="179"/>
      <c r="C479" s="180"/>
      <c r="D479" s="180"/>
      <c r="E479" s="180"/>
    </row>
    <row r="480">
      <c r="B480" s="179"/>
      <c r="C480" s="180"/>
      <c r="D480" s="180"/>
      <c r="E480" s="180"/>
    </row>
    <row r="481">
      <c r="B481" s="179"/>
      <c r="C481" s="180"/>
      <c r="D481" s="180"/>
      <c r="E481" s="180"/>
    </row>
    <row r="482">
      <c r="B482" s="179"/>
      <c r="C482" s="180"/>
      <c r="D482" s="180"/>
      <c r="E482" s="180"/>
    </row>
    <row r="483">
      <c r="B483" s="179"/>
      <c r="C483" s="180"/>
      <c r="D483" s="180"/>
      <c r="E483" s="180"/>
    </row>
    <row r="484">
      <c r="B484" s="179"/>
      <c r="C484" s="180"/>
      <c r="D484" s="180"/>
      <c r="E484" s="180"/>
    </row>
    <row r="485">
      <c r="B485" s="179"/>
      <c r="C485" s="180"/>
      <c r="D485" s="180"/>
      <c r="E485" s="180"/>
    </row>
    <row r="486">
      <c r="B486" s="179"/>
      <c r="C486" s="180"/>
      <c r="D486" s="180"/>
      <c r="E486" s="180"/>
    </row>
    <row r="487">
      <c r="B487" s="179"/>
      <c r="C487" s="180"/>
      <c r="D487" s="180"/>
      <c r="E487" s="180"/>
    </row>
    <row r="488">
      <c r="B488" s="179"/>
      <c r="C488" s="180"/>
      <c r="D488" s="180"/>
      <c r="E488" s="180"/>
    </row>
    <row r="489">
      <c r="B489" s="179"/>
      <c r="C489" s="180"/>
      <c r="D489" s="180"/>
      <c r="E489" s="180"/>
    </row>
    <row r="490">
      <c r="B490" s="179"/>
      <c r="C490" s="180"/>
      <c r="D490" s="180"/>
      <c r="E490" s="180"/>
    </row>
    <row r="491">
      <c r="B491" s="179"/>
      <c r="C491" s="180"/>
      <c r="D491" s="180"/>
      <c r="E491" s="180"/>
    </row>
    <row r="492">
      <c r="B492" s="179"/>
      <c r="C492" s="180"/>
      <c r="D492" s="180"/>
      <c r="E492" s="180"/>
    </row>
    <row r="493">
      <c r="B493" s="179"/>
      <c r="C493" s="180"/>
      <c r="D493" s="180"/>
      <c r="E493" s="180"/>
    </row>
    <row r="494">
      <c r="B494" s="179"/>
      <c r="C494" s="180"/>
      <c r="D494" s="180"/>
      <c r="E494" s="180"/>
    </row>
    <row r="495">
      <c r="B495" s="179"/>
      <c r="C495" s="180"/>
      <c r="D495" s="180"/>
      <c r="E495" s="180"/>
    </row>
    <row r="496">
      <c r="B496" s="179"/>
      <c r="C496" s="180"/>
      <c r="D496" s="180"/>
      <c r="E496" s="180"/>
    </row>
    <row r="497">
      <c r="B497" s="179"/>
      <c r="C497" s="180"/>
      <c r="D497" s="180"/>
      <c r="E497" s="180"/>
    </row>
    <row r="498">
      <c r="B498" s="179"/>
      <c r="C498" s="180"/>
      <c r="D498" s="180"/>
      <c r="E498" s="180"/>
    </row>
    <row r="499">
      <c r="B499" s="179"/>
      <c r="C499" s="180"/>
      <c r="D499" s="180"/>
      <c r="E499" s="180"/>
    </row>
    <row r="500">
      <c r="B500" s="179"/>
      <c r="C500" s="180"/>
      <c r="D500" s="180"/>
      <c r="E500" s="180"/>
    </row>
    <row r="501">
      <c r="B501" s="179"/>
      <c r="C501" s="180"/>
      <c r="D501" s="180"/>
      <c r="E501" s="180"/>
    </row>
    <row r="502">
      <c r="B502" s="179"/>
      <c r="C502" s="180"/>
      <c r="D502" s="180"/>
      <c r="E502" s="180"/>
    </row>
    <row r="503">
      <c r="B503" s="179"/>
      <c r="C503" s="180"/>
      <c r="D503" s="180"/>
      <c r="E503" s="180"/>
    </row>
    <row r="504">
      <c r="B504" s="179"/>
      <c r="C504" s="180"/>
      <c r="D504" s="180"/>
      <c r="E504" s="180"/>
    </row>
    <row r="505">
      <c r="B505" s="179"/>
      <c r="C505" s="180"/>
      <c r="D505" s="180"/>
      <c r="E505" s="180"/>
    </row>
    <row r="506">
      <c r="B506" s="179"/>
      <c r="C506" s="180"/>
      <c r="D506" s="180"/>
      <c r="E506" s="180"/>
    </row>
    <row r="507">
      <c r="B507" s="179"/>
      <c r="C507" s="180"/>
      <c r="D507" s="180"/>
      <c r="E507" s="180"/>
    </row>
    <row r="508">
      <c r="B508" s="179"/>
      <c r="C508" s="180"/>
      <c r="D508" s="180"/>
      <c r="E508" s="180"/>
    </row>
    <row r="509">
      <c r="B509" s="179"/>
      <c r="C509" s="180"/>
      <c r="D509" s="180"/>
      <c r="E509" s="180"/>
    </row>
    <row r="510">
      <c r="B510" s="179"/>
      <c r="C510" s="180"/>
      <c r="D510" s="180"/>
      <c r="E510" s="180"/>
    </row>
    <row r="511">
      <c r="B511" s="179"/>
      <c r="C511" s="180"/>
      <c r="D511" s="180"/>
      <c r="E511" s="180"/>
    </row>
    <row r="512">
      <c r="B512" s="179"/>
      <c r="C512" s="180"/>
      <c r="D512" s="180"/>
      <c r="E512" s="180"/>
    </row>
    <row r="513">
      <c r="B513" s="179"/>
      <c r="C513" s="180"/>
      <c r="D513" s="180"/>
      <c r="E513" s="180"/>
    </row>
    <row r="514">
      <c r="B514" s="179"/>
      <c r="C514" s="180"/>
      <c r="D514" s="180"/>
      <c r="E514" s="180"/>
    </row>
    <row r="515">
      <c r="B515" s="179"/>
      <c r="C515" s="180"/>
      <c r="D515" s="180"/>
      <c r="E515" s="180"/>
    </row>
    <row r="516">
      <c r="B516" s="179"/>
      <c r="C516" s="180"/>
      <c r="D516" s="180"/>
      <c r="E516" s="180"/>
    </row>
    <row r="517">
      <c r="B517" s="179"/>
      <c r="C517" s="180"/>
      <c r="D517" s="180"/>
      <c r="E517" s="180"/>
    </row>
    <row r="518">
      <c r="B518" s="179"/>
      <c r="C518" s="180"/>
      <c r="D518" s="180"/>
      <c r="E518" s="180"/>
    </row>
    <row r="519">
      <c r="B519" s="179"/>
      <c r="C519" s="180"/>
      <c r="D519" s="180"/>
      <c r="E519" s="180"/>
    </row>
    <row r="520">
      <c r="B520" s="179"/>
      <c r="C520" s="180"/>
      <c r="D520" s="180"/>
      <c r="E520" s="180"/>
    </row>
    <row r="521">
      <c r="B521" s="179"/>
      <c r="C521" s="180"/>
      <c r="D521" s="180"/>
      <c r="E521" s="180"/>
    </row>
    <row r="522">
      <c r="B522" s="179"/>
      <c r="C522" s="180"/>
      <c r="D522" s="180"/>
      <c r="E522" s="180"/>
    </row>
    <row r="523">
      <c r="B523" s="179"/>
      <c r="C523" s="180"/>
      <c r="D523" s="180"/>
      <c r="E523" s="180"/>
    </row>
    <row r="524">
      <c r="B524" s="179"/>
      <c r="C524" s="180"/>
      <c r="D524" s="180"/>
      <c r="E524" s="180"/>
    </row>
    <row r="525">
      <c r="B525" s="179"/>
      <c r="C525" s="180"/>
      <c r="D525" s="180"/>
      <c r="E525" s="180"/>
    </row>
    <row r="526">
      <c r="B526" s="179"/>
      <c r="C526" s="180"/>
      <c r="D526" s="180"/>
      <c r="E526" s="180"/>
    </row>
    <row r="527">
      <c r="B527" s="179"/>
      <c r="C527" s="180"/>
      <c r="D527" s="180"/>
      <c r="E527" s="180"/>
    </row>
    <row r="528">
      <c r="B528" s="179"/>
      <c r="C528" s="180"/>
      <c r="D528" s="180"/>
      <c r="E528" s="180"/>
    </row>
    <row r="529">
      <c r="B529" s="179"/>
      <c r="C529" s="180"/>
      <c r="D529" s="180"/>
      <c r="E529" s="180"/>
    </row>
    <row r="530">
      <c r="B530" s="179"/>
      <c r="C530" s="180"/>
      <c r="D530" s="180"/>
      <c r="E530" s="180"/>
    </row>
    <row r="531">
      <c r="B531" s="179"/>
      <c r="C531" s="180"/>
      <c r="D531" s="180"/>
      <c r="E531" s="180"/>
    </row>
    <row r="532">
      <c r="B532" s="179"/>
      <c r="C532" s="180"/>
      <c r="D532" s="180"/>
      <c r="E532" s="180"/>
    </row>
    <row r="533">
      <c r="B533" s="179"/>
      <c r="C533" s="180"/>
      <c r="D533" s="180"/>
      <c r="E533" s="180"/>
    </row>
    <row r="534">
      <c r="B534" s="179"/>
      <c r="C534" s="180"/>
      <c r="D534" s="180"/>
      <c r="E534" s="180"/>
    </row>
    <row r="535">
      <c r="B535" s="179"/>
      <c r="C535" s="180"/>
      <c r="D535" s="180"/>
      <c r="E535" s="180"/>
    </row>
    <row r="536">
      <c r="B536" s="179"/>
      <c r="C536" s="180"/>
      <c r="D536" s="180"/>
      <c r="E536" s="180"/>
    </row>
    <row r="537">
      <c r="B537" s="179"/>
      <c r="C537" s="180"/>
      <c r="D537" s="180"/>
      <c r="E537" s="180"/>
    </row>
    <row r="538">
      <c r="B538" s="179"/>
      <c r="C538" s="180"/>
      <c r="D538" s="180"/>
      <c r="E538" s="180"/>
    </row>
    <row r="539">
      <c r="B539" s="179"/>
      <c r="C539" s="180"/>
      <c r="D539" s="180"/>
      <c r="E539" s="180"/>
    </row>
    <row r="540">
      <c r="B540" s="179"/>
      <c r="C540" s="180"/>
      <c r="D540" s="180"/>
      <c r="E540" s="180"/>
    </row>
    <row r="541">
      <c r="B541" s="179"/>
      <c r="C541" s="180"/>
      <c r="D541" s="180"/>
      <c r="E541" s="180"/>
    </row>
    <row r="542">
      <c r="B542" s="179"/>
      <c r="C542" s="180"/>
      <c r="D542" s="180"/>
      <c r="E542" s="180"/>
    </row>
    <row r="543">
      <c r="B543" s="179"/>
      <c r="C543" s="180"/>
      <c r="D543" s="180"/>
      <c r="E543" s="180"/>
    </row>
    <row r="544">
      <c r="B544" s="179"/>
      <c r="C544" s="180"/>
      <c r="D544" s="180"/>
      <c r="E544" s="180"/>
    </row>
    <row r="545">
      <c r="B545" s="179"/>
      <c r="C545" s="180"/>
      <c r="D545" s="180"/>
      <c r="E545" s="180"/>
    </row>
    <row r="546">
      <c r="B546" s="179"/>
      <c r="C546" s="180"/>
      <c r="D546" s="180"/>
      <c r="E546" s="180"/>
    </row>
    <row r="547">
      <c r="B547" s="179"/>
      <c r="C547" s="180"/>
      <c r="D547" s="180"/>
      <c r="E547" s="180"/>
    </row>
    <row r="548">
      <c r="B548" s="179"/>
      <c r="C548" s="180"/>
      <c r="D548" s="180"/>
      <c r="E548" s="180"/>
    </row>
    <row r="549">
      <c r="B549" s="179"/>
      <c r="C549" s="180"/>
      <c r="D549" s="180"/>
      <c r="E549" s="180"/>
    </row>
    <row r="550">
      <c r="B550" s="179"/>
      <c r="C550" s="180"/>
      <c r="D550" s="180"/>
      <c r="E550" s="180"/>
    </row>
    <row r="551">
      <c r="B551" s="179"/>
      <c r="C551" s="180"/>
      <c r="D551" s="180"/>
      <c r="E551" s="180"/>
    </row>
    <row r="552">
      <c r="B552" s="179"/>
      <c r="C552" s="180"/>
      <c r="D552" s="180"/>
      <c r="E552" s="180"/>
    </row>
    <row r="553">
      <c r="B553" s="179"/>
      <c r="C553" s="180"/>
      <c r="D553" s="180"/>
      <c r="E553" s="180"/>
    </row>
    <row r="554">
      <c r="B554" s="179"/>
      <c r="C554" s="180"/>
      <c r="D554" s="180"/>
      <c r="E554" s="180"/>
    </row>
    <row r="555">
      <c r="B555" s="179"/>
      <c r="C555" s="180"/>
      <c r="D555" s="180"/>
      <c r="E555" s="180"/>
    </row>
    <row r="556">
      <c r="B556" s="179"/>
      <c r="C556" s="180"/>
      <c r="D556" s="180"/>
      <c r="E556" s="180"/>
    </row>
    <row r="557">
      <c r="B557" s="179"/>
      <c r="C557" s="180"/>
      <c r="D557" s="180"/>
      <c r="E557" s="180"/>
    </row>
    <row r="558">
      <c r="B558" s="179"/>
      <c r="C558" s="180"/>
      <c r="D558" s="180"/>
      <c r="E558" s="180"/>
    </row>
    <row r="559">
      <c r="B559" s="179"/>
      <c r="C559" s="180"/>
      <c r="D559" s="180"/>
      <c r="E559" s="180"/>
    </row>
    <row r="560">
      <c r="B560" s="179"/>
      <c r="C560" s="180"/>
      <c r="D560" s="180"/>
      <c r="E560" s="180"/>
    </row>
    <row r="561">
      <c r="B561" s="179"/>
      <c r="C561" s="180"/>
      <c r="D561" s="180"/>
      <c r="E561" s="180"/>
    </row>
    <row r="562">
      <c r="B562" s="179"/>
      <c r="C562" s="180"/>
      <c r="D562" s="180"/>
      <c r="E562" s="180"/>
    </row>
    <row r="563">
      <c r="B563" s="179"/>
      <c r="C563" s="180"/>
      <c r="D563" s="180"/>
      <c r="E563" s="180"/>
    </row>
    <row r="564">
      <c r="B564" s="179"/>
      <c r="C564" s="180"/>
      <c r="D564" s="180"/>
      <c r="E564" s="180"/>
    </row>
    <row r="565">
      <c r="B565" s="179"/>
      <c r="C565" s="180"/>
      <c r="D565" s="180"/>
      <c r="E565" s="180"/>
    </row>
    <row r="566">
      <c r="B566" s="179"/>
      <c r="C566" s="180"/>
      <c r="D566" s="180"/>
      <c r="E566" s="180"/>
    </row>
    <row r="567">
      <c r="B567" s="179"/>
      <c r="C567" s="180"/>
      <c r="D567" s="180"/>
      <c r="E567" s="180"/>
    </row>
    <row r="568">
      <c r="B568" s="179"/>
      <c r="C568" s="180"/>
      <c r="D568" s="180"/>
      <c r="E568" s="180"/>
    </row>
    <row r="569">
      <c r="B569" s="179"/>
      <c r="C569" s="180"/>
      <c r="D569" s="180"/>
      <c r="E569" s="180"/>
    </row>
    <row r="570">
      <c r="B570" s="179"/>
      <c r="C570" s="180"/>
      <c r="D570" s="180"/>
      <c r="E570" s="180"/>
    </row>
    <row r="571">
      <c r="B571" s="179"/>
      <c r="C571" s="180"/>
      <c r="D571" s="180"/>
      <c r="E571" s="180"/>
    </row>
    <row r="572">
      <c r="B572" s="179"/>
      <c r="C572" s="180"/>
      <c r="D572" s="180"/>
      <c r="E572" s="180"/>
    </row>
    <row r="573">
      <c r="B573" s="179"/>
      <c r="C573" s="180"/>
      <c r="D573" s="180"/>
      <c r="E573" s="180"/>
    </row>
    <row r="574">
      <c r="B574" s="179"/>
      <c r="C574" s="180"/>
      <c r="D574" s="180"/>
      <c r="E574" s="180"/>
    </row>
    <row r="575">
      <c r="B575" s="179"/>
      <c r="C575" s="180"/>
      <c r="D575" s="180"/>
      <c r="E575" s="180"/>
    </row>
    <row r="576">
      <c r="B576" s="179"/>
      <c r="C576" s="180"/>
      <c r="D576" s="180"/>
      <c r="E576" s="180"/>
    </row>
    <row r="577">
      <c r="B577" s="179"/>
      <c r="C577" s="180"/>
      <c r="D577" s="180"/>
      <c r="E577" s="180"/>
    </row>
    <row r="578">
      <c r="B578" s="179"/>
      <c r="C578" s="180"/>
      <c r="D578" s="180"/>
      <c r="E578" s="180"/>
    </row>
    <row r="579">
      <c r="B579" s="179"/>
      <c r="C579" s="180"/>
      <c r="D579" s="180"/>
      <c r="E579" s="180"/>
    </row>
    <row r="580">
      <c r="B580" s="179"/>
      <c r="C580" s="180"/>
      <c r="D580" s="180"/>
      <c r="E580" s="180"/>
    </row>
    <row r="581">
      <c r="B581" s="179"/>
      <c r="C581" s="180"/>
      <c r="D581" s="180"/>
      <c r="E581" s="180"/>
    </row>
    <row r="582">
      <c r="B582" s="179"/>
      <c r="C582" s="180"/>
      <c r="D582" s="180"/>
      <c r="E582" s="180"/>
    </row>
    <row r="583">
      <c r="B583" s="179"/>
      <c r="C583" s="180"/>
      <c r="D583" s="180"/>
      <c r="E583" s="180"/>
    </row>
    <row r="584">
      <c r="B584" s="179"/>
      <c r="C584" s="180"/>
      <c r="D584" s="180"/>
      <c r="E584" s="180"/>
    </row>
    <row r="585">
      <c r="B585" s="179"/>
      <c r="C585" s="180"/>
      <c r="D585" s="180"/>
      <c r="E585" s="180"/>
    </row>
    <row r="586">
      <c r="B586" s="179"/>
      <c r="C586" s="180"/>
      <c r="D586" s="180"/>
      <c r="E586" s="180"/>
    </row>
    <row r="587">
      <c r="B587" s="179"/>
      <c r="C587" s="180"/>
      <c r="D587" s="180"/>
      <c r="E587" s="180"/>
    </row>
    <row r="588">
      <c r="B588" s="179"/>
      <c r="C588" s="180"/>
      <c r="D588" s="180"/>
      <c r="E588" s="180"/>
    </row>
    <row r="589">
      <c r="B589" s="179"/>
      <c r="C589" s="180"/>
      <c r="D589" s="180"/>
      <c r="E589" s="180"/>
    </row>
    <row r="590">
      <c r="B590" s="179"/>
      <c r="C590" s="180"/>
      <c r="D590" s="180"/>
      <c r="E590" s="180"/>
    </row>
    <row r="591">
      <c r="B591" s="179"/>
      <c r="C591" s="180"/>
      <c r="D591" s="180"/>
      <c r="E591" s="180"/>
    </row>
    <row r="592">
      <c r="B592" s="179"/>
      <c r="C592" s="180"/>
      <c r="D592" s="180"/>
      <c r="E592" s="180"/>
    </row>
    <row r="593">
      <c r="B593" s="179"/>
      <c r="C593" s="180"/>
      <c r="D593" s="180"/>
      <c r="E593" s="180"/>
    </row>
    <row r="594">
      <c r="B594" s="179"/>
      <c r="C594" s="180"/>
      <c r="D594" s="180"/>
      <c r="E594" s="180"/>
    </row>
    <row r="595">
      <c r="B595" s="179"/>
      <c r="C595" s="180"/>
      <c r="D595" s="180"/>
      <c r="E595" s="180"/>
    </row>
    <row r="596">
      <c r="B596" s="179"/>
      <c r="C596" s="180"/>
      <c r="D596" s="180"/>
      <c r="E596" s="180"/>
    </row>
    <row r="597">
      <c r="B597" s="179"/>
      <c r="C597" s="180"/>
      <c r="D597" s="180"/>
      <c r="E597" s="180"/>
    </row>
    <row r="598">
      <c r="B598" s="179"/>
      <c r="C598" s="180"/>
      <c r="D598" s="180"/>
      <c r="E598" s="180"/>
    </row>
    <row r="599">
      <c r="B599" s="179"/>
      <c r="C599" s="180"/>
      <c r="D599" s="180"/>
      <c r="E599" s="180"/>
    </row>
    <row r="600">
      <c r="B600" s="179"/>
      <c r="C600" s="180"/>
      <c r="D600" s="180"/>
      <c r="E600" s="180"/>
    </row>
    <row r="601">
      <c r="B601" s="179"/>
      <c r="C601" s="180"/>
      <c r="D601" s="180"/>
      <c r="E601" s="180"/>
    </row>
    <row r="602">
      <c r="B602" s="179"/>
      <c r="C602" s="180"/>
      <c r="D602" s="180"/>
      <c r="E602" s="180"/>
    </row>
    <row r="603">
      <c r="B603" s="179"/>
      <c r="C603" s="180"/>
      <c r="D603" s="180"/>
      <c r="E603" s="180"/>
    </row>
    <row r="604">
      <c r="B604" s="179"/>
      <c r="C604" s="180"/>
      <c r="D604" s="180"/>
      <c r="E604" s="180"/>
    </row>
    <row r="605">
      <c r="B605" s="179"/>
      <c r="C605" s="180"/>
      <c r="D605" s="180"/>
      <c r="E605" s="180"/>
    </row>
    <row r="606">
      <c r="B606" s="179"/>
      <c r="C606" s="180"/>
      <c r="D606" s="180"/>
      <c r="E606" s="180"/>
    </row>
    <row r="607">
      <c r="B607" s="179"/>
      <c r="C607" s="180"/>
      <c r="D607" s="180"/>
      <c r="E607" s="180"/>
    </row>
    <row r="608">
      <c r="B608" s="179"/>
      <c r="C608" s="180"/>
      <c r="D608" s="180"/>
      <c r="E608" s="180"/>
    </row>
    <row r="609">
      <c r="B609" s="179"/>
      <c r="C609" s="180"/>
      <c r="D609" s="180"/>
      <c r="E609" s="180"/>
    </row>
    <row r="610">
      <c r="B610" s="179"/>
      <c r="C610" s="180"/>
      <c r="D610" s="180"/>
      <c r="E610" s="180"/>
    </row>
    <row r="611">
      <c r="B611" s="179"/>
      <c r="C611" s="180"/>
      <c r="D611" s="180"/>
      <c r="E611" s="180"/>
    </row>
    <row r="612">
      <c r="B612" s="179"/>
      <c r="C612" s="180"/>
      <c r="D612" s="180"/>
      <c r="E612" s="180"/>
    </row>
    <row r="613">
      <c r="B613" s="179"/>
      <c r="C613" s="180"/>
      <c r="D613" s="180"/>
      <c r="E613" s="180"/>
    </row>
    <row r="614">
      <c r="B614" s="179"/>
      <c r="C614" s="180"/>
      <c r="D614" s="180"/>
      <c r="E614" s="180"/>
    </row>
    <row r="615">
      <c r="B615" s="179"/>
      <c r="C615" s="180"/>
      <c r="D615" s="180"/>
      <c r="E615" s="180"/>
    </row>
    <row r="616">
      <c r="B616" s="179"/>
      <c r="C616" s="180"/>
      <c r="D616" s="180"/>
      <c r="E616" s="180"/>
    </row>
    <row r="617">
      <c r="B617" s="179"/>
      <c r="C617" s="180"/>
      <c r="D617" s="180"/>
      <c r="E617" s="180"/>
    </row>
    <row r="618">
      <c r="B618" s="179"/>
      <c r="C618" s="180"/>
      <c r="D618" s="180"/>
      <c r="E618" s="180"/>
    </row>
    <row r="619">
      <c r="B619" s="179"/>
      <c r="C619" s="180"/>
      <c r="D619" s="180"/>
      <c r="E619" s="180"/>
    </row>
    <row r="620">
      <c r="B620" s="179"/>
      <c r="C620" s="180"/>
      <c r="D620" s="180"/>
      <c r="E620" s="180"/>
    </row>
    <row r="621">
      <c r="B621" s="179"/>
      <c r="C621" s="180"/>
      <c r="D621" s="180"/>
      <c r="E621" s="180"/>
    </row>
    <row r="622">
      <c r="B622" s="179"/>
      <c r="C622" s="180"/>
      <c r="D622" s="180"/>
      <c r="E622" s="180"/>
    </row>
    <row r="623">
      <c r="B623" s="179"/>
      <c r="C623" s="180"/>
      <c r="D623" s="180"/>
      <c r="E623" s="180"/>
    </row>
    <row r="624">
      <c r="B624" s="179"/>
      <c r="C624" s="180"/>
      <c r="D624" s="180"/>
      <c r="E624" s="180"/>
    </row>
    <row r="625">
      <c r="B625" s="179"/>
      <c r="C625" s="180"/>
      <c r="D625" s="180"/>
      <c r="E625" s="180"/>
    </row>
    <row r="626">
      <c r="B626" s="179"/>
      <c r="C626" s="180"/>
      <c r="D626" s="180"/>
      <c r="E626" s="180"/>
    </row>
    <row r="627">
      <c r="B627" s="179"/>
      <c r="C627" s="180"/>
      <c r="D627" s="180"/>
      <c r="E627" s="180"/>
    </row>
    <row r="628">
      <c r="B628" s="179"/>
      <c r="C628" s="180"/>
      <c r="D628" s="180"/>
      <c r="E628" s="180"/>
    </row>
    <row r="629">
      <c r="B629" s="179"/>
      <c r="C629" s="180"/>
      <c r="D629" s="180"/>
      <c r="E629" s="180"/>
    </row>
    <row r="630">
      <c r="B630" s="179"/>
      <c r="C630" s="180"/>
      <c r="D630" s="180"/>
      <c r="E630" s="180"/>
    </row>
    <row r="631">
      <c r="B631" s="179"/>
      <c r="C631" s="180"/>
      <c r="D631" s="180"/>
      <c r="E631" s="180"/>
    </row>
    <row r="632">
      <c r="B632" s="179"/>
      <c r="C632" s="180"/>
      <c r="D632" s="180"/>
      <c r="E632" s="180"/>
    </row>
    <row r="633">
      <c r="B633" s="179"/>
      <c r="C633" s="180"/>
      <c r="D633" s="180"/>
      <c r="E633" s="180"/>
    </row>
    <row r="634">
      <c r="B634" s="179"/>
      <c r="C634" s="180"/>
      <c r="D634" s="180"/>
      <c r="E634" s="180"/>
    </row>
    <row r="635">
      <c r="B635" s="179"/>
      <c r="C635" s="180"/>
      <c r="D635" s="180"/>
      <c r="E635" s="180"/>
    </row>
    <row r="636">
      <c r="B636" s="179"/>
      <c r="C636" s="180"/>
      <c r="D636" s="180"/>
      <c r="E636" s="180"/>
    </row>
    <row r="637">
      <c r="B637" s="179"/>
      <c r="C637" s="180"/>
      <c r="D637" s="180"/>
      <c r="E637" s="180"/>
    </row>
    <row r="638">
      <c r="B638" s="179"/>
      <c r="C638" s="180"/>
      <c r="D638" s="180"/>
      <c r="E638" s="180"/>
    </row>
    <row r="639">
      <c r="B639" s="179"/>
      <c r="C639" s="180"/>
      <c r="D639" s="180"/>
      <c r="E639" s="180"/>
    </row>
    <row r="640">
      <c r="B640" s="179"/>
      <c r="C640" s="180"/>
      <c r="D640" s="180"/>
      <c r="E640" s="180"/>
    </row>
    <row r="641">
      <c r="B641" s="179"/>
      <c r="C641" s="180"/>
      <c r="D641" s="180"/>
      <c r="E641" s="180"/>
    </row>
    <row r="642">
      <c r="B642" s="179"/>
      <c r="C642" s="180"/>
      <c r="D642" s="180"/>
      <c r="E642" s="180"/>
    </row>
    <row r="643">
      <c r="B643" s="179"/>
      <c r="C643" s="180"/>
      <c r="D643" s="180"/>
      <c r="E643" s="180"/>
    </row>
    <row r="644">
      <c r="B644" s="179"/>
      <c r="C644" s="180"/>
      <c r="D644" s="180"/>
      <c r="E644" s="180"/>
    </row>
    <row r="645">
      <c r="B645" s="179"/>
      <c r="C645" s="180"/>
      <c r="D645" s="180"/>
      <c r="E645" s="180"/>
    </row>
    <row r="646">
      <c r="B646" s="179"/>
      <c r="C646" s="180"/>
      <c r="D646" s="180"/>
      <c r="E646" s="180"/>
    </row>
    <row r="647">
      <c r="B647" s="179"/>
      <c r="C647" s="180"/>
      <c r="D647" s="180"/>
      <c r="E647" s="180"/>
    </row>
    <row r="648">
      <c r="B648" s="179"/>
      <c r="C648" s="180"/>
      <c r="D648" s="180"/>
      <c r="E648" s="180"/>
    </row>
    <row r="649">
      <c r="B649" s="179"/>
      <c r="C649" s="180"/>
      <c r="D649" s="180"/>
      <c r="E649" s="180"/>
    </row>
    <row r="650">
      <c r="B650" s="179"/>
      <c r="C650" s="180"/>
      <c r="D650" s="180"/>
      <c r="E650" s="180"/>
    </row>
    <row r="651">
      <c r="B651" s="179"/>
      <c r="C651" s="180"/>
      <c r="D651" s="180"/>
      <c r="E651" s="180"/>
    </row>
    <row r="652">
      <c r="B652" s="179"/>
      <c r="C652" s="180"/>
      <c r="D652" s="180"/>
      <c r="E652" s="180"/>
    </row>
    <row r="653">
      <c r="B653" s="179"/>
      <c r="C653" s="180"/>
      <c r="D653" s="180"/>
      <c r="E653" s="180"/>
    </row>
    <row r="654">
      <c r="B654" s="179"/>
      <c r="C654" s="180"/>
      <c r="D654" s="180"/>
      <c r="E654" s="180"/>
    </row>
    <row r="655">
      <c r="B655" s="179"/>
      <c r="C655" s="180"/>
      <c r="D655" s="180"/>
      <c r="E655" s="180"/>
    </row>
    <row r="656">
      <c r="B656" s="179"/>
      <c r="C656" s="180"/>
      <c r="D656" s="180"/>
      <c r="E656" s="180"/>
    </row>
    <row r="657">
      <c r="B657" s="179"/>
      <c r="C657" s="180"/>
      <c r="D657" s="180"/>
      <c r="E657" s="180"/>
    </row>
    <row r="658">
      <c r="B658" s="179"/>
      <c r="C658" s="180"/>
      <c r="D658" s="180"/>
      <c r="E658" s="180"/>
    </row>
    <row r="659">
      <c r="B659" s="179"/>
      <c r="C659" s="180"/>
      <c r="D659" s="180"/>
      <c r="E659" s="180"/>
    </row>
    <row r="660">
      <c r="B660" s="179"/>
      <c r="C660" s="180"/>
      <c r="D660" s="180"/>
      <c r="E660" s="180"/>
    </row>
    <row r="661">
      <c r="B661" s="179"/>
      <c r="C661" s="180"/>
      <c r="D661" s="180"/>
      <c r="E661" s="180"/>
    </row>
    <row r="662">
      <c r="B662" s="179"/>
      <c r="C662" s="180"/>
      <c r="D662" s="180"/>
      <c r="E662" s="180"/>
    </row>
    <row r="663">
      <c r="B663" s="179"/>
      <c r="C663" s="180"/>
      <c r="D663" s="180"/>
      <c r="E663" s="180"/>
    </row>
    <row r="664">
      <c r="B664" s="179"/>
      <c r="C664" s="180"/>
      <c r="D664" s="180"/>
      <c r="E664" s="180"/>
    </row>
    <row r="665">
      <c r="B665" s="179"/>
      <c r="C665" s="180"/>
      <c r="D665" s="180"/>
      <c r="E665" s="180"/>
    </row>
    <row r="666">
      <c r="B666" s="179"/>
      <c r="C666" s="180"/>
      <c r="D666" s="180"/>
      <c r="E666" s="180"/>
    </row>
    <row r="667">
      <c r="B667" s="179"/>
      <c r="C667" s="180"/>
      <c r="D667" s="180"/>
      <c r="E667" s="180"/>
    </row>
    <row r="668">
      <c r="B668" s="179"/>
      <c r="C668" s="180"/>
      <c r="D668" s="180"/>
      <c r="E668" s="180"/>
    </row>
    <row r="669">
      <c r="B669" s="179"/>
      <c r="C669" s="180"/>
      <c r="D669" s="180"/>
      <c r="E669" s="180"/>
    </row>
    <row r="670">
      <c r="B670" s="179"/>
      <c r="C670" s="180"/>
      <c r="D670" s="180"/>
      <c r="E670" s="180"/>
    </row>
    <row r="671">
      <c r="B671" s="179"/>
      <c r="C671" s="180"/>
      <c r="D671" s="180"/>
      <c r="E671" s="180"/>
    </row>
    <row r="672">
      <c r="B672" s="179"/>
      <c r="C672" s="180"/>
      <c r="D672" s="180"/>
      <c r="E672" s="180"/>
    </row>
    <row r="673">
      <c r="B673" s="179"/>
      <c r="C673" s="180"/>
      <c r="D673" s="180"/>
      <c r="E673" s="180"/>
    </row>
    <row r="674">
      <c r="B674" s="179"/>
      <c r="C674" s="180"/>
      <c r="D674" s="180"/>
      <c r="E674" s="180"/>
    </row>
    <row r="675">
      <c r="B675" s="179"/>
      <c r="C675" s="180"/>
      <c r="D675" s="180"/>
      <c r="E675" s="180"/>
    </row>
    <row r="676">
      <c r="B676" s="179"/>
      <c r="C676" s="180"/>
      <c r="D676" s="180"/>
      <c r="E676" s="180"/>
    </row>
    <row r="677">
      <c r="B677" s="179"/>
      <c r="C677" s="180"/>
      <c r="D677" s="180"/>
      <c r="E677" s="180"/>
    </row>
    <row r="678">
      <c r="B678" s="179"/>
      <c r="C678" s="180"/>
      <c r="D678" s="180"/>
      <c r="E678" s="180"/>
    </row>
    <row r="679">
      <c r="B679" s="179"/>
      <c r="C679" s="180"/>
      <c r="D679" s="180"/>
      <c r="E679" s="180"/>
    </row>
    <row r="680">
      <c r="B680" s="179"/>
      <c r="C680" s="180"/>
      <c r="D680" s="180"/>
      <c r="E680" s="180"/>
    </row>
    <row r="681">
      <c r="B681" s="179"/>
      <c r="C681" s="180"/>
      <c r="D681" s="180"/>
      <c r="E681" s="180"/>
    </row>
    <row r="682">
      <c r="B682" s="179"/>
      <c r="C682" s="180"/>
      <c r="D682" s="180"/>
      <c r="E682" s="180"/>
    </row>
    <row r="683">
      <c r="B683" s="179"/>
      <c r="C683" s="180"/>
      <c r="D683" s="180"/>
      <c r="E683" s="180"/>
    </row>
    <row r="684">
      <c r="B684" s="179"/>
      <c r="C684" s="180"/>
      <c r="D684" s="180"/>
      <c r="E684" s="180"/>
    </row>
    <row r="685">
      <c r="B685" s="179"/>
      <c r="C685" s="180"/>
      <c r="D685" s="180"/>
      <c r="E685" s="180"/>
    </row>
    <row r="686">
      <c r="B686" s="179"/>
      <c r="C686" s="180"/>
      <c r="D686" s="180"/>
      <c r="E686" s="180"/>
    </row>
    <row r="687">
      <c r="B687" s="179"/>
      <c r="C687" s="180"/>
      <c r="D687" s="180"/>
      <c r="E687" s="180"/>
    </row>
    <row r="688">
      <c r="B688" s="179"/>
      <c r="C688" s="180"/>
      <c r="D688" s="180"/>
      <c r="E688" s="180"/>
    </row>
    <row r="689">
      <c r="B689" s="179"/>
      <c r="C689" s="180"/>
      <c r="D689" s="180"/>
      <c r="E689" s="180"/>
    </row>
    <row r="690">
      <c r="B690" s="179"/>
      <c r="C690" s="180"/>
      <c r="D690" s="180"/>
      <c r="E690" s="180"/>
    </row>
    <row r="691">
      <c r="B691" s="179"/>
      <c r="C691" s="180"/>
      <c r="D691" s="180"/>
      <c r="E691" s="180"/>
    </row>
    <row r="692">
      <c r="B692" s="179"/>
      <c r="C692" s="180"/>
      <c r="D692" s="180"/>
      <c r="E692" s="180"/>
    </row>
    <row r="693">
      <c r="B693" s="179"/>
      <c r="C693" s="180"/>
      <c r="D693" s="180"/>
      <c r="E693" s="180"/>
    </row>
    <row r="694">
      <c r="B694" s="179"/>
      <c r="C694" s="180"/>
      <c r="D694" s="180"/>
      <c r="E694" s="180"/>
    </row>
    <row r="695">
      <c r="B695" s="179"/>
      <c r="C695" s="180"/>
      <c r="D695" s="180"/>
      <c r="E695" s="180"/>
    </row>
    <row r="696">
      <c r="B696" s="179"/>
      <c r="C696" s="180"/>
      <c r="D696" s="180"/>
      <c r="E696" s="180"/>
    </row>
    <row r="697">
      <c r="B697" s="179"/>
      <c r="C697" s="180"/>
      <c r="D697" s="180"/>
      <c r="E697" s="180"/>
    </row>
    <row r="698">
      <c r="B698" s="179"/>
      <c r="C698" s="180"/>
      <c r="D698" s="180"/>
      <c r="E698" s="180"/>
    </row>
    <row r="699">
      <c r="B699" s="179"/>
      <c r="C699" s="180"/>
      <c r="D699" s="180"/>
      <c r="E699" s="180"/>
    </row>
    <row r="700">
      <c r="B700" s="179"/>
      <c r="C700" s="180"/>
      <c r="D700" s="180"/>
      <c r="E700" s="180"/>
    </row>
    <row r="701">
      <c r="B701" s="179"/>
      <c r="C701" s="180"/>
      <c r="D701" s="180"/>
      <c r="E701" s="180"/>
    </row>
    <row r="702">
      <c r="B702" s="179"/>
      <c r="C702" s="180"/>
      <c r="D702" s="180"/>
      <c r="E702" s="180"/>
    </row>
    <row r="703">
      <c r="B703" s="179"/>
      <c r="C703" s="180"/>
      <c r="D703" s="180"/>
      <c r="E703" s="180"/>
    </row>
    <row r="704">
      <c r="B704" s="179"/>
      <c r="C704" s="180"/>
      <c r="D704" s="180"/>
      <c r="E704" s="180"/>
    </row>
    <row r="705">
      <c r="B705" s="179"/>
      <c r="C705" s="180"/>
      <c r="D705" s="180"/>
      <c r="E705" s="180"/>
    </row>
    <row r="706">
      <c r="B706" s="179"/>
      <c r="C706" s="180"/>
      <c r="D706" s="180"/>
      <c r="E706" s="180"/>
    </row>
    <row r="707">
      <c r="B707" s="179"/>
      <c r="C707" s="180"/>
      <c r="D707" s="180"/>
      <c r="E707" s="180"/>
    </row>
    <row r="708">
      <c r="B708" s="179"/>
      <c r="C708" s="180"/>
      <c r="D708" s="180"/>
      <c r="E708" s="180"/>
    </row>
    <row r="709">
      <c r="B709" s="179"/>
      <c r="C709" s="180"/>
      <c r="D709" s="180"/>
      <c r="E709" s="180"/>
    </row>
    <row r="710">
      <c r="B710" s="179"/>
      <c r="C710" s="180"/>
      <c r="D710" s="180"/>
      <c r="E710" s="180"/>
    </row>
    <row r="711">
      <c r="B711" s="179"/>
      <c r="C711" s="180"/>
      <c r="D711" s="180"/>
      <c r="E711" s="180"/>
    </row>
    <row r="712">
      <c r="B712" s="179"/>
      <c r="C712" s="180"/>
      <c r="D712" s="180"/>
      <c r="E712" s="180"/>
    </row>
    <row r="713">
      <c r="B713" s="179"/>
      <c r="C713" s="180"/>
      <c r="D713" s="180"/>
      <c r="E713" s="180"/>
    </row>
    <row r="714">
      <c r="B714" s="179"/>
      <c r="C714" s="180"/>
      <c r="D714" s="180"/>
      <c r="E714" s="180"/>
    </row>
    <row r="715">
      <c r="B715" s="179"/>
      <c r="C715" s="180"/>
      <c r="D715" s="180"/>
      <c r="E715" s="180"/>
    </row>
    <row r="716">
      <c r="B716" s="179"/>
      <c r="C716" s="180"/>
      <c r="D716" s="180"/>
      <c r="E716" s="180"/>
    </row>
    <row r="717">
      <c r="B717" s="179"/>
      <c r="C717" s="180"/>
      <c r="D717" s="180"/>
      <c r="E717" s="180"/>
    </row>
    <row r="718">
      <c r="B718" s="179"/>
      <c r="C718" s="180"/>
      <c r="D718" s="180"/>
      <c r="E718" s="180"/>
    </row>
    <row r="719">
      <c r="B719" s="179"/>
      <c r="C719" s="180"/>
      <c r="D719" s="180"/>
      <c r="E719" s="180"/>
    </row>
    <row r="720">
      <c r="B720" s="179"/>
      <c r="C720" s="180"/>
      <c r="D720" s="180"/>
      <c r="E720" s="180"/>
    </row>
    <row r="721">
      <c r="B721" s="179"/>
      <c r="C721" s="180"/>
      <c r="D721" s="180"/>
      <c r="E721" s="180"/>
    </row>
    <row r="722">
      <c r="B722" s="179"/>
      <c r="C722" s="180"/>
      <c r="D722" s="180"/>
      <c r="E722" s="180"/>
    </row>
    <row r="723">
      <c r="B723" s="179"/>
      <c r="C723" s="180"/>
      <c r="D723" s="180"/>
      <c r="E723" s="180"/>
    </row>
    <row r="724">
      <c r="B724" s="179"/>
      <c r="C724" s="180"/>
      <c r="D724" s="180"/>
      <c r="E724" s="180"/>
    </row>
    <row r="725">
      <c r="B725" s="179"/>
      <c r="C725" s="180"/>
      <c r="D725" s="180"/>
      <c r="E725" s="180"/>
    </row>
    <row r="726">
      <c r="B726" s="179"/>
      <c r="C726" s="180"/>
      <c r="D726" s="180"/>
      <c r="E726" s="180"/>
    </row>
    <row r="727">
      <c r="B727" s="179"/>
      <c r="C727" s="180"/>
      <c r="D727" s="180"/>
      <c r="E727" s="180"/>
    </row>
    <row r="728">
      <c r="B728" s="179"/>
      <c r="C728" s="180"/>
      <c r="D728" s="180"/>
      <c r="E728" s="180"/>
    </row>
    <row r="729">
      <c r="B729" s="179"/>
      <c r="C729" s="180"/>
      <c r="D729" s="180"/>
      <c r="E729" s="180"/>
    </row>
    <row r="730">
      <c r="B730" s="179"/>
      <c r="C730" s="180"/>
      <c r="D730" s="180"/>
      <c r="E730" s="180"/>
    </row>
    <row r="731">
      <c r="B731" s="179"/>
      <c r="C731" s="180"/>
      <c r="D731" s="180"/>
      <c r="E731" s="180"/>
    </row>
    <row r="732">
      <c r="B732" s="179"/>
      <c r="C732" s="180"/>
      <c r="D732" s="180"/>
      <c r="E732" s="180"/>
    </row>
    <row r="733">
      <c r="B733" s="179"/>
      <c r="C733" s="180"/>
      <c r="D733" s="180"/>
      <c r="E733" s="180"/>
    </row>
    <row r="734">
      <c r="B734" s="179"/>
      <c r="C734" s="180"/>
      <c r="D734" s="180"/>
      <c r="E734" s="180"/>
    </row>
    <row r="735">
      <c r="B735" s="179"/>
      <c r="C735" s="180"/>
      <c r="D735" s="180"/>
      <c r="E735" s="180"/>
    </row>
    <row r="736">
      <c r="B736" s="179"/>
      <c r="C736" s="180"/>
      <c r="D736" s="180"/>
      <c r="E736" s="180"/>
    </row>
    <row r="737">
      <c r="B737" s="179"/>
      <c r="C737" s="180"/>
      <c r="D737" s="180"/>
      <c r="E737" s="180"/>
    </row>
    <row r="738">
      <c r="B738" s="179"/>
      <c r="C738" s="180"/>
      <c r="D738" s="180"/>
      <c r="E738" s="180"/>
    </row>
    <row r="739">
      <c r="B739" s="179"/>
      <c r="C739" s="180"/>
      <c r="D739" s="180"/>
      <c r="E739" s="180"/>
    </row>
    <row r="740">
      <c r="B740" s="179"/>
      <c r="C740" s="180"/>
      <c r="D740" s="180"/>
      <c r="E740" s="180"/>
    </row>
    <row r="741">
      <c r="B741" s="179"/>
      <c r="C741" s="180"/>
      <c r="D741" s="180"/>
      <c r="E741" s="180"/>
    </row>
    <row r="742">
      <c r="B742" s="179"/>
      <c r="C742" s="180"/>
      <c r="D742" s="180"/>
      <c r="E742" s="180"/>
    </row>
    <row r="743">
      <c r="B743" s="179"/>
      <c r="C743" s="180"/>
      <c r="D743" s="180"/>
      <c r="E743" s="180"/>
    </row>
    <row r="744">
      <c r="B744" s="179"/>
      <c r="C744" s="180"/>
      <c r="D744" s="180"/>
      <c r="E744" s="180"/>
    </row>
    <row r="745">
      <c r="B745" s="179"/>
      <c r="C745" s="180"/>
      <c r="D745" s="180"/>
      <c r="E745" s="180"/>
    </row>
    <row r="746">
      <c r="B746" s="179"/>
      <c r="C746" s="180"/>
      <c r="D746" s="180"/>
      <c r="E746" s="180"/>
    </row>
    <row r="747">
      <c r="B747" s="179"/>
      <c r="C747" s="180"/>
      <c r="D747" s="180"/>
      <c r="E747" s="180"/>
    </row>
    <row r="748">
      <c r="B748" s="179"/>
      <c r="C748" s="180"/>
      <c r="D748" s="180"/>
      <c r="E748" s="180"/>
    </row>
    <row r="749">
      <c r="B749" s="179"/>
      <c r="C749" s="180"/>
      <c r="D749" s="180"/>
      <c r="E749" s="180"/>
    </row>
    <row r="750">
      <c r="B750" s="179"/>
      <c r="C750" s="180"/>
      <c r="D750" s="180"/>
      <c r="E750" s="180"/>
    </row>
    <row r="751">
      <c r="B751" s="179"/>
      <c r="C751" s="180"/>
      <c r="D751" s="180"/>
      <c r="E751" s="180"/>
    </row>
    <row r="752">
      <c r="B752" s="179"/>
      <c r="C752" s="180"/>
      <c r="D752" s="180"/>
      <c r="E752" s="180"/>
    </row>
    <row r="753">
      <c r="B753" s="179"/>
      <c r="C753" s="180"/>
      <c r="D753" s="180"/>
      <c r="E753" s="180"/>
    </row>
    <row r="754">
      <c r="B754" s="179"/>
      <c r="C754" s="180"/>
      <c r="D754" s="180"/>
      <c r="E754" s="180"/>
    </row>
    <row r="755">
      <c r="B755" s="179"/>
      <c r="C755" s="180"/>
      <c r="D755" s="180"/>
      <c r="E755" s="180"/>
    </row>
    <row r="756">
      <c r="B756" s="179"/>
      <c r="C756" s="180"/>
      <c r="D756" s="180"/>
      <c r="E756" s="180"/>
    </row>
    <row r="757">
      <c r="B757" s="179"/>
      <c r="C757" s="180"/>
      <c r="D757" s="180"/>
      <c r="E757" s="180"/>
    </row>
    <row r="758">
      <c r="B758" s="179"/>
      <c r="C758" s="180"/>
      <c r="D758" s="180"/>
      <c r="E758" s="180"/>
    </row>
    <row r="759">
      <c r="B759" s="179"/>
      <c r="C759" s="180"/>
      <c r="D759" s="180"/>
      <c r="E759" s="180"/>
    </row>
    <row r="760">
      <c r="B760" s="179"/>
      <c r="C760" s="180"/>
      <c r="D760" s="180"/>
      <c r="E760" s="180"/>
    </row>
    <row r="761">
      <c r="B761" s="179"/>
      <c r="C761" s="180"/>
      <c r="D761" s="180"/>
      <c r="E761" s="180"/>
    </row>
    <row r="762">
      <c r="B762" s="179"/>
      <c r="C762" s="180"/>
      <c r="D762" s="180"/>
      <c r="E762" s="180"/>
    </row>
    <row r="763">
      <c r="B763" s="179"/>
      <c r="C763" s="180"/>
      <c r="D763" s="180"/>
      <c r="E763" s="180"/>
    </row>
    <row r="764">
      <c r="B764" s="179"/>
      <c r="C764" s="180"/>
      <c r="D764" s="180"/>
      <c r="E764" s="180"/>
    </row>
    <row r="765">
      <c r="B765" s="179"/>
      <c r="C765" s="180"/>
      <c r="D765" s="180"/>
      <c r="E765" s="180"/>
    </row>
    <row r="766">
      <c r="B766" s="179"/>
      <c r="C766" s="180"/>
      <c r="D766" s="180"/>
      <c r="E766" s="180"/>
    </row>
    <row r="767">
      <c r="B767" s="179"/>
      <c r="C767" s="180"/>
      <c r="D767" s="180"/>
      <c r="E767" s="180"/>
    </row>
    <row r="768">
      <c r="B768" s="179"/>
      <c r="C768" s="180"/>
      <c r="D768" s="180"/>
      <c r="E768" s="180"/>
    </row>
    <row r="769">
      <c r="B769" s="179"/>
      <c r="C769" s="180"/>
      <c r="D769" s="180"/>
      <c r="E769" s="180"/>
    </row>
    <row r="770">
      <c r="B770" s="179"/>
      <c r="C770" s="180"/>
      <c r="D770" s="180"/>
      <c r="E770" s="180"/>
    </row>
    <row r="771">
      <c r="B771" s="179"/>
      <c r="C771" s="180"/>
      <c r="D771" s="180"/>
      <c r="E771" s="180"/>
    </row>
    <row r="772">
      <c r="B772" s="179"/>
      <c r="C772" s="180"/>
      <c r="D772" s="180"/>
      <c r="E772" s="180"/>
    </row>
    <row r="773">
      <c r="B773" s="179"/>
      <c r="C773" s="180"/>
      <c r="D773" s="180"/>
      <c r="E773" s="180"/>
    </row>
    <row r="774">
      <c r="B774" s="179"/>
      <c r="C774" s="180"/>
      <c r="D774" s="180"/>
      <c r="E774" s="180"/>
    </row>
    <row r="775">
      <c r="B775" s="179"/>
      <c r="C775" s="180"/>
      <c r="D775" s="180"/>
      <c r="E775" s="180"/>
    </row>
    <row r="776">
      <c r="B776" s="179"/>
      <c r="C776" s="180"/>
      <c r="D776" s="180"/>
      <c r="E776" s="180"/>
    </row>
    <row r="777">
      <c r="B777" s="179"/>
      <c r="C777" s="180"/>
      <c r="D777" s="180"/>
      <c r="E777" s="180"/>
    </row>
    <row r="778">
      <c r="B778" s="179"/>
      <c r="C778" s="180"/>
      <c r="D778" s="180"/>
      <c r="E778" s="180"/>
    </row>
    <row r="779">
      <c r="B779" s="179"/>
      <c r="C779" s="180"/>
      <c r="D779" s="180"/>
      <c r="E779" s="180"/>
    </row>
    <row r="780">
      <c r="B780" s="179"/>
      <c r="C780" s="180"/>
      <c r="D780" s="180"/>
      <c r="E780" s="180"/>
    </row>
    <row r="781">
      <c r="B781" s="179"/>
      <c r="C781" s="180"/>
      <c r="D781" s="180"/>
      <c r="E781" s="180"/>
    </row>
    <row r="782">
      <c r="B782" s="179"/>
      <c r="C782" s="180"/>
      <c r="D782" s="180"/>
      <c r="E782" s="180"/>
    </row>
    <row r="783">
      <c r="B783" s="179"/>
      <c r="C783" s="180"/>
      <c r="D783" s="180"/>
      <c r="E783" s="180"/>
    </row>
    <row r="784">
      <c r="B784" s="179"/>
      <c r="C784" s="180"/>
      <c r="D784" s="180"/>
      <c r="E784" s="180"/>
    </row>
    <row r="785">
      <c r="B785" s="179"/>
      <c r="C785" s="180"/>
      <c r="D785" s="180"/>
      <c r="E785" s="180"/>
    </row>
    <row r="786">
      <c r="B786" s="179"/>
      <c r="C786" s="180"/>
      <c r="D786" s="180"/>
      <c r="E786" s="180"/>
    </row>
    <row r="787">
      <c r="B787" s="179"/>
      <c r="C787" s="180"/>
      <c r="D787" s="180"/>
      <c r="E787" s="180"/>
    </row>
    <row r="788">
      <c r="B788" s="179"/>
      <c r="C788" s="180"/>
      <c r="D788" s="180"/>
      <c r="E788" s="180"/>
    </row>
    <row r="789">
      <c r="B789" s="179"/>
      <c r="C789" s="180"/>
      <c r="D789" s="180"/>
      <c r="E789" s="180"/>
    </row>
    <row r="790">
      <c r="B790" s="179"/>
      <c r="C790" s="180"/>
      <c r="D790" s="180"/>
      <c r="E790" s="180"/>
    </row>
    <row r="791">
      <c r="B791" s="179"/>
      <c r="C791" s="180"/>
      <c r="D791" s="180"/>
      <c r="E791" s="180"/>
    </row>
    <row r="792">
      <c r="B792" s="179"/>
      <c r="C792" s="180"/>
      <c r="D792" s="180"/>
      <c r="E792" s="180"/>
    </row>
    <row r="793">
      <c r="B793" s="179"/>
      <c r="C793" s="180"/>
      <c r="D793" s="180"/>
      <c r="E793" s="180"/>
    </row>
    <row r="794">
      <c r="B794" s="179"/>
      <c r="C794" s="180"/>
      <c r="D794" s="180"/>
      <c r="E794" s="180"/>
    </row>
    <row r="795">
      <c r="B795" s="179"/>
      <c r="C795" s="180"/>
      <c r="D795" s="180"/>
      <c r="E795" s="180"/>
    </row>
    <row r="796">
      <c r="B796" s="179"/>
      <c r="C796" s="180"/>
      <c r="D796" s="180"/>
      <c r="E796" s="180"/>
    </row>
    <row r="797">
      <c r="B797" s="179"/>
      <c r="C797" s="180"/>
      <c r="D797" s="180"/>
      <c r="E797" s="180"/>
    </row>
    <row r="798">
      <c r="B798" s="179"/>
      <c r="C798" s="180"/>
      <c r="D798" s="180"/>
      <c r="E798" s="180"/>
    </row>
    <row r="799">
      <c r="B799" s="179"/>
      <c r="C799" s="180"/>
      <c r="D799" s="180"/>
      <c r="E799" s="180"/>
    </row>
    <row r="800">
      <c r="B800" s="179"/>
      <c r="C800" s="180"/>
      <c r="D800" s="180"/>
      <c r="E800" s="180"/>
    </row>
    <row r="801">
      <c r="B801" s="179"/>
      <c r="C801" s="180"/>
      <c r="D801" s="180"/>
      <c r="E801" s="180"/>
    </row>
    <row r="802">
      <c r="B802" s="179"/>
      <c r="C802" s="180"/>
      <c r="D802" s="180"/>
      <c r="E802" s="180"/>
    </row>
    <row r="803">
      <c r="B803" s="179"/>
      <c r="C803" s="180"/>
      <c r="D803" s="180"/>
      <c r="E803" s="180"/>
    </row>
    <row r="804">
      <c r="B804" s="179"/>
      <c r="C804" s="180"/>
      <c r="D804" s="180"/>
      <c r="E804" s="180"/>
    </row>
    <row r="805">
      <c r="B805" s="179"/>
      <c r="C805" s="180"/>
      <c r="D805" s="180"/>
      <c r="E805" s="180"/>
    </row>
    <row r="806">
      <c r="B806" s="179"/>
      <c r="C806" s="180"/>
      <c r="D806" s="180"/>
      <c r="E806" s="180"/>
    </row>
    <row r="807">
      <c r="B807" s="179"/>
      <c r="C807" s="180"/>
      <c r="D807" s="180"/>
      <c r="E807" s="180"/>
    </row>
    <row r="808">
      <c r="B808" s="179"/>
      <c r="C808" s="180"/>
      <c r="D808" s="180"/>
      <c r="E808" s="180"/>
    </row>
    <row r="809">
      <c r="B809" s="179"/>
      <c r="C809" s="180"/>
      <c r="D809" s="180"/>
      <c r="E809" s="180"/>
    </row>
    <row r="810">
      <c r="B810" s="179"/>
      <c r="C810" s="180"/>
      <c r="D810" s="180"/>
      <c r="E810" s="180"/>
    </row>
    <row r="811">
      <c r="B811" s="179"/>
      <c r="C811" s="180"/>
      <c r="D811" s="180"/>
      <c r="E811" s="180"/>
    </row>
    <row r="812">
      <c r="B812" s="179"/>
      <c r="C812" s="180"/>
      <c r="D812" s="180"/>
      <c r="E812" s="180"/>
    </row>
    <row r="813">
      <c r="B813" s="179"/>
      <c r="C813" s="180"/>
      <c r="D813" s="180"/>
      <c r="E813" s="180"/>
    </row>
    <row r="814">
      <c r="B814" s="179"/>
      <c r="C814" s="180"/>
      <c r="D814" s="180"/>
      <c r="E814" s="180"/>
    </row>
    <row r="815">
      <c r="B815" s="179"/>
      <c r="C815" s="180"/>
      <c r="D815" s="180"/>
      <c r="E815" s="180"/>
    </row>
    <row r="816">
      <c r="B816" s="179"/>
      <c r="C816" s="180"/>
      <c r="D816" s="180"/>
      <c r="E816" s="180"/>
    </row>
    <row r="817">
      <c r="B817" s="179"/>
      <c r="C817" s="180"/>
      <c r="D817" s="180"/>
      <c r="E817" s="180"/>
    </row>
    <row r="818">
      <c r="B818" s="179"/>
      <c r="C818" s="180"/>
      <c r="D818" s="180"/>
      <c r="E818" s="180"/>
    </row>
    <row r="819">
      <c r="B819" s="179"/>
      <c r="C819" s="180"/>
      <c r="D819" s="180"/>
      <c r="E819" s="180"/>
    </row>
    <row r="820">
      <c r="B820" s="179"/>
      <c r="C820" s="180"/>
      <c r="D820" s="180"/>
      <c r="E820" s="180"/>
    </row>
    <row r="821">
      <c r="B821" s="179"/>
      <c r="C821" s="180"/>
      <c r="D821" s="180"/>
      <c r="E821" s="180"/>
    </row>
    <row r="822">
      <c r="B822" s="179"/>
      <c r="C822" s="180"/>
      <c r="D822" s="180"/>
      <c r="E822" s="180"/>
    </row>
    <row r="823">
      <c r="B823" s="179"/>
      <c r="C823" s="180"/>
      <c r="D823" s="180"/>
      <c r="E823" s="180"/>
    </row>
    <row r="824">
      <c r="B824" s="179"/>
      <c r="C824" s="180"/>
      <c r="D824" s="180"/>
      <c r="E824" s="180"/>
    </row>
    <row r="825">
      <c r="B825" s="179"/>
      <c r="C825" s="180"/>
      <c r="D825" s="180"/>
      <c r="E825" s="180"/>
    </row>
    <row r="826">
      <c r="B826" s="179"/>
      <c r="C826" s="180"/>
      <c r="D826" s="180"/>
      <c r="E826" s="180"/>
    </row>
    <row r="827">
      <c r="B827" s="179"/>
      <c r="C827" s="180"/>
      <c r="D827" s="180"/>
      <c r="E827" s="180"/>
    </row>
    <row r="828">
      <c r="B828" s="179"/>
      <c r="C828" s="180"/>
      <c r="D828" s="180"/>
      <c r="E828" s="180"/>
    </row>
    <row r="829">
      <c r="B829" s="179"/>
      <c r="C829" s="180"/>
      <c r="D829" s="180"/>
      <c r="E829" s="180"/>
    </row>
    <row r="830">
      <c r="B830" s="179"/>
      <c r="C830" s="180"/>
      <c r="D830" s="180"/>
      <c r="E830" s="180"/>
    </row>
    <row r="831">
      <c r="B831" s="179"/>
      <c r="C831" s="180"/>
      <c r="D831" s="180"/>
      <c r="E831" s="180"/>
    </row>
    <row r="832">
      <c r="B832" s="179"/>
      <c r="C832" s="180"/>
      <c r="D832" s="180"/>
      <c r="E832" s="180"/>
    </row>
    <row r="833">
      <c r="B833" s="179"/>
      <c r="C833" s="180"/>
      <c r="D833" s="180"/>
      <c r="E833" s="180"/>
    </row>
    <row r="834">
      <c r="B834" s="179"/>
      <c r="C834" s="180"/>
      <c r="D834" s="180"/>
      <c r="E834" s="180"/>
    </row>
    <row r="835">
      <c r="B835" s="179"/>
      <c r="C835" s="180"/>
      <c r="D835" s="180"/>
      <c r="E835" s="180"/>
    </row>
    <row r="836">
      <c r="B836" s="179"/>
      <c r="C836" s="180"/>
      <c r="D836" s="180"/>
      <c r="E836" s="180"/>
    </row>
    <row r="837">
      <c r="B837" s="179"/>
      <c r="C837" s="180"/>
      <c r="D837" s="180"/>
      <c r="E837" s="180"/>
    </row>
    <row r="838">
      <c r="B838" s="179"/>
      <c r="C838" s="180"/>
      <c r="D838" s="180"/>
      <c r="E838" s="180"/>
    </row>
    <row r="839">
      <c r="B839" s="179"/>
      <c r="C839" s="180"/>
      <c r="D839" s="180"/>
      <c r="E839" s="180"/>
    </row>
    <row r="840">
      <c r="B840" s="179"/>
      <c r="C840" s="180"/>
      <c r="D840" s="180"/>
      <c r="E840" s="180"/>
    </row>
    <row r="841">
      <c r="B841" s="179"/>
      <c r="C841" s="180"/>
      <c r="D841" s="180"/>
      <c r="E841" s="180"/>
    </row>
    <row r="842">
      <c r="B842" s="179"/>
      <c r="C842" s="180"/>
      <c r="D842" s="180"/>
      <c r="E842" s="180"/>
    </row>
    <row r="843">
      <c r="B843" s="179"/>
      <c r="C843" s="180"/>
      <c r="D843" s="180"/>
      <c r="E843" s="180"/>
    </row>
    <row r="844">
      <c r="B844" s="179"/>
      <c r="C844" s="180"/>
      <c r="D844" s="180"/>
      <c r="E844" s="180"/>
    </row>
    <row r="845">
      <c r="B845" s="179"/>
      <c r="C845" s="180"/>
      <c r="D845" s="180"/>
      <c r="E845" s="180"/>
    </row>
    <row r="846">
      <c r="B846" s="179"/>
      <c r="C846" s="180"/>
      <c r="D846" s="180"/>
      <c r="E846" s="180"/>
    </row>
    <row r="847">
      <c r="B847" s="179"/>
      <c r="C847" s="180"/>
      <c r="D847" s="180"/>
      <c r="E847" s="180"/>
    </row>
    <row r="848">
      <c r="B848" s="179"/>
      <c r="C848" s="180"/>
      <c r="D848" s="180"/>
      <c r="E848" s="180"/>
    </row>
    <row r="849">
      <c r="B849" s="179"/>
      <c r="C849" s="180"/>
      <c r="D849" s="180"/>
      <c r="E849" s="180"/>
    </row>
    <row r="850">
      <c r="B850" s="179"/>
      <c r="C850" s="180"/>
      <c r="D850" s="180"/>
      <c r="E850" s="180"/>
    </row>
    <row r="851">
      <c r="B851" s="179"/>
      <c r="C851" s="180"/>
      <c r="D851" s="180"/>
      <c r="E851" s="180"/>
    </row>
    <row r="852">
      <c r="B852" s="179"/>
      <c r="C852" s="180"/>
      <c r="D852" s="180"/>
      <c r="E852" s="180"/>
    </row>
    <row r="853">
      <c r="B853" s="179"/>
      <c r="C853" s="180"/>
      <c r="D853" s="180"/>
      <c r="E853" s="180"/>
    </row>
    <row r="854">
      <c r="B854" s="179"/>
      <c r="C854" s="180"/>
      <c r="D854" s="180"/>
      <c r="E854" s="180"/>
    </row>
    <row r="855">
      <c r="B855" s="179"/>
      <c r="C855" s="180"/>
      <c r="D855" s="180"/>
      <c r="E855" s="180"/>
    </row>
    <row r="856">
      <c r="B856" s="179"/>
      <c r="C856" s="180"/>
      <c r="D856" s="180"/>
      <c r="E856" s="180"/>
    </row>
    <row r="857">
      <c r="B857" s="179"/>
      <c r="C857" s="180"/>
      <c r="D857" s="180"/>
      <c r="E857" s="180"/>
    </row>
    <row r="858">
      <c r="B858" s="179"/>
      <c r="C858" s="180"/>
      <c r="D858" s="180"/>
      <c r="E858" s="180"/>
    </row>
    <row r="859">
      <c r="B859" s="179"/>
      <c r="C859" s="180"/>
      <c r="D859" s="180"/>
      <c r="E859" s="180"/>
    </row>
    <row r="860">
      <c r="B860" s="179"/>
      <c r="C860" s="180"/>
      <c r="D860" s="180"/>
      <c r="E860" s="180"/>
    </row>
    <row r="861">
      <c r="B861" s="179"/>
      <c r="C861" s="180"/>
      <c r="D861" s="180"/>
      <c r="E861" s="180"/>
    </row>
    <row r="862">
      <c r="B862" s="179"/>
      <c r="C862" s="180"/>
      <c r="D862" s="180"/>
      <c r="E862" s="180"/>
    </row>
    <row r="863">
      <c r="B863" s="179"/>
      <c r="C863" s="180"/>
      <c r="D863" s="180"/>
      <c r="E863" s="180"/>
    </row>
    <row r="864">
      <c r="B864" s="179"/>
      <c r="C864" s="180"/>
      <c r="D864" s="180"/>
      <c r="E864" s="180"/>
    </row>
    <row r="865">
      <c r="B865" s="179"/>
      <c r="C865" s="180"/>
      <c r="D865" s="180"/>
      <c r="E865" s="180"/>
    </row>
    <row r="866">
      <c r="B866" s="179"/>
      <c r="C866" s="180"/>
      <c r="D866" s="180"/>
      <c r="E866" s="180"/>
    </row>
    <row r="867">
      <c r="B867" s="179"/>
      <c r="C867" s="180"/>
      <c r="D867" s="180"/>
      <c r="E867" s="180"/>
    </row>
    <row r="868">
      <c r="B868" s="179"/>
      <c r="C868" s="180"/>
      <c r="D868" s="180"/>
      <c r="E868" s="180"/>
    </row>
    <row r="869">
      <c r="B869" s="179"/>
      <c r="C869" s="180"/>
      <c r="D869" s="180"/>
      <c r="E869" s="180"/>
    </row>
    <row r="870">
      <c r="B870" s="179"/>
      <c r="C870" s="180"/>
      <c r="D870" s="180"/>
      <c r="E870" s="180"/>
    </row>
    <row r="871">
      <c r="B871" s="179"/>
      <c r="C871" s="180"/>
      <c r="D871" s="180"/>
      <c r="E871" s="180"/>
    </row>
    <row r="872">
      <c r="B872" s="179"/>
      <c r="C872" s="180"/>
      <c r="D872" s="180"/>
      <c r="E872" s="180"/>
    </row>
    <row r="873">
      <c r="B873" s="179"/>
      <c r="C873" s="180"/>
      <c r="D873" s="180"/>
      <c r="E873" s="180"/>
    </row>
    <row r="874">
      <c r="B874" s="179"/>
      <c r="C874" s="180"/>
      <c r="D874" s="180"/>
      <c r="E874" s="180"/>
    </row>
    <row r="875">
      <c r="B875" s="179"/>
      <c r="C875" s="180"/>
      <c r="D875" s="180"/>
      <c r="E875" s="180"/>
    </row>
    <row r="876">
      <c r="B876" s="179"/>
      <c r="C876" s="180"/>
      <c r="D876" s="180"/>
      <c r="E876" s="180"/>
    </row>
    <row r="877">
      <c r="B877" s="179"/>
      <c r="C877" s="180"/>
      <c r="D877" s="180"/>
      <c r="E877" s="180"/>
    </row>
    <row r="878">
      <c r="B878" s="179"/>
      <c r="C878" s="180"/>
      <c r="D878" s="180"/>
      <c r="E878" s="180"/>
    </row>
    <row r="879">
      <c r="B879" s="179"/>
      <c r="C879" s="180"/>
      <c r="D879" s="180"/>
      <c r="E879" s="180"/>
    </row>
    <row r="880">
      <c r="B880" s="179"/>
      <c r="C880" s="180"/>
      <c r="D880" s="180"/>
      <c r="E880" s="180"/>
    </row>
    <row r="881">
      <c r="B881" s="179"/>
      <c r="C881" s="180"/>
      <c r="D881" s="180"/>
      <c r="E881" s="180"/>
    </row>
    <row r="882">
      <c r="B882" s="179"/>
      <c r="C882" s="180"/>
      <c r="D882" s="180"/>
      <c r="E882" s="180"/>
    </row>
    <row r="883">
      <c r="B883" s="179"/>
      <c r="C883" s="180"/>
      <c r="D883" s="180"/>
      <c r="E883" s="180"/>
    </row>
    <row r="884">
      <c r="B884" s="179"/>
      <c r="C884" s="180"/>
      <c r="D884" s="180"/>
      <c r="E884" s="180"/>
    </row>
    <row r="885">
      <c r="B885" s="179"/>
      <c r="C885" s="180"/>
      <c r="D885" s="180"/>
      <c r="E885" s="180"/>
    </row>
    <row r="886">
      <c r="B886" s="179"/>
      <c r="C886" s="180"/>
      <c r="D886" s="180"/>
      <c r="E886" s="180"/>
    </row>
    <row r="887">
      <c r="B887" s="179"/>
      <c r="C887" s="180"/>
      <c r="D887" s="180"/>
      <c r="E887" s="180"/>
    </row>
    <row r="888">
      <c r="B888" s="179"/>
      <c r="C888" s="180"/>
      <c r="D888" s="180"/>
      <c r="E888" s="180"/>
    </row>
    <row r="889">
      <c r="B889" s="179"/>
      <c r="C889" s="180"/>
      <c r="D889" s="180"/>
      <c r="E889" s="180"/>
    </row>
    <row r="890">
      <c r="B890" s="179"/>
      <c r="C890" s="180"/>
      <c r="D890" s="180"/>
      <c r="E890" s="180"/>
    </row>
    <row r="891">
      <c r="B891" s="179"/>
      <c r="C891" s="180"/>
      <c r="D891" s="180"/>
      <c r="E891" s="180"/>
    </row>
    <row r="892">
      <c r="B892" s="179"/>
      <c r="C892" s="180"/>
      <c r="D892" s="180"/>
      <c r="E892" s="180"/>
    </row>
    <row r="893">
      <c r="B893" s="179"/>
      <c r="C893" s="180"/>
      <c r="D893" s="180"/>
      <c r="E893" s="180"/>
    </row>
    <row r="894">
      <c r="B894" s="179"/>
      <c r="C894" s="180"/>
      <c r="D894" s="180"/>
      <c r="E894" s="180"/>
    </row>
    <row r="895">
      <c r="B895" s="179"/>
      <c r="C895" s="180"/>
      <c r="D895" s="180"/>
      <c r="E895" s="180"/>
    </row>
    <row r="896">
      <c r="B896" s="179"/>
      <c r="C896" s="180"/>
      <c r="D896" s="180"/>
      <c r="E896" s="180"/>
    </row>
    <row r="897">
      <c r="B897" s="179"/>
      <c r="C897" s="180"/>
      <c r="D897" s="180"/>
      <c r="E897" s="180"/>
    </row>
    <row r="898">
      <c r="B898" s="179"/>
      <c r="C898" s="180"/>
      <c r="D898" s="180"/>
      <c r="E898" s="180"/>
    </row>
    <row r="899">
      <c r="B899" s="179"/>
      <c r="C899" s="180"/>
      <c r="D899" s="180"/>
      <c r="E899" s="180"/>
    </row>
    <row r="900">
      <c r="B900" s="179"/>
      <c r="C900" s="180"/>
      <c r="D900" s="180"/>
      <c r="E900" s="180"/>
    </row>
    <row r="901">
      <c r="B901" s="179"/>
      <c r="C901" s="180"/>
      <c r="D901" s="180"/>
      <c r="E901" s="180"/>
    </row>
    <row r="902">
      <c r="B902" s="179"/>
      <c r="C902" s="180"/>
      <c r="D902" s="180"/>
      <c r="E902" s="180"/>
    </row>
    <row r="903">
      <c r="B903" s="179"/>
      <c r="C903" s="180"/>
      <c r="D903" s="180"/>
      <c r="E903" s="180"/>
    </row>
    <row r="904">
      <c r="B904" s="179"/>
      <c r="C904" s="180"/>
      <c r="D904" s="180"/>
      <c r="E904" s="180"/>
    </row>
    <row r="905">
      <c r="B905" s="179"/>
      <c r="C905" s="180"/>
      <c r="D905" s="180"/>
      <c r="E905" s="180"/>
    </row>
    <row r="906">
      <c r="B906" s="179"/>
      <c r="C906" s="180"/>
      <c r="D906" s="180"/>
      <c r="E906" s="180"/>
    </row>
    <row r="907">
      <c r="B907" s="179"/>
      <c r="C907" s="180"/>
      <c r="D907" s="180"/>
      <c r="E907" s="180"/>
    </row>
    <row r="908">
      <c r="B908" s="179"/>
      <c r="C908" s="180"/>
      <c r="D908" s="180"/>
      <c r="E908" s="180"/>
    </row>
    <row r="909">
      <c r="B909" s="179"/>
      <c r="C909" s="180"/>
      <c r="D909" s="180"/>
      <c r="E909" s="180"/>
    </row>
    <row r="910">
      <c r="B910" s="179"/>
      <c r="C910" s="180"/>
      <c r="D910" s="180"/>
      <c r="E910" s="180"/>
    </row>
    <row r="911">
      <c r="B911" s="179"/>
      <c r="C911" s="180"/>
      <c r="D911" s="180"/>
      <c r="E911" s="180"/>
    </row>
    <row r="912">
      <c r="B912" s="179"/>
      <c r="C912" s="180"/>
      <c r="D912" s="180"/>
      <c r="E912" s="180"/>
    </row>
    <row r="913">
      <c r="B913" s="179"/>
      <c r="C913" s="180"/>
      <c r="D913" s="180"/>
      <c r="E913" s="180"/>
    </row>
    <row r="914">
      <c r="B914" s="179"/>
      <c r="C914" s="180"/>
      <c r="D914" s="180"/>
      <c r="E914" s="180"/>
    </row>
    <row r="915">
      <c r="B915" s="179"/>
      <c r="C915" s="180"/>
      <c r="D915" s="180"/>
      <c r="E915" s="180"/>
    </row>
    <row r="916">
      <c r="B916" s="179"/>
      <c r="C916" s="180"/>
      <c r="D916" s="180"/>
      <c r="E916" s="180"/>
    </row>
    <row r="917">
      <c r="B917" s="179"/>
      <c r="C917" s="180"/>
      <c r="D917" s="180"/>
      <c r="E917" s="180"/>
    </row>
    <row r="918">
      <c r="B918" s="179"/>
      <c r="C918" s="180"/>
      <c r="D918" s="180"/>
      <c r="E918" s="180"/>
    </row>
    <row r="919">
      <c r="B919" s="179"/>
      <c r="C919" s="180"/>
      <c r="D919" s="180"/>
      <c r="E919" s="180"/>
    </row>
    <row r="920">
      <c r="B920" s="179"/>
      <c r="C920" s="180"/>
      <c r="D920" s="180"/>
      <c r="E920" s="180"/>
    </row>
    <row r="921">
      <c r="B921" s="179"/>
      <c r="C921" s="180"/>
      <c r="D921" s="180"/>
      <c r="E921" s="180"/>
    </row>
    <row r="922">
      <c r="B922" s="179"/>
      <c r="C922" s="180"/>
      <c r="D922" s="180"/>
      <c r="E922" s="180"/>
    </row>
    <row r="923">
      <c r="B923" s="179"/>
      <c r="C923" s="180"/>
      <c r="D923" s="180"/>
      <c r="E923" s="180"/>
    </row>
    <row r="924">
      <c r="B924" s="179"/>
      <c r="C924" s="180"/>
      <c r="D924" s="180"/>
      <c r="E924" s="180"/>
    </row>
    <row r="925">
      <c r="B925" s="179"/>
      <c r="C925" s="180"/>
      <c r="D925" s="180"/>
      <c r="E925" s="180"/>
    </row>
    <row r="926">
      <c r="B926" s="179"/>
      <c r="C926" s="180"/>
      <c r="D926" s="180"/>
      <c r="E926" s="180"/>
    </row>
    <row r="927">
      <c r="B927" s="179"/>
      <c r="C927" s="180"/>
      <c r="D927" s="180"/>
      <c r="E927" s="180"/>
    </row>
    <row r="928">
      <c r="B928" s="179"/>
      <c r="C928" s="180"/>
      <c r="D928" s="180"/>
      <c r="E928" s="180"/>
    </row>
    <row r="929">
      <c r="B929" s="179"/>
      <c r="C929" s="180"/>
      <c r="D929" s="180"/>
      <c r="E929" s="180"/>
    </row>
    <row r="930">
      <c r="B930" s="179"/>
      <c r="C930" s="180"/>
      <c r="D930" s="180"/>
      <c r="E930" s="180"/>
    </row>
    <row r="931">
      <c r="B931" s="179"/>
      <c r="C931" s="180"/>
      <c r="D931" s="180"/>
      <c r="E931" s="180"/>
    </row>
    <row r="932">
      <c r="B932" s="179"/>
      <c r="C932" s="180"/>
      <c r="D932" s="180"/>
      <c r="E932" s="180"/>
    </row>
    <row r="933">
      <c r="B933" s="179"/>
      <c r="C933" s="180"/>
      <c r="D933" s="180"/>
      <c r="E933" s="180"/>
    </row>
    <row r="934">
      <c r="B934" s="179"/>
      <c r="C934" s="180"/>
      <c r="D934" s="180"/>
      <c r="E934" s="180"/>
    </row>
    <row r="935">
      <c r="B935" s="179"/>
      <c r="C935" s="180"/>
      <c r="D935" s="180"/>
      <c r="E935" s="180"/>
    </row>
    <row r="936">
      <c r="B936" s="179"/>
      <c r="C936" s="180"/>
      <c r="D936" s="180"/>
      <c r="E936" s="180"/>
    </row>
    <row r="937">
      <c r="B937" s="179"/>
      <c r="C937" s="180"/>
      <c r="D937" s="180"/>
      <c r="E937" s="180"/>
    </row>
    <row r="938">
      <c r="B938" s="179"/>
      <c r="C938" s="180"/>
      <c r="D938" s="180"/>
      <c r="E938" s="180"/>
    </row>
    <row r="939">
      <c r="B939" s="179"/>
      <c r="C939" s="180"/>
      <c r="D939" s="180"/>
      <c r="E939" s="180"/>
    </row>
    <row r="940">
      <c r="B940" s="179"/>
      <c r="C940" s="180"/>
      <c r="D940" s="180"/>
      <c r="E940" s="180"/>
    </row>
    <row r="941">
      <c r="B941" s="179"/>
      <c r="C941" s="180"/>
      <c r="D941" s="180"/>
      <c r="E941" s="180"/>
    </row>
    <row r="942">
      <c r="B942" s="179"/>
      <c r="C942" s="180"/>
      <c r="D942" s="180"/>
      <c r="E942" s="180"/>
    </row>
    <row r="943">
      <c r="B943" s="179"/>
      <c r="C943" s="180"/>
      <c r="D943" s="180"/>
      <c r="E943" s="180"/>
    </row>
    <row r="944">
      <c r="B944" s="179"/>
      <c r="C944" s="180"/>
      <c r="D944" s="180"/>
      <c r="E944" s="180"/>
    </row>
    <row r="945">
      <c r="B945" s="179"/>
      <c r="C945" s="180"/>
      <c r="D945" s="180"/>
      <c r="E945" s="180"/>
    </row>
    <row r="946">
      <c r="B946" s="179"/>
      <c r="C946" s="180"/>
      <c r="D946" s="180"/>
      <c r="E946" s="180"/>
    </row>
    <row r="947">
      <c r="B947" s="179"/>
      <c r="C947" s="180"/>
      <c r="D947" s="180"/>
      <c r="E947" s="180"/>
    </row>
    <row r="948">
      <c r="B948" s="179"/>
      <c r="C948" s="180"/>
      <c r="D948" s="180"/>
      <c r="E948" s="180"/>
    </row>
    <row r="949">
      <c r="B949" s="179"/>
      <c r="C949" s="180"/>
      <c r="D949" s="180"/>
      <c r="E949" s="180"/>
    </row>
    <row r="950">
      <c r="B950" s="179"/>
      <c r="C950" s="180"/>
      <c r="D950" s="180"/>
      <c r="E950" s="180"/>
    </row>
    <row r="951">
      <c r="B951" s="179"/>
      <c r="C951" s="180"/>
      <c r="D951" s="180"/>
      <c r="E951" s="180"/>
    </row>
    <row r="952">
      <c r="B952" s="179"/>
      <c r="C952" s="180"/>
      <c r="D952" s="180"/>
      <c r="E952" s="180"/>
    </row>
    <row r="953">
      <c r="B953" s="179"/>
      <c r="C953" s="180"/>
      <c r="D953" s="180"/>
      <c r="E953" s="180"/>
    </row>
    <row r="954">
      <c r="B954" s="179"/>
      <c r="C954" s="180"/>
      <c r="D954" s="180"/>
      <c r="E954" s="180"/>
    </row>
    <row r="955">
      <c r="B955" s="179"/>
      <c r="C955" s="180"/>
      <c r="D955" s="180"/>
      <c r="E955" s="180"/>
    </row>
    <row r="956">
      <c r="B956" s="179"/>
      <c r="C956" s="180"/>
      <c r="D956" s="180"/>
      <c r="E956" s="180"/>
    </row>
    <row r="957">
      <c r="B957" s="179"/>
      <c r="C957" s="180"/>
      <c r="D957" s="180"/>
      <c r="E957" s="180"/>
    </row>
    <row r="958">
      <c r="B958" s="179"/>
      <c r="C958" s="180"/>
      <c r="D958" s="180"/>
      <c r="E958" s="180"/>
    </row>
    <row r="959">
      <c r="B959" s="179"/>
      <c r="C959" s="180"/>
      <c r="D959" s="180"/>
      <c r="E959" s="180"/>
    </row>
    <row r="960">
      <c r="B960" s="179"/>
      <c r="C960" s="180"/>
      <c r="D960" s="180"/>
      <c r="E960" s="180"/>
    </row>
    <row r="961">
      <c r="B961" s="179"/>
      <c r="C961" s="180"/>
      <c r="D961" s="180"/>
      <c r="E961" s="180"/>
    </row>
    <row r="962">
      <c r="B962" s="179"/>
      <c r="C962" s="180"/>
      <c r="D962" s="180"/>
      <c r="E962" s="180"/>
    </row>
    <row r="963">
      <c r="B963" s="179"/>
      <c r="C963" s="180"/>
      <c r="D963" s="180"/>
      <c r="E963" s="180"/>
    </row>
    <row r="964">
      <c r="B964" s="179"/>
      <c r="C964" s="180"/>
      <c r="D964" s="180"/>
      <c r="E964" s="180"/>
    </row>
    <row r="965">
      <c r="B965" s="179"/>
      <c r="C965" s="180"/>
      <c r="D965" s="180"/>
      <c r="E965" s="180"/>
    </row>
    <row r="966">
      <c r="B966" s="179"/>
      <c r="C966" s="180"/>
      <c r="D966" s="180"/>
      <c r="E966" s="180"/>
    </row>
    <row r="967">
      <c r="B967" s="179"/>
      <c r="C967" s="180"/>
      <c r="D967" s="180"/>
      <c r="E967" s="180"/>
    </row>
    <row r="968">
      <c r="B968" s="179"/>
      <c r="C968" s="180"/>
      <c r="D968" s="180"/>
      <c r="E968" s="180"/>
    </row>
    <row r="969">
      <c r="B969" s="179"/>
      <c r="C969" s="180"/>
      <c r="D969" s="180"/>
      <c r="E969" s="180"/>
    </row>
    <row r="970">
      <c r="B970" s="179"/>
      <c r="C970" s="180"/>
      <c r="D970" s="180"/>
      <c r="E970" s="180"/>
    </row>
    <row r="971">
      <c r="B971" s="179"/>
      <c r="C971" s="180"/>
      <c r="D971" s="180"/>
      <c r="E971" s="180"/>
    </row>
    <row r="972">
      <c r="B972" s="179"/>
      <c r="C972" s="180"/>
      <c r="D972" s="180"/>
      <c r="E972" s="180"/>
    </row>
    <row r="973">
      <c r="B973" s="179"/>
      <c r="C973" s="180"/>
      <c r="D973" s="180"/>
      <c r="E973" s="180"/>
    </row>
    <row r="974">
      <c r="B974" s="179"/>
      <c r="C974" s="180"/>
      <c r="D974" s="180"/>
      <c r="E974" s="180"/>
    </row>
    <row r="975">
      <c r="B975" s="179"/>
      <c r="C975" s="180"/>
      <c r="D975" s="180"/>
      <c r="E975" s="180"/>
    </row>
    <row r="976">
      <c r="B976" s="179"/>
      <c r="C976" s="180"/>
      <c r="D976" s="180"/>
      <c r="E976" s="180"/>
    </row>
    <row r="977">
      <c r="B977" s="179"/>
      <c r="C977" s="180"/>
      <c r="D977" s="180"/>
      <c r="E977" s="180"/>
    </row>
    <row r="978">
      <c r="B978" s="179"/>
      <c r="C978" s="180"/>
      <c r="D978" s="180"/>
      <c r="E978" s="180"/>
    </row>
    <row r="979">
      <c r="B979" s="179"/>
      <c r="C979" s="180"/>
      <c r="D979" s="180"/>
      <c r="E979" s="180"/>
    </row>
    <row r="980">
      <c r="B980" s="179"/>
      <c r="C980" s="180"/>
      <c r="D980" s="180"/>
      <c r="E980" s="180"/>
    </row>
    <row r="981">
      <c r="B981" s="179"/>
      <c r="C981" s="180"/>
      <c r="D981" s="180"/>
      <c r="E981" s="180"/>
    </row>
    <row r="982">
      <c r="B982" s="179"/>
      <c r="C982" s="180"/>
      <c r="D982" s="180"/>
      <c r="E982" s="180"/>
    </row>
    <row r="983">
      <c r="B983" s="179"/>
      <c r="C983" s="180"/>
      <c r="D983" s="180"/>
      <c r="E983" s="180"/>
    </row>
    <row r="984">
      <c r="B984" s="179"/>
      <c r="C984" s="180"/>
      <c r="D984" s="180"/>
      <c r="E984" s="180"/>
    </row>
    <row r="985">
      <c r="B985" s="179"/>
      <c r="C985" s="180"/>
      <c r="D985" s="180"/>
      <c r="E985" s="180"/>
    </row>
    <row r="986">
      <c r="B986" s="179"/>
      <c r="C986" s="180"/>
      <c r="D986" s="180"/>
      <c r="E986" s="180"/>
    </row>
    <row r="987">
      <c r="B987" s="179"/>
      <c r="C987" s="180"/>
      <c r="D987" s="180"/>
      <c r="E987" s="180"/>
    </row>
    <row r="988">
      <c r="B988" s="179"/>
      <c r="C988" s="180"/>
      <c r="D988" s="180"/>
      <c r="E988" s="180"/>
    </row>
    <row r="989">
      <c r="B989" s="179"/>
      <c r="C989" s="180"/>
      <c r="D989" s="180"/>
      <c r="E989" s="180"/>
    </row>
    <row r="990">
      <c r="B990" s="179"/>
      <c r="C990" s="180"/>
      <c r="D990" s="180"/>
      <c r="E990" s="180"/>
    </row>
    <row r="991">
      <c r="B991" s="179"/>
      <c r="C991" s="180"/>
      <c r="D991" s="180"/>
      <c r="E991" s="180"/>
    </row>
    <row r="992">
      <c r="B992" s="179"/>
      <c r="C992" s="180"/>
      <c r="D992" s="180"/>
      <c r="E992" s="180"/>
    </row>
    <row r="993">
      <c r="B993" s="179"/>
      <c r="C993" s="180"/>
      <c r="D993" s="180"/>
      <c r="E993" s="180"/>
    </row>
    <row r="994">
      <c r="B994" s="179"/>
      <c r="C994" s="180"/>
      <c r="D994" s="180"/>
      <c r="E994" s="180"/>
    </row>
    <row r="995">
      <c r="B995" s="179"/>
      <c r="C995" s="180"/>
      <c r="D995" s="180"/>
      <c r="E995" s="180"/>
    </row>
    <row r="996">
      <c r="B996" s="179"/>
      <c r="C996" s="180"/>
      <c r="D996" s="180"/>
      <c r="E996" s="180"/>
    </row>
    <row r="997">
      <c r="B997" s="179"/>
      <c r="C997" s="180"/>
      <c r="D997" s="180"/>
      <c r="E997" s="180"/>
    </row>
    <row r="998">
      <c r="B998" s="179"/>
      <c r="C998" s="180"/>
      <c r="D998" s="180"/>
      <c r="E998" s="180"/>
    </row>
    <row r="999">
      <c r="B999" s="179"/>
      <c r="C999" s="180"/>
      <c r="D999" s="180"/>
      <c r="E999" s="180"/>
    </row>
    <row r="1000">
      <c r="B1000" s="179"/>
      <c r="C1000" s="180"/>
      <c r="D1000" s="180"/>
      <c r="E1000" s="180"/>
    </row>
    <row r="1001">
      <c r="B1001" s="179"/>
      <c r="C1001" s="180"/>
      <c r="D1001" s="180"/>
      <c r="E1001" s="180"/>
    </row>
    <row r="1002">
      <c r="B1002" s="179"/>
      <c r="C1002" s="180"/>
      <c r="D1002" s="180"/>
      <c r="E1002" s="180"/>
    </row>
    <row r="1003">
      <c r="B1003" s="179"/>
      <c r="C1003" s="180"/>
      <c r="D1003" s="180"/>
      <c r="E1003" s="180"/>
    </row>
    <row r="1004">
      <c r="B1004" s="179"/>
      <c r="C1004" s="180"/>
      <c r="D1004" s="180"/>
      <c r="E1004" s="180"/>
    </row>
    <row r="1005">
      <c r="B1005" s="179"/>
      <c r="C1005" s="180"/>
      <c r="D1005" s="180"/>
      <c r="E1005" s="180"/>
    </row>
    <row r="1006">
      <c r="B1006" s="179"/>
      <c r="C1006" s="180"/>
      <c r="D1006" s="180"/>
      <c r="E1006" s="180"/>
    </row>
    <row r="1007">
      <c r="B1007" s="179"/>
      <c r="C1007" s="180"/>
      <c r="D1007" s="180"/>
      <c r="E1007" s="180"/>
    </row>
    <row r="1008">
      <c r="B1008" s="179"/>
      <c r="C1008" s="180"/>
      <c r="D1008" s="180"/>
      <c r="E1008" s="180"/>
    </row>
    <row r="1009">
      <c r="B1009" s="179"/>
      <c r="C1009" s="180"/>
      <c r="D1009" s="180"/>
      <c r="E1009" s="180"/>
    </row>
    <row r="1010">
      <c r="B1010" s="179"/>
      <c r="C1010" s="180"/>
      <c r="D1010" s="180"/>
      <c r="E1010" s="180"/>
    </row>
    <row r="1011">
      <c r="B1011" s="179"/>
      <c r="C1011" s="180"/>
      <c r="D1011" s="180"/>
      <c r="E1011" s="180"/>
    </row>
    <row r="1012">
      <c r="B1012" s="179"/>
      <c r="C1012" s="180"/>
      <c r="D1012" s="180"/>
      <c r="E1012" s="180"/>
    </row>
    <row r="1013">
      <c r="B1013" s="179"/>
      <c r="C1013" s="180"/>
      <c r="D1013" s="180"/>
      <c r="E1013" s="180"/>
    </row>
    <row r="1014">
      <c r="B1014" s="179"/>
      <c r="C1014" s="180"/>
      <c r="D1014" s="180"/>
      <c r="E1014" s="180"/>
    </row>
    <row r="1015">
      <c r="B1015" s="179"/>
      <c r="C1015" s="180"/>
      <c r="D1015" s="180"/>
      <c r="E1015" s="180"/>
    </row>
    <row r="1016">
      <c r="B1016" s="179"/>
      <c r="C1016" s="180"/>
      <c r="D1016" s="180"/>
      <c r="E1016" s="180"/>
    </row>
    <row r="1017">
      <c r="B1017" s="179"/>
      <c r="C1017" s="180"/>
      <c r="D1017" s="180"/>
      <c r="E1017" s="180"/>
    </row>
    <row r="1018">
      <c r="B1018" s="179"/>
      <c r="C1018" s="180"/>
      <c r="D1018" s="180"/>
      <c r="E1018" s="180"/>
    </row>
    <row r="1019">
      <c r="B1019" s="179"/>
      <c r="C1019" s="180"/>
      <c r="D1019" s="180"/>
      <c r="E1019" s="180"/>
    </row>
    <row r="1020">
      <c r="B1020" s="179"/>
      <c r="C1020" s="180"/>
      <c r="D1020" s="180"/>
      <c r="E1020" s="180"/>
    </row>
    <row r="1021">
      <c r="B1021" s="179"/>
      <c r="C1021" s="180"/>
      <c r="D1021" s="180"/>
      <c r="E1021" s="180"/>
    </row>
    <row r="1022">
      <c r="B1022" s="179"/>
      <c r="C1022" s="180"/>
      <c r="D1022" s="180"/>
      <c r="E1022" s="180"/>
    </row>
    <row r="1023">
      <c r="B1023" s="179"/>
      <c r="C1023" s="180"/>
      <c r="D1023" s="180"/>
      <c r="E1023" s="180"/>
    </row>
    <row r="1024">
      <c r="B1024" s="179"/>
      <c r="C1024" s="180"/>
      <c r="D1024" s="180"/>
      <c r="E1024" s="180"/>
    </row>
    <row r="1025">
      <c r="B1025" s="179"/>
      <c r="C1025" s="180"/>
      <c r="D1025" s="180"/>
      <c r="E1025" s="180"/>
    </row>
    <row r="1026">
      <c r="B1026" s="179"/>
      <c r="C1026" s="180"/>
      <c r="D1026" s="180"/>
      <c r="E1026" s="180"/>
    </row>
    <row r="1027">
      <c r="B1027" s="179"/>
      <c r="C1027" s="180"/>
      <c r="D1027" s="180"/>
      <c r="E1027" s="180"/>
    </row>
    <row r="1028">
      <c r="B1028" s="179"/>
      <c r="C1028" s="180"/>
      <c r="D1028" s="180"/>
      <c r="E1028" s="180"/>
    </row>
    <row r="1029">
      <c r="B1029" s="179"/>
      <c r="C1029" s="180"/>
      <c r="D1029" s="180"/>
      <c r="E1029" s="180"/>
    </row>
    <row r="1030">
      <c r="B1030" s="179"/>
      <c r="C1030" s="180"/>
      <c r="D1030" s="180"/>
      <c r="E1030" s="180"/>
    </row>
    <row r="1031">
      <c r="B1031" s="179"/>
      <c r="C1031" s="180"/>
      <c r="D1031" s="180"/>
      <c r="E1031" s="180"/>
    </row>
    <row r="1032">
      <c r="B1032" s="179"/>
      <c r="C1032" s="180"/>
      <c r="D1032" s="180"/>
      <c r="E1032" s="180"/>
    </row>
    <row r="1033">
      <c r="B1033" s="179"/>
      <c r="C1033" s="180"/>
      <c r="D1033" s="180"/>
      <c r="E1033" s="180"/>
    </row>
    <row r="1034">
      <c r="B1034" s="179"/>
      <c r="C1034" s="180"/>
      <c r="D1034" s="180"/>
      <c r="E1034" s="180"/>
    </row>
    <row r="1035">
      <c r="B1035" s="179"/>
      <c r="C1035" s="180"/>
      <c r="D1035" s="180"/>
      <c r="E1035" s="180"/>
    </row>
    <row r="1036">
      <c r="B1036" s="179"/>
      <c r="C1036" s="180"/>
      <c r="D1036" s="180"/>
      <c r="E1036" s="180"/>
    </row>
    <row r="1037">
      <c r="B1037" s="179"/>
      <c r="C1037" s="180"/>
      <c r="D1037" s="180"/>
      <c r="E1037" s="180"/>
    </row>
    <row r="1038">
      <c r="B1038" s="179"/>
      <c r="C1038" s="180"/>
      <c r="D1038" s="180"/>
      <c r="E1038" s="180"/>
    </row>
    <row r="1039">
      <c r="B1039" s="179"/>
      <c r="C1039" s="180"/>
      <c r="D1039" s="180"/>
      <c r="E1039" s="180"/>
    </row>
  </sheetData>
  <mergeCells count="15">
    <mergeCell ref="B58:B62"/>
    <mergeCell ref="B63:C63"/>
    <mergeCell ref="B65:B70"/>
    <mergeCell ref="B71:C71"/>
    <mergeCell ref="A79:A81"/>
    <mergeCell ref="A82:A85"/>
    <mergeCell ref="A86:A91"/>
    <mergeCell ref="A92:A107"/>
    <mergeCell ref="A1:E1"/>
    <mergeCell ref="A17:E17"/>
    <mergeCell ref="A34:E34"/>
    <mergeCell ref="A50:G50"/>
    <mergeCell ref="A52:A71"/>
    <mergeCell ref="B52:B55"/>
    <mergeCell ref="B56:C5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18.63"/>
    <col customWidth="1" min="2" max="3" width="15.75"/>
    <col customWidth="1" min="4" max="4" width="14.13"/>
    <col customWidth="1" min="5" max="5" width="13.0"/>
    <col customWidth="1" min="7" max="7" width="15.38"/>
    <col customWidth="1" min="9" max="12" width="18.0"/>
    <col customWidth="1" min="13" max="13" width="20.75"/>
    <col customWidth="1" min="14" max="14" width="22.25"/>
    <col customWidth="1" min="15" max="15" width="26.25"/>
    <col customWidth="1" min="16" max="19" width="18.0"/>
    <col customWidth="1" min="20" max="20" width="24.25"/>
    <col customWidth="1" min="21" max="21" width="26.5"/>
    <col customWidth="1" min="22" max="22" width="8.38"/>
    <col customWidth="1" min="23" max="24" width="18.0"/>
    <col customWidth="1" min="25" max="25" width="26.13"/>
    <col customWidth="1" min="26" max="26" width="28.25"/>
    <col customWidth="1" min="27" max="27" width="8.38"/>
    <col customWidth="1" min="28" max="28" width="22.25"/>
    <col customWidth="1" min="29" max="29" width="18.0"/>
    <col customWidth="1" min="30" max="30" width="17.88"/>
    <col customWidth="1" min="31" max="31" width="37.13"/>
    <col customWidth="1" min="32" max="32" width="11.25"/>
    <col customWidth="1" min="33" max="33" width="8.38"/>
    <col customWidth="1" min="34" max="34" width="11.38"/>
    <col customWidth="1" min="35" max="35" width="12.13"/>
    <col customWidth="1" min="36" max="36" width="12.63"/>
    <col customWidth="1" min="37" max="37" width="11.63"/>
    <col customWidth="1" min="38" max="38" width="13.0"/>
  </cols>
  <sheetData>
    <row r="1">
      <c r="A1" s="84" t="s">
        <v>347</v>
      </c>
      <c r="B1" s="84" t="s">
        <v>348</v>
      </c>
      <c r="C1" s="12" t="s">
        <v>349</v>
      </c>
      <c r="D1" s="12" t="s">
        <v>214</v>
      </c>
      <c r="E1" s="19" t="s">
        <v>155</v>
      </c>
      <c r="F1" s="19" t="s">
        <v>350</v>
      </c>
      <c r="G1" s="12" t="s">
        <v>351</v>
      </c>
      <c r="H1" s="19" t="s">
        <v>231</v>
      </c>
      <c r="I1" s="12" t="s">
        <v>352</v>
      </c>
      <c r="J1" s="12" t="s">
        <v>350</v>
      </c>
      <c r="K1" s="19" t="s">
        <v>353</v>
      </c>
      <c r="L1" s="19" t="s">
        <v>354</v>
      </c>
      <c r="M1" s="19" t="s">
        <v>355</v>
      </c>
      <c r="N1" s="197" t="s">
        <v>356</v>
      </c>
      <c r="O1" s="197" t="s">
        <v>357</v>
      </c>
      <c r="P1" s="19" t="s">
        <v>358</v>
      </c>
      <c r="Q1" s="19" t="s">
        <v>359</v>
      </c>
      <c r="R1" s="19" t="s">
        <v>360</v>
      </c>
      <c r="S1" s="198" t="s">
        <v>361</v>
      </c>
      <c r="T1" s="19" t="s">
        <v>362</v>
      </c>
      <c r="U1" s="12" t="s">
        <v>363</v>
      </c>
      <c r="V1" s="19" t="s">
        <v>271</v>
      </c>
      <c r="W1" s="19" t="s">
        <v>354</v>
      </c>
      <c r="X1" s="19" t="s">
        <v>353</v>
      </c>
      <c r="Y1" s="12" t="s">
        <v>255</v>
      </c>
      <c r="Z1" s="12" t="s">
        <v>364</v>
      </c>
      <c r="AA1" s="19" t="s">
        <v>271</v>
      </c>
      <c r="AB1" s="19" t="s">
        <v>356</v>
      </c>
      <c r="AC1" s="19" t="s">
        <v>353</v>
      </c>
      <c r="AD1" s="12" t="s">
        <v>365</v>
      </c>
      <c r="AE1" s="12" t="s">
        <v>366</v>
      </c>
      <c r="AF1" s="199" t="s">
        <v>350</v>
      </c>
      <c r="AG1" s="19" t="s">
        <v>271</v>
      </c>
      <c r="AH1" s="19" t="s">
        <v>358</v>
      </c>
      <c r="AI1" s="19" t="s">
        <v>359</v>
      </c>
      <c r="AJ1" s="19" t="s">
        <v>360</v>
      </c>
      <c r="AK1" s="198" t="s">
        <v>361</v>
      </c>
      <c r="AL1" s="19"/>
    </row>
    <row r="2" ht="112.5" customHeight="1">
      <c r="A2" s="85" t="s">
        <v>163</v>
      </c>
      <c r="B2" s="200" t="s">
        <v>367</v>
      </c>
      <c r="C2" s="200" t="s">
        <v>368</v>
      </c>
      <c r="D2" s="201" t="s">
        <v>369</v>
      </c>
      <c r="E2" s="202">
        <v>11.0</v>
      </c>
      <c r="F2" s="203"/>
      <c r="G2" s="201" t="s">
        <v>370</v>
      </c>
      <c r="H2" s="39" t="s">
        <v>156</v>
      </c>
      <c r="I2" s="204" t="s">
        <v>371</v>
      </c>
      <c r="J2" s="205"/>
      <c r="K2" s="39">
        <v>12.66</v>
      </c>
      <c r="L2" s="206" t="s">
        <v>372</v>
      </c>
      <c r="M2" s="95">
        <f t="shared" ref="M2:M61" si="1">VALUE(LEFT(L2, FIND("/", L2) - 1)) / VALUE(RIGHT(L2, LEN(L2) - FIND("/", L2)))</f>
        <v>1</v>
      </c>
      <c r="N2" s="206" t="s">
        <v>373</v>
      </c>
      <c r="O2" s="95">
        <f t="shared" ref="O2:O61" si="2">VALUE(LEFT(N2, FIND("/", N2) - 1)) / VALUE(RIGHT(N2, LEN(N2) - FIND("/", N2)))</f>
        <v>0.9230769231</v>
      </c>
      <c r="P2" s="39">
        <v>5.0</v>
      </c>
      <c r="Q2" s="39">
        <v>8.0</v>
      </c>
      <c r="R2" s="39">
        <v>6.0</v>
      </c>
      <c r="S2" s="207">
        <f t="shared" ref="S2:S61" si="3">(2*P2)/(2*P2+Q2+R2)</f>
        <v>0.4166666667</v>
      </c>
      <c r="T2" s="39"/>
      <c r="V2" s="25"/>
      <c r="W2" s="94">
        <v>1.0</v>
      </c>
      <c r="X2" s="39"/>
      <c r="Y2" s="204" t="s">
        <v>374</v>
      </c>
      <c r="Z2" s="208" t="s">
        <v>375</v>
      </c>
      <c r="AA2" s="39">
        <v>1.0</v>
      </c>
      <c r="AB2" s="95">
        <v>1.0</v>
      </c>
      <c r="AC2" s="39">
        <v>13.84</v>
      </c>
      <c r="AD2" s="204" t="s">
        <v>376</v>
      </c>
      <c r="AE2" s="208" t="s">
        <v>375</v>
      </c>
      <c r="AF2" s="39"/>
      <c r="AG2" s="39">
        <v>1.0</v>
      </c>
      <c r="AH2" s="39">
        <v>11.0</v>
      </c>
      <c r="AI2" s="39">
        <v>5.0</v>
      </c>
      <c r="AJ2" s="39">
        <v>0.0</v>
      </c>
      <c r="AK2" s="207">
        <f t="shared" ref="AK2:AK61" si="4">(2*AH2)/(2*AH2+AI2+AJ2)</f>
        <v>0.8148148148</v>
      </c>
      <c r="AL2" s="202"/>
    </row>
    <row r="3" ht="112.5" customHeight="1">
      <c r="A3" s="85" t="s">
        <v>165</v>
      </c>
      <c r="B3" s="200" t="s">
        <v>377</v>
      </c>
      <c r="C3" s="201" t="s">
        <v>378</v>
      </c>
      <c r="D3" s="201" t="s">
        <v>379</v>
      </c>
      <c r="E3" s="39">
        <v>13.0</v>
      </c>
      <c r="F3" s="209"/>
      <c r="G3" s="204" t="s">
        <v>380</v>
      </c>
      <c r="H3" s="39" t="s">
        <v>156</v>
      </c>
      <c r="I3" s="204" t="s">
        <v>381</v>
      </c>
      <c r="J3" s="205"/>
      <c r="K3" s="39">
        <v>3.37</v>
      </c>
      <c r="L3" s="206" t="s">
        <v>382</v>
      </c>
      <c r="M3" s="95">
        <f t="shared" si="1"/>
        <v>1</v>
      </c>
      <c r="N3" s="206" t="s">
        <v>383</v>
      </c>
      <c r="O3" s="95">
        <f t="shared" si="2"/>
        <v>1</v>
      </c>
      <c r="P3" s="39">
        <v>11.0</v>
      </c>
      <c r="Q3" s="39">
        <v>1.0</v>
      </c>
      <c r="R3" s="39">
        <v>2.0</v>
      </c>
      <c r="S3" s="207">
        <f t="shared" si="3"/>
        <v>0.88</v>
      </c>
      <c r="T3" s="39"/>
      <c r="V3" s="39"/>
      <c r="W3" s="94">
        <v>1.0</v>
      </c>
      <c r="X3" s="39"/>
      <c r="AA3" s="25"/>
      <c r="AB3" s="95">
        <v>1.0</v>
      </c>
      <c r="AC3" s="39"/>
      <c r="AD3" s="204" t="s">
        <v>384</v>
      </c>
      <c r="AE3" s="204" t="s">
        <v>385</v>
      </c>
      <c r="AF3" s="39"/>
      <c r="AG3" s="39">
        <v>1.0</v>
      </c>
      <c r="AH3" s="39">
        <v>13.0</v>
      </c>
      <c r="AI3" s="39">
        <v>0.0</v>
      </c>
      <c r="AJ3" s="39">
        <v>0.0</v>
      </c>
      <c r="AK3" s="207">
        <f t="shared" si="4"/>
        <v>1</v>
      </c>
      <c r="AL3" s="39"/>
    </row>
    <row r="4" ht="112.5" customHeight="1">
      <c r="A4" s="85" t="s">
        <v>386</v>
      </c>
      <c r="B4" s="200" t="s">
        <v>387</v>
      </c>
      <c r="C4" s="201" t="s">
        <v>388</v>
      </c>
      <c r="D4" s="201" t="s">
        <v>389</v>
      </c>
      <c r="E4" s="202">
        <v>15.0</v>
      </c>
      <c r="F4" s="203"/>
      <c r="G4" s="201" t="s">
        <v>390</v>
      </c>
      <c r="H4" s="39" t="s">
        <v>156</v>
      </c>
      <c r="I4" s="204" t="s">
        <v>391</v>
      </c>
      <c r="J4" s="205"/>
      <c r="K4" s="39">
        <v>2.97</v>
      </c>
      <c r="L4" s="206" t="s">
        <v>382</v>
      </c>
      <c r="M4" s="95">
        <f t="shared" si="1"/>
        <v>1</v>
      </c>
      <c r="N4" s="206" t="s">
        <v>383</v>
      </c>
      <c r="O4" s="95">
        <f t="shared" si="2"/>
        <v>1</v>
      </c>
      <c r="P4" s="39">
        <v>12.0</v>
      </c>
      <c r="Q4" s="39">
        <v>0.0</v>
      </c>
      <c r="R4" s="39">
        <v>3.0</v>
      </c>
      <c r="S4" s="207">
        <f t="shared" si="3"/>
        <v>0.8888888889</v>
      </c>
      <c r="T4" s="39"/>
      <c r="V4" s="25"/>
      <c r="W4" s="94">
        <v>1.0</v>
      </c>
      <c r="X4" s="39"/>
      <c r="Z4" s="208"/>
      <c r="AA4" s="25"/>
      <c r="AB4" s="95">
        <v>1.0</v>
      </c>
      <c r="AC4" s="39"/>
      <c r="AD4" s="204" t="s">
        <v>392</v>
      </c>
      <c r="AE4" s="204" t="s">
        <v>393</v>
      </c>
      <c r="AF4" s="39"/>
      <c r="AG4" s="39">
        <v>1.0</v>
      </c>
      <c r="AH4" s="39">
        <v>21.0</v>
      </c>
      <c r="AI4" s="39">
        <v>6.0</v>
      </c>
      <c r="AJ4" s="39">
        <v>0.0</v>
      </c>
      <c r="AK4" s="207">
        <f t="shared" si="4"/>
        <v>0.875</v>
      </c>
      <c r="AL4" s="202"/>
    </row>
    <row r="5" ht="112.5" customHeight="1">
      <c r="A5" s="85" t="s">
        <v>394</v>
      </c>
      <c r="B5" s="200" t="s">
        <v>395</v>
      </c>
      <c r="C5" s="201" t="s">
        <v>396</v>
      </c>
      <c r="D5" s="201" t="s">
        <v>397</v>
      </c>
      <c r="E5" s="202">
        <v>17.0</v>
      </c>
      <c r="F5" s="203"/>
      <c r="G5" s="201" t="s">
        <v>398</v>
      </c>
      <c r="H5" s="39" t="s">
        <v>156</v>
      </c>
      <c r="I5" s="204" t="s">
        <v>399</v>
      </c>
      <c r="J5" s="205"/>
      <c r="K5" s="39">
        <v>6.26</v>
      </c>
      <c r="L5" s="206" t="s">
        <v>400</v>
      </c>
      <c r="M5" s="95">
        <f t="shared" si="1"/>
        <v>1</v>
      </c>
      <c r="N5" s="206" t="s">
        <v>401</v>
      </c>
      <c r="O5" s="95">
        <f t="shared" si="2"/>
        <v>1</v>
      </c>
      <c r="P5" s="39">
        <v>14.0</v>
      </c>
      <c r="Q5" s="39">
        <v>0.0</v>
      </c>
      <c r="R5" s="39">
        <v>7.0</v>
      </c>
      <c r="S5" s="207">
        <f t="shared" si="3"/>
        <v>0.8</v>
      </c>
      <c r="T5" s="39"/>
      <c r="V5" s="25"/>
      <c r="W5" s="94">
        <v>1.0</v>
      </c>
      <c r="X5" s="39"/>
      <c r="Z5" s="208"/>
      <c r="AA5" s="25"/>
      <c r="AB5" s="95">
        <v>1.0</v>
      </c>
      <c r="AC5" s="39"/>
      <c r="AD5" s="204" t="s">
        <v>402</v>
      </c>
      <c r="AE5" s="204" t="s">
        <v>403</v>
      </c>
      <c r="AF5" s="39"/>
      <c r="AG5" s="39">
        <v>1.0</v>
      </c>
      <c r="AH5" s="39">
        <v>20.0</v>
      </c>
      <c r="AI5" s="39">
        <v>0.0</v>
      </c>
      <c r="AJ5" s="39">
        <v>1.0</v>
      </c>
      <c r="AK5" s="207">
        <f t="shared" si="4"/>
        <v>0.9756097561</v>
      </c>
      <c r="AL5" s="202"/>
    </row>
    <row r="6" ht="112.5" customHeight="1">
      <c r="A6" s="85" t="s">
        <v>386</v>
      </c>
      <c r="B6" s="200" t="s">
        <v>404</v>
      </c>
      <c r="C6" s="201" t="s">
        <v>405</v>
      </c>
      <c r="D6" s="201" t="s">
        <v>406</v>
      </c>
      <c r="E6" s="202">
        <v>21.0</v>
      </c>
      <c r="F6" s="203"/>
      <c r="G6" s="201" t="s">
        <v>407</v>
      </c>
      <c r="H6" s="39" t="s">
        <v>156</v>
      </c>
      <c r="I6" s="204" t="s">
        <v>408</v>
      </c>
      <c r="J6" s="205"/>
      <c r="K6" s="39">
        <v>11.23</v>
      </c>
      <c r="L6" s="206" t="s">
        <v>409</v>
      </c>
      <c r="M6" s="95">
        <f t="shared" si="1"/>
        <v>0.962962963</v>
      </c>
      <c r="N6" s="206" t="s">
        <v>410</v>
      </c>
      <c r="O6" s="95">
        <f t="shared" si="2"/>
        <v>1</v>
      </c>
      <c r="P6" s="39">
        <v>18.0</v>
      </c>
      <c r="Q6" s="39">
        <v>4.0</v>
      </c>
      <c r="R6" s="39">
        <v>3.0</v>
      </c>
      <c r="S6" s="207">
        <f t="shared" si="3"/>
        <v>0.8372093023</v>
      </c>
      <c r="T6" s="39" t="s">
        <v>411</v>
      </c>
      <c r="U6" s="204" t="s">
        <v>412</v>
      </c>
      <c r="V6" s="39" t="s">
        <v>413</v>
      </c>
      <c r="W6" s="95">
        <v>1.0</v>
      </c>
      <c r="X6" s="39">
        <v>6.53</v>
      </c>
      <c r="Z6" s="208"/>
      <c r="AA6" s="25"/>
      <c r="AB6" s="95">
        <v>1.0</v>
      </c>
      <c r="AC6" s="39"/>
      <c r="AD6" s="204" t="s">
        <v>376</v>
      </c>
      <c r="AE6" s="208" t="s">
        <v>414</v>
      </c>
      <c r="AF6" s="39"/>
      <c r="AG6" s="25"/>
      <c r="AH6" s="39">
        <v>18.0</v>
      </c>
      <c r="AI6" s="39">
        <v>4.0</v>
      </c>
      <c r="AJ6" s="39">
        <v>3.0</v>
      </c>
      <c r="AK6" s="207">
        <f t="shared" si="4"/>
        <v>0.8372093023</v>
      </c>
      <c r="AL6" s="202"/>
    </row>
    <row r="7" ht="112.5" customHeight="1">
      <c r="A7" s="85" t="s">
        <v>172</v>
      </c>
      <c r="B7" s="201" t="s">
        <v>415</v>
      </c>
      <c r="C7" s="201" t="s">
        <v>416</v>
      </c>
      <c r="D7" s="201" t="s">
        <v>417</v>
      </c>
      <c r="E7" s="202">
        <v>25.0</v>
      </c>
      <c r="F7" s="203"/>
      <c r="G7" s="201" t="s">
        <v>418</v>
      </c>
      <c r="H7" s="39" t="s">
        <v>156</v>
      </c>
      <c r="I7" s="204" t="s">
        <v>419</v>
      </c>
      <c r="J7" s="205"/>
      <c r="K7" s="39">
        <v>9.66</v>
      </c>
      <c r="L7" s="206" t="s">
        <v>420</v>
      </c>
      <c r="M7" s="95">
        <f t="shared" si="1"/>
        <v>1</v>
      </c>
      <c r="N7" s="206" t="s">
        <v>409</v>
      </c>
      <c r="O7" s="95">
        <f t="shared" si="2"/>
        <v>0.962962963</v>
      </c>
      <c r="P7" s="39">
        <v>10.0</v>
      </c>
      <c r="Q7" s="39">
        <v>17.0</v>
      </c>
      <c r="R7" s="39">
        <v>15.0</v>
      </c>
      <c r="S7" s="207">
        <f t="shared" si="3"/>
        <v>0.3846153846</v>
      </c>
      <c r="T7" s="39"/>
      <c r="V7" s="25"/>
      <c r="W7" s="95">
        <v>1.0</v>
      </c>
      <c r="X7" s="39"/>
      <c r="Y7" s="204" t="s">
        <v>421</v>
      </c>
      <c r="Z7" s="208" t="s">
        <v>422</v>
      </c>
      <c r="AA7" s="39" t="s">
        <v>413</v>
      </c>
      <c r="AB7" s="95">
        <v>1.0</v>
      </c>
      <c r="AC7" s="39">
        <v>10.29</v>
      </c>
      <c r="AD7" s="204" t="s">
        <v>423</v>
      </c>
      <c r="AE7" s="204" t="s">
        <v>424</v>
      </c>
      <c r="AF7" s="39"/>
      <c r="AG7" s="39">
        <v>1.0</v>
      </c>
      <c r="AH7" s="39">
        <v>20.0</v>
      </c>
      <c r="AI7" s="39">
        <v>6.0</v>
      </c>
      <c r="AJ7" s="39">
        <v>5.0</v>
      </c>
      <c r="AK7" s="207">
        <f t="shared" si="4"/>
        <v>0.7843137255</v>
      </c>
      <c r="AL7" s="202"/>
    </row>
    <row r="8" ht="112.5" customHeight="1">
      <c r="A8" s="85" t="s">
        <v>174</v>
      </c>
      <c r="B8" s="200" t="s">
        <v>425</v>
      </c>
      <c r="C8" s="201" t="s">
        <v>426</v>
      </c>
      <c r="D8" s="201" t="s">
        <v>427</v>
      </c>
      <c r="E8" s="39">
        <v>26.0</v>
      </c>
      <c r="F8" s="25"/>
      <c r="G8" s="204" t="s">
        <v>428</v>
      </c>
      <c r="H8" s="39" t="s">
        <v>156</v>
      </c>
      <c r="I8" s="204" t="s">
        <v>429</v>
      </c>
      <c r="J8" s="205"/>
      <c r="K8" s="39">
        <v>6.36</v>
      </c>
      <c r="L8" s="206" t="s">
        <v>430</v>
      </c>
      <c r="M8" s="95">
        <f t="shared" si="1"/>
        <v>1</v>
      </c>
      <c r="N8" s="206" t="s">
        <v>431</v>
      </c>
      <c r="O8" s="95">
        <f t="shared" si="2"/>
        <v>1</v>
      </c>
      <c r="P8" s="39">
        <v>5.0</v>
      </c>
      <c r="Q8" s="39">
        <v>14.0</v>
      </c>
      <c r="R8" s="39">
        <v>21.0</v>
      </c>
      <c r="S8" s="207">
        <f t="shared" si="3"/>
        <v>0.2222222222</v>
      </c>
      <c r="T8" s="39"/>
      <c r="V8" s="39"/>
      <c r="W8" s="95">
        <v>1.0</v>
      </c>
      <c r="X8" s="39"/>
      <c r="AA8" s="25"/>
      <c r="AB8" s="95">
        <v>1.0</v>
      </c>
      <c r="AC8" s="39"/>
      <c r="AD8" s="204" t="s">
        <v>432</v>
      </c>
      <c r="AE8" s="204" t="s">
        <v>433</v>
      </c>
      <c r="AF8" s="39"/>
      <c r="AG8" s="39">
        <v>0.0</v>
      </c>
      <c r="AH8" s="39">
        <v>6.0</v>
      </c>
      <c r="AI8" s="39">
        <v>15.0</v>
      </c>
      <c r="AJ8" s="39">
        <v>20.0</v>
      </c>
      <c r="AK8" s="207">
        <f t="shared" si="4"/>
        <v>0.2553191489</v>
      </c>
      <c r="AL8" s="39"/>
    </row>
    <row r="9" ht="112.5" customHeight="1">
      <c r="A9" s="85" t="s">
        <v>163</v>
      </c>
      <c r="B9" s="200" t="s">
        <v>434</v>
      </c>
      <c r="C9" s="201" t="s">
        <v>435</v>
      </c>
      <c r="D9" s="201" t="s">
        <v>436</v>
      </c>
      <c r="E9" s="202">
        <v>30.0</v>
      </c>
      <c r="F9" s="203"/>
      <c r="G9" s="201" t="s">
        <v>437</v>
      </c>
      <c r="H9" s="39" t="s">
        <v>156</v>
      </c>
      <c r="I9" s="204" t="s">
        <v>438</v>
      </c>
      <c r="J9" s="205"/>
      <c r="K9" s="39">
        <v>6.61</v>
      </c>
      <c r="L9" s="206" t="s">
        <v>439</v>
      </c>
      <c r="M9" s="95">
        <f t="shared" si="1"/>
        <v>1</v>
      </c>
      <c r="N9" s="206" t="s">
        <v>420</v>
      </c>
      <c r="O9" s="95">
        <f t="shared" si="2"/>
        <v>1</v>
      </c>
      <c r="P9" s="39">
        <v>25.0</v>
      </c>
      <c r="Q9" s="39">
        <v>6.0</v>
      </c>
      <c r="R9" s="39">
        <v>5.0</v>
      </c>
      <c r="S9" s="207">
        <f t="shared" si="3"/>
        <v>0.8196721311</v>
      </c>
      <c r="T9" s="39"/>
      <c r="V9" s="25"/>
      <c r="W9" s="95">
        <v>1.0</v>
      </c>
      <c r="X9" s="39"/>
      <c r="Z9" s="208"/>
      <c r="AA9" s="25"/>
      <c r="AB9" s="95">
        <v>1.0</v>
      </c>
      <c r="AC9" s="39"/>
      <c r="AD9" s="204" t="s">
        <v>440</v>
      </c>
      <c r="AE9" s="204" t="s">
        <v>441</v>
      </c>
      <c r="AF9" s="39"/>
      <c r="AG9" s="39">
        <v>1.0</v>
      </c>
      <c r="AH9" s="39">
        <v>27.0</v>
      </c>
      <c r="AI9" s="39">
        <v>8.0</v>
      </c>
      <c r="AJ9" s="39">
        <v>3.0</v>
      </c>
      <c r="AK9" s="207">
        <f t="shared" si="4"/>
        <v>0.8307692308</v>
      </c>
      <c r="AL9" s="202"/>
    </row>
    <row r="10" ht="112.5" customHeight="1">
      <c r="A10" s="85" t="s">
        <v>177</v>
      </c>
      <c r="B10" s="200" t="s">
        <v>442</v>
      </c>
      <c r="C10" s="201" t="s">
        <v>443</v>
      </c>
      <c r="D10" s="201" t="s">
        <v>444</v>
      </c>
      <c r="E10" s="39">
        <v>34.0</v>
      </c>
      <c r="F10" s="25"/>
      <c r="G10" s="204" t="s">
        <v>445</v>
      </c>
      <c r="H10" s="39" t="s">
        <v>156</v>
      </c>
      <c r="I10" s="204" t="s">
        <v>446</v>
      </c>
      <c r="J10" s="205"/>
      <c r="K10" s="39">
        <v>7.14</v>
      </c>
      <c r="L10" s="206" t="s">
        <v>447</v>
      </c>
      <c r="M10" s="95">
        <f t="shared" si="1"/>
        <v>1</v>
      </c>
      <c r="N10" s="206" t="s">
        <v>448</v>
      </c>
      <c r="O10" s="95">
        <f t="shared" si="2"/>
        <v>1</v>
      </c>
      <c r="P10" s="39">
        <v>15.0</v>
      </c>
      <c r="Q10" s="39">
        <v>14.0</v>
      </c>
      <c r="R10" s="39">
        <v>19.0</v>
      </c>
      <c r="S10" s="207">
        <f t="shared" si="3"/>
        <v>0.4761904762</v>
      </c>
      <c r="T10" s="39"/>
      <c r="V10" s="25"/>
      <c r="W10" s="95">
        <v>1.0</v>
      </c>
      <c r="X10" s="39"/>
      <c r="Z10" s="208"/>
      <c r="AA10" s="39"/>
      <c r="AB10" s="95">
        <v>1.0</v>
      </c>
      <c r="AC10" s="39"/>
      <c r="AD10" s="204" t="s">
        <v>449</v>
      </c>
      <c r="AE10" s="204" t="s">
        <v>450</v>
      </c>
      <c r="AF10" s="39"/>
      <c r="AG10" s="39">
        <v>0.0</v>
      </c>
      <c r="AH10" s="39">
        <v>20.0</v>
      </c>
      <c r="AI10" s="39">
        <v>18.0</v>
      </c>
      <c r="AJ10" s="39">
        <v>14.0</v>
      </c>
      <c r="AK10" s="207">
        <f t="shared" si="4"/>
        <v>0.5555555556</v>
      </c>
      <c r="AL10" s="39"/>
    </row>
    <row r="11" ht="112.5" customHeight="1">
      <c r="A11" s="85" t="s">
        <v>163</v>
      </c>
      <c r="B11" s="200" t="s">
        <v>451</v>
      </c>
      <c r="C11" s="201" t="s">
        <v>452</v>
      </c>
      <c r="D11" s="201" t="s">
        <v>453</v>
      </c>
      <c r="E11" s="202">
        <v>90.0</v>
      </c>
      <c r="F11" s="203"/>
      <c r="G11" s="201" t="s">
        <v>454</v>
      </c>
      <c r="H11" s="39" t="s">
        <v>156</v>
      </c>
      <c r="I11" s="204" t="s">
        <v>455</v>
      </c>
      <c r="J11" s="205"/>
      <c r="K11" s="39">
        <v>11.28</v>
      </c>
      <c r="L11" s="206" t="s">
        <v>456</v>
      </c>
      <c r="M11" s="95">
        <f t="shared" si="1"/>
        <v>1</v>
      </c>
      <c r="N11" s="206" t="s">
        <v>457</v>
      </c>
      <c r="O11" s="95">
        <f t="shared" si="2"/>
        <v>1</v>
      </c>
      <c r="P11" s="39">
        <v>90.0</v>
      </c>
      <c r="Q11" s="39">
        <v>8.0</v>
      </c>
      <c r="R11" s="39">
        <v>0.0</v>
      </c>
      <c r="S11" s="207">
        <f t="shared" si="3"/>
        <v>0.9574468085</v>
      </c>
      <c r="T11" s="39"/>
      <c r="V11" s="25"/>
      <c r="W11" s="95">
        <v>1.0</v>
      </c>
      <c r="X11" s="39"/>
      <c r="AA11" s="25"/>
      <c r="AB11" s="95">
        <v>1.0</v>
      </c>
      <c r="AC11" s="39"/>
      <c r="AD11" s="204" t="s">
        <v>376</v>
      </c>
      <c r="AE11" s="204" t="s">
        <v>455</v>
      </c>
      <c r="AF11" s="39"/>
      <c r="AG11" s="25"/>
      <c r="AH11" s="39">
        <v>90.0</v>
      </c>
      <c r="AI11" s="39">
        <v>8.0</v>
      </c>
      <c r="AJ11" s="39">
        <v>0.0</v>
      </c>
      <c r="AK11" s="207">
        <f t="shared" si="4"/>
        <v>0.9574468085</v>
      </c>
      <c r="AL11" s="202"/>
    </row>
    <row r="12" ht="112.5" customHeight="1">
      <c r="A12" s="85" t="s">
        <v>163</v>
      </c>
      <c r="B12" s="200" t="s">
        <v>367</v>
      </c>
      <c r="C12" s="200" t="s">
        <v>368</v>
      </c>
      <c r="D12" s="201" t="s">
        <v>369</v>
      </c>
      <c r="E12" s="202">
        <v>11.0</v>
      </c>
      <c r="F12" s="203"/>
      <c r="G12" s="201" t="s">
        <v>370</v>
      </c>
      <c r="H12" s="39" t="s">
        <v>157</v>
      </c>
      <c r="I12" s="204" t="s">
        <v>458</v>
      </c>
      <c r="J12" s="205"/>
      <c r="K12" s="39">
        <v>2.88</v>
      </c>
      <c r="L12" s="206" t="s">
        <v>372</v>
      </c>
      <c r="M12" s="95">
        <f t="shared" si="1"/>
        <v>1</v>
      </c>
      <c r="N12" s="206" t="s">
        <v>401</v>
      </c>
      <c r="O12" s="95">
        <f t="shared" si="2"/>
        <v>1</v>
      </c>
      <c r="P12" s="39">
        <v>11.0</v>
      </c>
      <c r="Q12" s="39">
        <v>3.0</v>
      </c>
      <c r="R12" s="39">
        <v>0.0</v>
      </c>
      <c r="S12" s="207">
        <f t="shared" si="3"/>
        <v>0.88</v>
      </c>
      <c r="T12" s="39"/>
      <c r="V12" s="25"/>
      <c r="W12" s="95">
        <v>1.0</v>
      </c>
      <c r="X12" s="39"/>
      <c r="Z12" s="208"/>
      <c r="AA12" s="25"/>
      <c r="AB12" s="95">
        <v>1.0</v>
      </c>
      <c r="AC12" s="39"/>
      <c r="AD12" s="204" t="s">
        <v>376</v>
      </c>
      <c r="AE12" s="204" t="s">
        <v>458</v>
      </c>
      <c r="AF12" s="39"/>
      <c r="AG12" s="25"/>
      <c r="AH12" s="39">
        <v>11.0</v>
      </c>
      <c r="AI12" s="39">
        <v>3.0</v>
      </c>
      <c r="AJ12" s="39">
        <v>0.0</v>
      </c>
      <c r="AK12" s="207">
        <f t="shared" si="4"/>
        <v>0.88</v>
      </c>
      <c r="AL12" s="202"/>
    </row>
    <row r="13" ht="112.5" customHeight="1">
      <c r="A13" s="85" t="s">
        <v>165</v>
      </c>
      <c r="B13" s="200" t="s">
        <v>377</v>
      </c>
      <c r="C13" s="201" t="s">
        <v>378</v>
      </c>
      <c r="D13" s="201" t="s">
        <v>379</v>
      </c>
      <c r="E13" s="39">
        <v>13.0</v>
      </c>
      <c r="F13" s="209"/>
      <c r="G13" s="204" t="s">
        <v>380</v>
      </c>
      <c r="H13" s="39" t="s">
        <v>157</v>
      </c>
      <c r="I13" s="204" t="s">
        <v>459</v>
      </c>
      <c r="J13" s="205"/>
      <c r="K13" s="39">
        <v>9.17</v>
      </c>
      <c r="L13" s="206" t="s">
        <v>382</v>
      </c>
      <c r="M13" s="95">
        <f t="shared" si="1"/>
        <v>1</v>
      </c>
      <c r="N13" s="206" t="s">
        <v>400</v>
      </c>
      <c r="O13" s="95">
        <f t="shared" si="2"/>
        <v>1</v>
      </c>
      <c r="P13" s="39">
        <v>11.0</v>
      </c>
      <c r="Q13" s="39">
        <v>0.0</v>
      </c>
      <c r="R13" s="39">
        <v>2.0</v>
      </c>
      <c r="S13" s="207">
        <f t="shared" si="3"/>
        <v>0.9166666667</v>
      </c>
      <c r="T13" s="39"/>
      <c r="V13" s="25"/>
      <c r="W13" s="95">
        <v>1.0</v>
      </c>
      <c r="X13" s="39"/>
      <c r="Z13" s="208"/>
      <c r="AA13" s="25"/>
      <c r="AB13" s="95">
        <v>1.0</v>
      </c>
      <c r="AC13" s="39"/>
      <c r="AD13" s="204" t="s">
        <v>460</v>
      </c>
      <c r="AE13" s="204" t="s">
        <v>385</v>
      </c>
      <c r="AF13" s="39"/>
      <c r="AG13" s="39">
        <v>1.0</v>
      </c>
      <c r="AH13" s="39">
        <v>13.0</v>
      </c>
      <c r="AI13" s="39">
        <v>0.0</v>
      </c>
      <c r="AJ13" s="39">
        <v>0.0</v>
      </c>
      <c r="AK13" s="207">
        <f t="shared" si="4"/>
        <v>1</v>
      </c>
      <c r="AL13" s="39"/>
    </row>
    <row r="14" ht="112.5" customHeight="1">
      <c r="A14" s="85" t="s">
        <v>394</v>
      </c>
      <c r="B14" s="200" t="s">
        <v>395</v>
      </c>
      <c r="C14" s="201" t="s">
        <v>396</v>
      </c>
      <c r="D14" s="201" t="s">
        <v>397</v>
      </c>
      <c r="E14" s="202">
        <v>17.0</v>
      </c>
      <c r="F14" s="203"/>
      <c r="G14" s="201" t="s">
        <v>398</v>
      </c>
      <c r="H14" s="39" t="s">
        <v>157</v>
      </c>
      <c r="I14" s="204" t="s">
        <v>461</v>
      </c>
      <c r="J14" s="205"/>
      <c r="K14" s="39">
        <v>5.03</v>
      </c>
      <c r="L14" s="206" t="s">
        <v>400</v>
      </c>
      <c r="M14" s="95">
        <f t="shared" si="1"/>
        <v>1</v>
      </c>
      <c r="N14" s="206" t="s">
        <v>431</v>
      </c>
      <c r="O14" s="95">
        <f t="shared" si="2"/>
        <v>1</v>
      </c>
      <c r="P14" s="39">
        <v>19.0</v>
      </c>
      <c r="Q14" s="39">
        <v>0.0</v>
      </c>
      <c r="R14" s="39">
        <v>2.0</v>
      </c>
      <c r="S14" s="207">
        <f t="shared" si="3"/>
        <v>0.95</v>
      </c>
      <c r="T14" s="39"/>
      <c r="V14" s="25"/>
      <c r="W14" s="95">
        <v>1.0</v>
      </c>
      <c r="X14" s="39"/>
      <c r="Z14" s="208"/>
      <c r="AA14" s="25"/>
      <c r="AB14" s="95">
        <v>1.0</v>
      </c>
      <c r="AC14" s="39"/>
      <c r="AD14" s="204" t="s">
        <v>402</v>
      </c>
      <c r="AE14" s="204" t="s">
        <v>462</v>
      </c>
      <c r="AF14" s="39"/>
      <c r="AG14" s="39">
        <v>1.0</v>
      </c>
      <c r="AH14" s="39">
        <v>20.0</v>
      </c>
      <c r="AI14" s="39">
        <v>0.0</v>
      </c>
      <c r="AJ14" s="39">
        <v>1.0</v>
      </c>
      <c r="AK14" s="207">
        <f t="shared" si="4"/>
        <v>0.9756097561</v>
      </c>
      <c r="AL14" s="202"/>
    </row>
    <row r="15" ht="112.5" customHeight="1">
      <c r="A15" s="85" t="s">
        <v>386</v>
      </c>
      <c r="B15" s="200" t="s">
        <v>387</v>
      </c>
      <c r="C15" s="201" t="s">
        <v>388</v>
      </c>
      <c r="D15" s="201" t="s">
        <v>389</v>
      </c>
      <c r="E15" s="202">
        <v>18.0</v>
      </c>
      <c r="F15" s="203"/>
      <c r="G15" s="201" t="s">
        <v>390</v>
      </c>
      <c r="H15" s="39" t="s">
        <v>157</v>
      </c>
      <c r="I15" s="204" t="s">
        <v>463</v>
      </c>
      <c r="J15" s="205"/>
      <c r="K15" s="39">
        <v>6.62</v>
      </c>
      <c r="L15" s="206" t="s">
        <v>464</v>
      </c>
      <c r="M15" s="95">
        <f t="shared" si="1"/>
        <v>1</v>
      </c>
      <c r="N15" s="206" t="s">
        <v>401</v>
      </c>
      <c r="O15" s="95">
        <f t="shared" si="2"/>
        <v>1</v>
      </c>
      <c r="P15" s="39">
        <v>6.0</v>
      </c>
      <c r="Q15" s="39">
        <v>8.0</v>
      </c>
      <c r="R15" s="39">
        <v>12.0</v>
      </c>
      <c r="S15" s="207">
        <f t="shared" si="3"/>
        <v>0.375</v>
      </c>
      <c r="T15" s="39"/>
      <c r="V15" s="25"/>
      <c r="W15" s="95">
        <v>1.0</v>
      </c>
      <c r="X15" s="39"/>
      <c r="Z15" s="208"/>
      <c r="AA15" s="25"/>
      <c r="AB15" s="95">
        <v>1.0</v>
      </c>
      <c r="AC15" s="39"/>
      <c r="AD15" s="204" t="s">
        <v>465</v>
      </c>
      <c r="AE15" s="204" t="s">
        <v>466</v>
      </c>
      <c r="AF15" s="39"/>
      <c r="AG15" s="39">
        <v>1.0</v>
      </c>
      <c r="AH15" s="39">
        <v>18.0</v>
      </c>
      <c r="AI15" s="39">
        <v>12.0</v>
      </c>
      <c r="AJ15" s="39">
        <v>0.0</v>
      </c>
      <c r="AK15" s="207">
        <f t="shared" si="4"/>
        <v>0.75</v>
      </c>
      <c r="AL15" s="202"/>
    </row>
    <row r="16" ht="112.5" customHeight="1">
      <c r="A16" s="85" t="s">
        <v>386</v>
      </c>
      <c r="B16" s="200" t="s">
        <v>404</v>
      </c>
      <c r="C16" s="201" t="s">
        <v>405</v>
      </c>
      <c r="D16" s="201" t="s">
        <v>406</v>
      </c>
      <c r="E16" s="202">
        <v>21.0</v>
      </c>
      <c r="F16" s="203"/>
      <c r="G16" s="201" t="s">
        <v>407</v>
      </c>
      <c r="H16" s="39" t="s">
        <v>157</v>
      </c>
      <c r="I16" s="204" t="s">
        <v>467</v>
      </c>
      <c r="J16" s="205"/>
      <c r="K16" s="39">
        <v>6.26</v>
      </c>
      <c r="L16" s="206" t="s">
        <v>468</v>
      </c>
      <c r="M16" s="95">
        <f t="shared" si="1"/>
        <v>1</v>
      </c>
      <c r="N16" s="206" t="s">
        <v>469</v>
      </c>
      <c r="O16" s="95">
        <f t="shared" si="2"/>
        <v>0.8846153846</v>
      </c>
      <c r="P16" s="39">
        <v>21.0</v>
      </c>
      <c r="Q16" s="39">
        <v>5.0</v>
      </c>
      <c r="R16" s="39">
        <v>0.0</v>
      </c>
      <c r="S16" s="207">
        <f t="shared" si="3"/>
        <v>0.8936170213</v>
      </c>
      <c r="T16" s="39"/>
      <c r="V16" s="25"/>
      <c r="W16" s="95">
        <v>1.0</v>
      </c>
      <c r="X16" s="39"/>
      <c r="Y16" s="204" t="s">
        <v>470</v>
      </c>
      <c r="Z16" s="208" t="s">
        <v>471</v>
      </c>
      <c r="AA16" s="39" t="s">
        <v>413</v>
      </c>
      <c r="AB16" s="95">
        <v>1.0</v>
      </c>
      <c r="AC16" s="39">
        <v>8.83</v>
      </c>
      <c r="AD16" s="204" t="s">
        <v>376</v>
      </c>
      <c r="AE16" s="204" t="s">
        <v>471</v>
      </c>
      <c r="AF16" s="39"/>
      <c r="AG16" s="25"/>
      <c r="AH16" s="39">
        <v>21.0</v>
      </c>
      <c r="AI16" s="39">
        <v>2.0</v>
      </c>
      <c r="AJ16" s="39">
        <v>0.0</v>
      </c>
      <c r="AK16" s="207">
        <f t="shared" si="4"/>
        <v>0.9545454545</v>
      </c>
      <c r="AL16" s="202"/>
    </row>
    <row r="17" ht="112.5" customHeight="1">
      <c r="A17" s="85" t="s">
        <v>172</v>
      </c>
      <c r="B17" s="201" t="s">
        <v>415</v>
      </c>
      <c r="C17" s="201" t="s">
        <v>416</v>
      </c>
      <c r="D17" s="201" t="s">
        <v>417</v>
      </c>
      <c r="E17" s="202">
        <v>25.0</v>
      </c>
      <c r="F17" s="203"/>
      <c r="G17" s="201" t="s">
        <v>418</v>
      </c>
      <c r="H17" s="39" t="s">
        <v>157</v>
      </c>
      <c r="I17" s="204" t="s">
        <v>472</v>
      </c>
      <c r="J17" s="205"/>
      <c r="K17" s="39">
        <v>9.17</v>
      </c>
      <c r="L17" s="206" t="s">
        <v>473</v>
      </c>
      <c r="M17" s="95">
        <f t="shared" si="1"/>
        <v>1</v>
      </c>
      <c r="N17" s="206" t="s">
        <v>474</v>
      </c>
      <c r="O17" s="95">
        <f t="shared" si="2"/>
        <v>1</v>
      </c>
      <c r="P17" s="39">
        <v>7.0</v>
      </c>
      <c r="Q17" s="39">
        <v>13.0</v>
      </c>
      <c r="R17" s="39">
        <v>18.0</v>
      </c>
      <c r="S17" s="207">
        <f t="shared" si="3"/>
        <v>0.3111111111</v>
      </c>
      <c r="T17" s="39"/>
      <c r="V17" s="25"/>
      <c r="W17" s="95">
        <v>1.0</v>
      </c>
      <c r="X17" s="39"/>
      <c r="Z17" s="208"/>
      <c r="AA17" s="25"/>
      <c r="AB17" s="95">
        <v>1.0</v>
      </c>
      <c r="AC17" s="39"/>
      <c r="AD17" s="204" t="s">
        <v>475</v>
      </c>
      <c r="AE17" s="204" t="s">
        <v>476</v>
      </c>
      <c r="AF17" s="39"/>
      <c r="AG17" s="39">
        <v>0.0</v>
      </c>
      <c r="AH17" s="39">
        <v>20.0</v>
      </c>
      <c r="AI17" s="39">
        <v>0.0</v>
      </c>
      <c r="AJ17" s="39">
        <v>5.0</v>
      </c>
      <c r="AK17" s="207">
        <f t="shared" si="4"/>
        <v>0.8888888889</v>
      </c>
      <c r="AL17" s="202"/>
    </row>
    <row r="18" ht="112.5" customHeight="1">
      <c r="A18" s="85" t="s">
        <v>174</v>
      </c>
      <c r="B18" s="200" t="s">
        <v>425</v>
      </c>
      <c r="C18" s="201" t="s">
        <v>426</v>
      </c>
      <c r="D18" s="201" t="s">
        <v>477</v>
      </c>
      <c r="E18" s="39">
        <v>26.0</v>
      </c>
      <c r="F18" s="25"/>
      <c r="G18" s="204" t="s">
        <v>428</v>
      </c>
      <c r="H18" s="39" t="s">
        <v>157</v>
      </c>
      <c r="I18" s="204" t="s">
        <v>478</v>
      </c>
      <c r="J18" s="205"/>
      <c r="K18" s="39">
        <v>12.18</v>
      </c>
      <c r="L18" s="206" t="s">
        <v>431</v>
      </c>
      <c r="M18" s="95">
        <f t="shared" si="1"/>
        <v>1</v>
      </c>
      <c r="N18" s="206" t="s">
        <v>479</v>
      </c>
      <c r="O18" s="95">
        <f t="shared" si="2"/>
        <v>1</v>
      </c>
      <c r="P18" s="39">
        <v>5.0</v>
      </c>
      <c r="Q18" s="39">
        <v>13.0</v>
      </c>
      <c r="R18" s="39">
        <v>21.0</v>
      </c>
      <c r="S18" s="207">
        <f t="shared" si="3"/>
        <v>0.2272727273</v>
      </c>
      <c r="T18" s="39"/>
      <c r="V18" s="25"/>
      <c r="W18" s="95">
        <v>1.0</v>
      </c>
      <c r="X18" s="39"/>
      <c r="Z18" s="208"/>
      <c r="AA18" s="25"/>
      <c r="AB18" s="95">
        <v>1.0</v>
      </c>
      <c r="AC18" s="39"/>
      <c r="AD18" s="204" t="s">
        <v>480</v>
      </c>
      <c r="AE18" s="204" t="s">
        <v>481</v>
      </c>
      <c r="AF18" s="39"/>
      <c r="AG18" s="39">
        <v>0.0</v>
      </c>
      <c r="AH18" s="39">
        <v>8.0</v>
      </c>
      <c r="AI18" s="39">
        <v>14.0</v>
      </c>
      <c r="AJ18" s="39">
        <v>18.0</v>
      </c>
      <c r="AK18" s="207">
        <f t="shared" si="4"/>
        <v>0.3333333333</v>
      </c>
      <c r="AL18" s="39"/>
    </row>
    <row r="19" ht="112.5" customHeight="1">
      <c r="A19" s="85" t="s">
        <v>163</v>
      </c>
      <c r="B19" s="200" t="s">
        <v>434</v>
      </c>
      <c r="C19" s="201" t="s">
        <v>435</v>
      </c>
      <c r="D19" s="201" t="s">
        <v>436</v>
      </c>
      <c r="E19" s="202">
        <v>30.0</v>
      </c>
      <c r="F19" s="203"/>
      <c r="G19" s="201" t="s">
        <v>437</v>
      </c>
      <c r="H19" s="39" t="s">
        <v>157</v>
      </c>
      <c r="I19" s="204" t="s">
        <v>482</v>
      </c>
      <c r="J19" s="205"/>
      <c r="K19" s="39">
        <v>6.59</v>
      </c>
      <c r="L19" s="206" t="s">
        <v>430</v>
      </c>
      <c r="M19" s="95">
        <f t="shared" si="1"/>
        <v>1</v>
      </c>
      <c r="N19" s="206" t="s">
        <v>372</v>
      </c>
      <c r="O19" s="95">
        <f t="shared" si="2"/>
        <v>1</v>
      </c>
      <c r="P19" s="39">
        <v>8.0</v>
      </c>
      <c r="Q19" s="39">
        <v>8.0</v>
      </c>
      <c r="R19" s="39">
        <v>22.0</v>
      </c>
      <c r="S19" s="207">
        <f t="shared" si="3"/>
        <v>0.347826087</v>
      </c>
      <c r="T19" s="39"/>
      <c r="V19" s="25"/>
      <c r="W19" s="95">
        <v>1.0</v>
      </c>
      <c r="X19" s="39"/>
      <c r="Z19" s="208"/>
      <c r="AA19" s="25"/>
      <c r="AB19" s="95">
        <v>1.0</v>
      </c>
      <c r="AC19" s="39"/>
      <c r="AD19" s="204" t="s">
        <v>440</v>
      </c>
      <c r="AE19" s="204" t="s">
        <v>483</v>
      </c>
      <c r="AF19" s="39"/>
      <c r="AG19" s="39">
        <v>1.0</v>
      </c>
      <c r="AH19" s="39">
        <v>22.0</v>
      </c>
      <c r="AI19" s="39">
        <v>0.0</v>
      </c>
      <c r="AJ19" s="39">
        <v>8.0</v>
      </c>
      <c r="AK19" s="207">
        <f t="shared" si="4"/>
        <v>0.8461538462</v>
      </c>
      <c r="AL19" s="202"/>
    </row>
    <row r="20" ht="112.5" customHeight="1">
      <c r="A20" s="85" t="s">
        <v>177</v>
      </c>
      <c r="B20" s="200" t="s">
        <v>442</v>
      </c>
      <c r="C20" s="201" t="s">
        <v>443</v>
      </c>
      <c r="D20" s="201" t="s">
        <v>444</v>
      </c>
      <c r="E20" s="39">
        <v>34.0</v>
      </c>
      <c r="F20" s="25"/>
      <c r="G20" s="204" t="s">
        <v>445</v>
      </c>
      <c r="H20" s="39" t="s">
        <v>157</v>
      </c>
      <c r="I20" s="204" t="s">
        <v>484</v>
      </c>
      <c r="J20" s="205"/>
      <c r="K20" s="39">
        <v>17.34</v>
      </c>
      <c r="L20" s="206" t="s">
        <v>485</v>
      </c>
      <c r="M20" s="95">
        <f t="shared" si="1"/>
        <v>0.9795918367</v>
      </c>
      <c r="N20" s="206" t="s">
        <v>486</v>
      </c>
      <c r="O20" s="95">
        <f t="shared" si="2"/>
        <v>0.9428571429</v>
      </c>
      <c r="P20" s="39">
        <v>30.0</v>
      </c>
      <c r="Q20" s="39">
        <v>5.0</v>
      </c>
      <c r="R20" s="39">
        <v>4.0</v>
      </c>
      <c r="S20" s="207">
        <f t="shared" si="3"/>
        <v>0.8695652174</v>
      </c>
      <c r="T20" s="39" t="s">
        <v>487</v>
      </c>
      <c r="U20" s="204" t="s">
        <v>488</v>
      </c>
      <c r="V20" s="39" t="s">
        <v>413</v>
      </c>
      <c r="W20" s="95">
        <v>1.0</v>
      </c>
      <c r="X20" s="39">
        <v>18.56</v>
      </c>
      <c r="Y20" s="204" t="s">
        <v>489</v>
      </c>
      <c r="Z20" s="208" t="s">
        <v>490</v>
      </c>
      <c r="AA20" s="39" t="s">
        <v>413</v>
      </c>
      <c r="AB20" s="95">
        <v>1.0</v>
      </c>
      <c r="AC20" s="39">
        <v>20.12</v>
      </c>
      <c r="AD20" s="204" t="s">
        <v>491</v>
      </c>
      <c r="AE20" s="204" t="s">
        <v>490</v>
      </c>
      <c r="AF20" s="39"/>
      <c r="AG20" s="39">
        <v>0.0</v>
      </c>
      <c r="AH20" s="39">
        <v>10.0</v>
      </c>
      <c r="AI20" s="39">
        <v>14.0</v>
      </c>
      <c r="AJ20" s="39">
        <v>24.0</v>
      </c>
      <c r="AK20" s="207">
        <f t="shared" si="4"/>
        <v>0.3448275862</v>
      </c>
      <c r="AL20" s="39"/>
    </row>
    <row r="21" ht="112.5" customHeight="1">
      <c r="A21" s="85" t="s">
        <v>163</v>
      </c>
      <c r="B21" s="200" t="s">
        <v>451</v>
      </c>
      <c r="C21" s="201" t="s">
        <v>452</v>
      </c>
      <c r="D21" s="201" t="s">
        <v>492</v>
      </c>
      <c r="E21" s="202">
        <v>90.0</v>
      </c>
      <c r="F21" s="203"/>
      <c r="G21" s="201" t="s">
        <v>454</v>
      </c>
      <c r="H21" s="39" t="s">
        <v>157</v>
      </c>
      <c r="I21" s="204" t="s">
        <v>493</v>
      </c>
      <c r="J21" s="205"/>
      <c r="K21" s="39">
        <v>16.94</v>
      </c>
      <c r="L21" s="206" t="s">
        <v>494</v>
      </c>
      <c r="M21" s="95">
        <f t="shared" si="1"/>
        <v>0.9722222222</v>
      </c>
      <c r="N21" s="206" t="s">
        <v>495</v>
      </c>
      <c r="O21" s="95">
        <f t="shared" si="2"/>
        <v>1</v>
      </c>
      <c r="P21" s="39">
        <v>84.0</v>
      </c>
      <c r="Q21" s="39">
        <v>5.0</v>
      </c>
      <c r="R21" s="39">
        <v>6.0</v>
      </c>
      <c r="S21" s="207">
        <f t="shared" si="3"/>
        <v>0.938547486</v>
      </c>
      <c r="T21" s="39" t="s">
        <v>496</v>
      </c>
      <c r="U21" s="204" t="s">
        <v>497</v>
      </c>
      <c r="V21" s="39" t="s">
        <v>413</v>
      </c>
      <c r="W21" s="95">
        <v>1.0</v>
      </c>
      <c r="X21" s="39">
        <v>13.83</v>
      </c>
      <c r="Z21" s="208"/>
      <c r="AA21" s="25"/>
      <c r="AB21" s="95">
        <v>1.0</v>
      </c>
      <c r="AC21" s="39"/>
      <c r="AD21" s="204" t="s">
        <v>376</v>
      </c>
      <c r="AE21" s="204" t="s">
        <v>498</v>
      </c>
      <c r="AF21" s="39"/>
      <c r="AG21" s="25"/>
      <c r="AH21" s="39">
        <v>87.0</v>
      </c>
      <c r="AI21" s="39">
        <v>5.0</v>
      </c>
      <c r="AJ21" s="39">
        <v>3.0</v>
      </c>
      <c r="AK21" s="207">
        <f t="shared" si="4"/>
        <v>0.956043956</v>
      </c>
      <c r="AL21" s="202"/>
    </row>
    <row r="22" ht="112.5" customHeight="1">
      <c r="A22" s="85" t="s">
        <v>163</v>
      </c>
      <c r="B22" s="200" t="s">
        <v>367</v>
      </c>
      <c r="C22" s="200" t="s">
        <v>368</v>
      </c>
      <c r="D22" s="201" t="s">
        <v>369</v>
      </c>
      <c r="E22" s="202">
        <v>11.0</v>
      </c>
      <c r="F22" s="203"/>
      <c r="G22" s="201" t="s">
        <v>370</v>
      </c>
      <c r="H22" s="39" t="s">
        <v>158</v>
      </c>
      <c r="I22" s="204" t="s">
        <v>499</v>
      </c>
      <c r="J22" s="205"/>
      <c r="K22" s="39">
        <v>3.9</v>
      </c>
      <c r="L22" s="206" t="s">
        <v>500</v>
      </c>
      <c r="M22" s="95">
        <f t="shared" si="1"/>
        <v>0.9473684211</v>
      </c>
      <c r="N22" s="206" t="s">
        <v>464</v>
      </c>
      <c r="O22" s="95">
        <f t="shared" si="2"/>
        <v>1</v>
      </c>
      <c r="P22" s="39">
        <v>11.0</v>
      </c>
      <c r="Q22" s="39">
        <v>4.0</v>
      </c>
      <c r="R22" s="39">
        <v>0.0</v>
      </c>
      <c r="S22" s="207">
        <f t="shared" si="3"/>
        <v>0.8461538462</v>
      </c>
      <c r="T22" s="39" t="s">
        <v>501</v>
      </c>
      <c r="U22" s="204" t="s">
        <v>502</v>
      </c>
      <c r="V22" s="39" t="s">
        <v>413</v>
      </c>
      <c r="W22" s="95">
        <v>1.0</v>
      </c>
      <c r="X22" s="39">
        <v>3.9</v>
      </c>
      <c r="AA22" s="25"/>
      <c r="AB22" s="95">
        <v>1.0</v>
      </c>
      <c r="AC22" s="39"/>
      <c r="AD22" s="204" t="s">
        <v>376</v>
      </c>
      <c r="AE22" s="204" t="s">
        <v>503</v>
      </c>
      <c r="AF22" s="39"/>
      <c r="AG22" s="25"/>
      <c r="AH22" s="39">
        <v>14.0</v>
      </c>
      <c r="AI22" s="39">
        <v>4.0</v>
      </c>
      <c r="AJ22" s="39">
        <v>0.0</v>
      </c>
      <c r="AK22" s="207">
        <f t="shared" si="4"/>
        <v>0.875</v>
      </c>
      <c r="AL22" s="202"/>
    </row>
    <row r="23" ht="112.5" customHeight="1">
      <c r="A23" s="85" t="s">
        <v>165</v>
      </c>
      <c r="B23" s="200" t="s">
        <v>377</v>
      </c>
      <c r="C23" s="201" t="s">
        <v>378</v>
      </c>
      <c r="D23" s="201" t="s">
        <v>379</v>
      </c>
      <c r="E23" s="39">
        <v>13.0</v>
      </c>
      <c r="F23" s="209"/>
      <c r="G23" s="204" t="s">
        <v>380</v>
      </c>
      <c r="H23" s="39" t="s">
        <v>158</v>
      </c>
      <c r="I23" s="204" t="s">
        <v>504</v>
      </c>
      <c r="J23" s="205"/>
      <c r="K23" s="39">
        <v>2.72</v>
      </c>
      <c r="L23" s="206" t="s">
        <v>505</v>
      </c>
      <c r="M23" s="95">
        <f t="shared" si="1"/>
        <v>0.9090909091</v>
      </c>
      <c r="N23" s="206" t="s">
        <v>400</v>
      </c>
      <c r="O23" s="95">
        <f t="shared" si="2"/>
        <v>1</v>
      </c>
      <c r="P23" s="39">
        <v>11.0</v>
      </c>
      <c r="Q23" s="39">
        <v>0.0</v>
      </c>
      <c r="R23" s="39">
        <v>2.0</v>
      </c>
      <c r="S23" s="207">
        <f t="shared" si="3"/>
        <v>0.9166666667</v>
      </c>
      <c r="T23" s="39" t="s">
        <v>506</v>
      </c>
      <c r="U23" s="204" t="s">
        <v>507</v>
      </c>
      <c r="V23" s="39" t="s">
        <v>413</v>
      </c>
      <c r="W23" s="95">
        <v>1.0</v>
      </c>
      <c r="X23" s="39">
        <v>2.87</v>
      </c>
      <c r="Z23" s="208"/>
      <c r="AA23" s="25"/>
      <c r="AB23" s="95">
        <v>1.0</v>
      </c>
      <c r="AC23" s="39"/>
      <c r="AD23" s="204" t="s">
        <v>460</v>
      </c>
      <c r="AE23" s="204" t="s">
        <v>508</v>
      </c>
      <c r="AF23" s="39"/>
      <c r="AG23" s="39">
        <v>0.0</v>
      </c>
      <c r="AH23" s="39">
        <v>12.0</v>
      </c>
      <c r="AI23" s="39">
        <v>1.0</v>
      </c>
      <c r="AJ23" s="39">
        <v>1.0</v>
      </c>
      <c r="AK23" s="207">
        <f t="shared" si="4"/>
        <v>0.9230769231</v>
      </c>
      <c r="AL23" s="39"/>
    </row>
    <row r="24" ht="112.5" customHeight="1">
      <c r="A24" s="85" t="s">
        <v>394</v>
      </c>
      <c r="B24" s="200" t="s">
        <v>395</v>
      </c>
      <c r="C24" s="201" t="s">
        <v>396</v>
      </c>
      <c r="D24" s="201" t="s">
        <v>397</v>
      </c>
      <c r="E24" s="202">
        <v>17.0</v>
      </c>
      <c r="F24" s="203"/>
      <c r="G24" s="201" t="s">
        <v>398</v>
      </c>
      <c r="H24" s="39" t="s">
        <v>158</v>
      </c>
      <c r="I24" s="204" t="s">
        <v>509</v>
      </c>
      <c r="J24" s="205"/>
      <c r="K24" s="39">
        <v>3.21</v>
      </c>
      <c r="L24" s="206" t="s">
        <v>510</v>
      </c>
      <c r="M24" s="95">
        <f t="shared" si="1"/>
        <v>0.9166666667</v>
      </c>
      <c r="N24" s="206" t="s">
        <v>430</v>
      </c>
      <c r="O24" s="95">
        <f t="shared" si="2"/>
        <v>1</v>
      </c>
      <c r="P24" s="39">
        <v>15.0</v>
      </c>
      <c r="Q24" s="39">
        <v>2.0</v>
      </c>
      <c r="R24" s="39">
        <v>6.0</v>
      </c>
      <c r="S24" s="207">
        <f t="shared" si="3"/>
        <v>0.7894736842</v>
      </c>
      <c r="T24" s="39" t="s">
        <v>511</v>
      </c>
      <c r="U24" s="204" t="s">
        <v>512</v>
      </c>
      <c r="V24" s="39" t="s">
        <v>413</v>
      </c>
      <c r="W24" s="95">
        <v>1.0</v>
      </c>
      <c r="X24" s="39">
        <v>3.32</v>
      </c>
      <c r="Z24" s="208"/>
      <c r="AA24" s="25"/>
      <c r="AB24" s="95">
        <v>1.0</v>
      </c>
      <c r="AC24" s="39"/>
      <c r="AD24" s="204" t="s">
        <v>513</v>
      </c>
      <c r="AE24" s="204" t="s">
        <v>514</v>
      </c>
      <c r="AF24" s="39"/>
      <c r="AG24" s="39">
        <v>1.0</v>
      </c>
      <c r="AH24" s="39">
        <v>16.0</v>
      </c>
      <c r="AI24" s="39">
        <v>5.0</v>
      </c>
      <c r="AJ24" s="39">
        <v>5.0</v>
      </c>
      <c r="AK24" s="207">
        <f t="shared" si="4"/>
        <v>0.7619047619</v>
      </c>
      <c r="AL24" s="202"/>
    </row>
    <row r="25" ht="112.5" customHeight="1">
      <c r="A25" s="85" t="s">
        <v>386</v>
      </c>
      <c r="B25" s="200" t="s">
        <v>387</v>
      </c>
      <c r="C25" s="201" t="s">
        <v>388</v>
      </c>
      <c r="D25" s="201" t="s">
        <v>389</v>
      </c>
      <c r="E25" s="202">
        <v>18.0</v>
      </c>
      <c r="F25" s="203"/>
      <c r="G25" s="201" t="s">
        <v>390</v>
      </c>
      <c r="H25" s="39" t="s">
        <v>158</v>
      </c>
      <c r="I25" s="204" t="s">
        <v>515</v>
      </c>
      <c r="J25" s="205"/>
      <c r="K25" s="39">
        <v>2.47</v>
      </c>
      <c r="L25" s="206" t="s">
        <v>505</v>
      </c>
      <c r="M25" s="95">
        <f t="shared" si="1"/>
        <v>0.9090909091</v>
      </c>
      <c r="N25" s="206" t="s">
        <v>382</v>
      </c>
      <c r="O25" s="95">
        <f t="shared" si="2"/>
        <v>1</v>
      </c>
      <c r="P25" s="39">
        <v>5.0</v>
      </c>
      <c r="Q25" s="39">
        <v>5.0</v>
      </c>
      <c r="R25" s="39">
        <v>13.0</v>
      </c>
      <c r="S25" s="207">
        <f t="shared" si="3"/>
        <v>0.3571428571</v>
      </c>
      <c r="T25" s="39" t="s">
        <v>516</v>
      </c>
      <c r="U25" s="204" t="s">
        <v>517</v>
      </c>
      <c r="V25" s="39" t="s">
        <v>413</v>
      </c>
      <c r="W25" s="95">
        <v>1.0</v>
      </c>
      <c r="X25" s="39">
        <v>3.2</v>
      </c>
      <c r="AA25" s="25"/>
      <c r="AB25" s="95">
        <v>1.0</v>
      </c>
      <c r="AC25" s="39"/>
      <c r="AD25" s="204" t="s">
        <v>518</v>
      </c>
      <c r="AE25" s="204" t="s">
        <v>519</v>
      </c>
      <c r="AF25" s="39"/>
      <c r="AG25" s="39">
        <v>1.0</v>
      </c>
      <c r="AH25" s="39">
        <v>10.0</v>
      </c>
      <c r="AI25" s="39">
        <v>0.0</v>
      </c>
      <c r="AJ25" s="39">
        <v>0.0</v>
      </c>
      <c r="AK25" s="207">
        <f t="shared" si="4"/>
        <v>1</v>
      </c>
      <c r="AL25" s="202"/>
    </row>
    <row r="26" ht="112.5" customHeight="1">
      <c r="A26" s="85" t="s">
        <v>386</v>
      </c>
      <c r="B26" s="200" t="s">
        <v>404</v>
      </c>
      <c r="C26" s="201" t="s">
        <v>405</v>
      </c>
      <c r="D26" s="201" t="s">
        <v>406</v>
      </c>
      <c r="E26" s="202">
        <v>21.0</v>
      </c>
      <c r="F26" s="203"/>
      <c r="G26" s="201" t="s">
        <v>407</v>
      </c>
      <c r="H26" s="39" t="s">
        <v>158</v>
      </c>
      <c r="I26" s="204" t="s">
        <v>520</v>
      </c>
      <c r="J26" s="205"/>
      <c r="K26" s="39">
        <v>4.56</v>
      </c>
      <c r="L26" s="206" t="s">
        <v>521</v>
      </c>
      <c r="M26" s="95">
        <f t="shared" si="1"/>
        <v>0.9565217391</v>
      </c>
      <c r="N26" s="206" t="s">
        <v>468</v>
      </c>
      <c r="O26" s="95">
        <f t="shared" si="2"/>
        <v>1</v>
      </c>
      <c r="P26" s="39">
        <v>21.0</v>
      </c>
      <c r="Q26" s="39">
        <v>2.0</v>
      </c>
      <c r="R26" s="39">
        <v>0.0</v>
      </c>
      <c r="S26" s="207">
        <f t="shared" si="3"/>
        <v>0.9545454545</v>
      </c>
      <c r="T26" s="39" t="s">
        <v>522</v>
      </c>
      <c r="U26" s="204" t="s">
        <v>523</v>
      </c>
      <c r="V26" s="39" t="s">
        <v>413</v>
      </c>
      <c r="W26" s="95">
        <v>1.0</v>
      </c>
      <c r="X26" s="39">
        <v>4.75</v>
      </c>
      <c r="AA26" s="25"/>
      <c r="AB26" s="95">
        <v>1.0</v>
      </c>
      <c r="AC26" s="39"/>
      <c r="AD26" s="204" t="s">
        <v>376</v>
      </c>
      <c r="AE26" s="204" t="s">
        <v>524</v>
      </c>
      <c r="AF26" s="39"/>
      <c r="AG26" s="25"/>
      <c r="AH26" s="39">
        <v>21.0</v>
      </c>
      <c r="AI26" s="39">
        <v>2.0</v>
      </c>
      <c r="AJ26" s="39">
        <v>0.0</v>
      </c>
      <c r="AK26" s="207">
        <f t="shared" si="4"/>
        <v>0.9545454545</v>
      </c>
      <c r="AL26" s="202"/>
    </row>
    <row r="27" ht="112.5" customHeight="1">
      <c r="A27" s="85" t="s">
        <v>172</v>
      </c>
      <c r="B27" s="201" t="s">
        <v>415</v>
      </c>
      <c r="C27" s="201" t="s">
        <v>416</v>
      </c>
      <c r="D27" s="201" t="s">
        <v>417</v>
      </c>
      <c r="E27" s="202">
        <v>25.0</v>
      </c>
      <c r="F27" s="203"/>
      <c r="G27" s="201" t="s">
        <v>418</v>
      </c>
      <c r="H27" s="39" t="s">
        <v>158</v>
      </c>
      <c r="I27" s="204" t="s">
        <v>525</v>
      </c>
      <c r="J27" s="205"/>
      <c r="K27" s="39">
        <v>3.95</v>
      </c>
      <c r="L27" s="206" t="s">
        <v>500</v>
      </c>
      <c r="M27" s="95">
        <f t="shared" si="1"/>
        <v>0.9473684211</v>
      </c>
      <c r="N27" s="206" t="s">
        <v>526</v>
      </c>
      <c r="O27" s="95">
        <f t="shared" si="2"/>
        <v>1</v>
      </c>
      <c r="P27" s="39">
        <v>23.0</v>
      </c>
      <c r="Q27" s="39">
        <v>3.0</v>
      </c>
      <c r="R27" s="39">
        <v>2.0</v>
      </c>
      <c r="S27" s="207">
        <f t="shared" si="3"/>
        <v>0.9019607843</v>
      </c>
      <c r="T27" s="39" t="s">
        <v>527</v>
      </c>
      <c r="U27" s="204" t="s">
        <v>528</v>
      </c>
      <c r="V27" s="39" t="s">
        <v>413</v>
      </c>
      <c r="W27" s="95">
        <v>1.0</v>
      </c>
      <c r="X27" s="39">
        <v>4.18</v>
      </c>
      <c r="Z27" s="208"/>
      <c r="AA27" s="25"/>
      <c r="AB27" s="95">
        <v>1.0</v>
      </c>
      <c r="AC27" s="39"/>
      <c r="AD27" s="204" t="s">
        <v>376</v>
      </c>
      <c r="AE27" s="204" t="s">
        <v>529</v>
      </c>
      <c r="AF27" s="39"/>
      <c r="AG27" s="25"/>
      <c r="AH27" s="39">
        <v>23.0</v>
      </c>
      <c r="AI27" s="39">
        <v>3.0</v>
      </c>
      <c r="AJ27" s="39">
        <v>2.0</v>
      </c>
      <c r="AK27" s="207">
        <f t="shared" si="4"/>
        <v>0.9019607843</v>
      </c>
      <c r="AL27" s="202"/>
    </row>
    <row r="28" ht="112.5" customHeight="1">
      <c r="A28" s="85" t="s">
        <v>174</v>
      </c>
      <c r="B28" s="200" t="s">
        <v>425</v>
      </c>
      <c r="C28" s="201" t="s">
        <v>426</v>
      </c>
      <c r="D28" s="201" t="s">
        <v>477</v>
      </c>
      <c r="E28" s="39">
        <v>26.0</v>
      </c>
      <c r="F28" s="25"/>
      <c r="G28" s="204" t="s">
        <v>428</v>
      </c>
      <c r="H28" s="39" t="s">
        <v>158</v>
      </c>
      <c r="I28" s="204" t="s">
        <v>530</v>
      </c>
      <c r="J28" s="205"/>
      <c r="K28" s="39">
        <v>2.78</v>
      </c>
      <c r="L28" s="206" t="s">
        <v>505</v>
      </c>
      <c r="M28" s="95">
        <f t="shared" si="1"/>
        <v>0.9090909091</v>
      </c>
      <c r="N28" s="206" t="s">
        <v>383</v>
      </c>
      <c r="O28" s="95">
        <f t="shared" si="2"/>
        <v>1</v>
      </c>
      <c r="P28" s="39">
        <v>6.0</v>
      </c>
      <c r="Q28" s="39">
        <v>6.0</v>
      </c>
      <c r="R28" s="39">
        <v>20.0</v>
      </c>
      <c r="S28" s="207">
        <f t="shared" si="3"/>
        <v>0.3157894737</v>
      </c>
      <c r="T28" s="39" t="s">
        <v>531</v>
      </c>
      <c r="U28" s="204" t="s">
        <v>532</v>
      </c>
      <c r="V28" s="39" t="s">
        <v>413</v>
      </c>
      <c r="W28" s="95">
        <v>1.0</v>
      </c>
      <c r="X28" s="39">
        <v>2.56</v>
      </c>
      <c r="AA28" s="25"/>
      <c r="AB28" s="95">
        <v>1.0</v>
      </c>
      <c r="AC28" s="39"/>
      <c r="AD28" s="204" t="s">
        <v>533</v>
      </c>
      <c r="AE28" s="204" t="s">
        <v>534</v>
      </c>
      <c r="AF28" s="39"/>
      <c r="AG28" s="39">
        <v>0.0</v>
      </c>
      <c r="AH28" s="39">
        <v>7.0</v>
      </c>
      <c r="AI28" s="39">
        <v>7.0</v>
      </c>
      <c r="AJ28" s="39">
        <v>19.0</v>
      </c>
      <c r="AK28" s="207">
        <f t="shared" si="4"/>
        <v>0.35</v>
      </c>
      <c r="AL28" s="39"/>
    </row>
    <row r="29" ht="112.5" customHeight="1">
      <c r="A29" s="85" t="s">
        <v>163</v>
      </c>
      <c r="B29" s="200" t="s">
        <v>434</v>
      </c>
      <c r="C29" s="201" t="s">
        <v>435</v>
      </c>
      <c r="D29" s="201" t="s">
        <v>436</v>
      </c>
      <c r="E29" s="202">
        <v>30.0</v>
      </c>
      <c r="F29" s="203"/>
      <c r="G29" s="201" t="s">
        <v>437</v>
      </c>
      <c r="H29" s="39" t="s">
        <v>158</v>
      </c>
      <c r="I29" s="204" t="s">
        <v>535</v>
      </c>
      <c r="J29" s="205"/>
      <c r="K29" s="39">
        <v>3.64</v>
      </c>
      <c r="L29" s="206" t="s">
        <v>536</v>
      </c>
      <c r="M29" s="95">
        <f t="shared" si="1"/>
        <v>0.9333333333</v>
      </c>
      <c r="N29" s="206" t="s">
        <v>468</v>
      </c>
      <c r="O29" s="95">
        <f t="shared" si="2"/>
        <v>1</v>
      </c>
      <c r="P29" s="39">
        <v>10.0</v>
      </c>
      <c r="Q29" s="39">
        <v>13.0</v>
      </c>
      <c r="R29" s="39">
        <v>20.0</v>
      </c>
      <c r="S29" s="207">
        <f t="shared" si="3"/>
        <v>0.3773584906</v>
      </c>
      <c r="T29" s="39" t="s">
        <v>537</v>
      </c>
      <c r="U29" s="204" t="s">
        <v>538</v>
      </c>
      <c r="V29" s="39" t="s">
        <v>413</v>
      </c>
      <c r="W29" s="95">
        <v>1.0</v>
      </c>
      <c r="X29" s="39">
        <v>3.3</v>
      </c>
      <c r="Z29" s="208"/>
      <c r="AA29" s="25"/>
      <c r="AB29" s="95">
        <v>1.0</v>
      </c>
      <c r="AC29" s="39"/>
      <c r="AD29" s="204" t="s">
        <v>480</v>
      </c>
      <c r="AE29" s="204" t="s">
        <v>539</v>
      </c>
      <c r="AF29" s="39"/>
      <c r="AG29" s="39">
        <v>1.0</v>
      </c>
      <c r="AH29" s="39">
        <v>20.0</v>
      </c>
      <c r="AI29" s="39">
        <v>8.0</v>
      </c>
      <c r="AJ29" s="39">
        <v>10.0</v>
      </c>
      <c r="AK29" s="207">
        <f t="shared" si="4"/>
        <v>0.6896551724</v>
      </c>
      <c r="AL29" s="202"/>
    </row>
    <row r="30" ht="112.5" customHeight="1">
      <c r="A30" s="85" t="s">
        <v>177</v>
      </c>
      <c r="B30" s="200" t="s">
        <v>442</v>
      </c>
      <c r="C30" s="201" t="s">
        <v>443</v>
      </c>
      <c r="D30" s="201" t="s">
        <v>444</v>
      </c>
      <c r="E30" s="39">
        <v>34.0</v>
      </c>
      <c r="F30" s="25"/>
      <c r="G30" s="204" t="s">
        <v>445</v>
      </c>
      <c r="H30" s="39" t="s">
        <v>158</v>
      </c>
      <c r="I30" s="204" t="s">
        <v>540</v>
      </c>
      <c r="J30" s="205"/>
      <c r="K30" s="39">
        <v>5.12</v>
      </c>
      <c r="L30" s="206" t="s">
        <v>541</v>
      </c>
      <c r="M30" s="95">
        <f t="shared" si="1"/>
        <v>0.9714285714</v>
      </c>
      <c r="N30" s="206" t="s">
        <v>542</v>
      </c>
      <c r="O30" s="95">
        <f t="shared" si="2"/>
        <v>1</v>
      </c>
      <c r="P30" s="39">
        <v>20.0</v>
      </c>
      <c r="Q30" s="39">
        <v>8.0</v>
      </c>
      <c r="R30" s="39">
        <v>24.0</v>
      </c>
      <c r="S30" s="207">
        <f t="shared" si="3"/>
        <v>0.5555555556</v>
      </c>
      <c r="T30" s="39" t="s">
        <v>543</v>
      </c>
      <c r="U30" s="204" t="s">
        <v>544</v>
      </c>
      <c r="V30" s="39" t="s">
        <v>413</v>
      </c>
      <c r="W30" s="95">
        <v>1.0</v>
      </c>
      <c r="X30" s="39">
        <v>4.85</v>
      </c>
      <c r="Z30" s="208"/>
      <c r="AA30" s="25"/>
      <c r="AB30" s="95">
        <v>1.0</v>
      </c>
      <c r="AC30" s="39"/>
      <c r="AD30" s="204" t="s">
        <v>545</v>
      </c>
      <c r="AE30" s="204" t="s">
        <v>546</v>
      </c>
      <c r="AF30" s="39"/>
      <c r="AG30" s="39">
        <v>1.0</v>
      </c>
      <c r="AH30" s="39">
        <v>11.0</v>
      </c>
      <c r="AI30" s="39">
        <v>15.0</v>
      </c>
      <c r="AJ30" s="39">
        <v>23.0</v>
      </c>
      <c r="AK30" s="207">
        <f t="shared" si="4"/>
        <v>0.3666666667</v>
      </c>
      <c r="AL30" s="39"/>
    </row>
    <row r="31" ht="112.5" customHeight="1">
      <c r="A31" s="85" t="s">
        <v>163</v>
      </c>
      <c r="B31" s="200" t="s">
        <v>451</v>
      </c>
      <c r="C31" s="201" t="s">
        <v>452</v>
      </c>
      <c r="D31" s="201" t="s">
        <v>492</v>
      </c>
      <c r="E31" s="202">
        <v>90.0</v>
      </c>
      <c r="F31" s="203"/>
      <c r="G31" s="201" t="s">
        <v>454</v>
      </c>
      <c r="H31" s="39" t="s">
        <v>158</v>
      </c>
      <c r="I31" s="204" t="s">
        <v>547</v>
      </c>
      <c r="J31" s="205"/>
      <c r="K31" s="39">
        <v>7.75</v>
      </c>
      <c r="L31" s="206" t="s">
        <v>548</v>
      </c>
      <c r="M31" s="95">
        <f t="shared" si="1"/>
        <v>0.9743589744</v>
      </c>
      <c r="N31" s="206" t="s">
        <v>549</v>
      </c>
      <c r="O31" s="95">
        <f t="shared" si="2"/>
        <v>1</v>
      </c>
      <c r="P31" s="39">
        <v>88.0</v>
      </c>
      <c r="Q31" s="39">
        <v>6.0</v>
      </c>
      <c r="R31" s="39">
        <v>2.0</v>
      </c>
      <c r="S31" s="207">
        <f t="shared" si="3"/>
        <v>0.9565217391</v>
      </c>
      <c r="T31" s="39" t="s">
        <v>550</v>
      </c>
      <c r="U31" s="204" t="s">
        <v>551</v>
      </c>
      <c r="V31" s="39" t="s">
        <v>413</v>
      </c>
      <c r="W31" s="95">
        <v>1.0</v>
      </c>
      <c r="X31" s="39">
        <v>8.2</v>
      </c>
      <c r="Z31" s="208"/>
      <c r="AA31" s="25"/>
      <c r="AB31" s="95">
        <v>1.0</v>
      </c>
      <c r="AC31" s="39"/>
      <c r="AD31" s="204" t="s">
        <v>376</v>
      </c>
      <c r="AE31" s="204" t="s">
        <v>551</v>
      </c>
      <c r="AF31" s="39"/>
      <c r="AG31" s="25"/>
      <c r="AH31" s="39">
        <v>88.0</v>
      </c>
      <c r="AI31" s="39">
        <v>6.0</v>
      </c>
      <c r="AJ31" s="39">
        <v>2.0</v>
      </c>
      <c r="AK31" s="207">
        <f t="shared" si="4"/>
        <v>0.9565217391</v>
      </c>
      <c r="AL31" s="202"/>
    </row>
    <row r="32" ht="112.5" customHeight="1">
      <c r="A32" s="85" t="s">
        <v>163</v>
      </c>
      <c r="B32" s="200" t="s">
        <v>367</v>
      </c>
      <c r="C32" s="200" t="s">
        <v>368</v>
      </c>
      <c r="D32" s="201" t="s">
        <v>369</v>
      </c>
      <c r="E32" s="202">
        <v>11.0</v>
      </c>
      <c r="F32" s="203"/>
      <c r="G32" s="201" t="s">
        <v>370</v>
      </c>
      <c r="H32" s="39" t="s">
        <v>159</v>
      </c>
      <c r="I32" s="204" t="s">
        <v>552</v>
      </c>
      <c r="J32" s="205"/>
      <c r="K32" s="39">
        <v>3.17</v>
      </c>
      <c r="L32" s="206" t="s">
        <v>464</v>
      </c>
      <c r="M32" s="95">
        <f t="shared" si="1"/>
        <v>1</v>
      </c>
      <c r="N32" s="206" t="s">
        <v>372</v>
      </c>
      <c r="O32" s="95">
        <f t="shared" si="2"/>
        <v>1</v>
      </c>
      <c r="P32" s="39">
        <v>10.0</v>
      </c>
      <c r="Q32" s="39">
        <v>6.0</v>
      </c>
      <c r="R32" s="39">
        <v>1.0</v>
      </c>
      <c r="S32" s="207">
        <f t="shared" si="3"/>
        <v>0.7407407407</v>
      </c>
      <c r="T32" s="39"/>
      <c r="V32" s="25"/>
      <c r="W32" s="95">
        <v>1.0</v>
      </c>
      <c r="X32" s="39"/>
      <c r="Z32" s="208"/>
      <c r="AA32" s="25"/>
      <c r="AB32" s="95">
        <v>1.0</v>
      </c>
      <c r="AC32" s="39"/>
      <c r="AD32" s="204" t="s">
        <v>402</v>
      </c>
      <c r="AE32" s="204" t="s">
        <v>553</v>
      </c>
      <c r="AF32" s="39"/>
      <c r="AG32" s="39">
        <v>1.0</v>
      </c>
      <c r="AH32" s="39">
        <v>11.0</v>
      </c>
      <c r="AI32" s="39">
        <v>5.0</v>
      </c>
      <c r="AJ32" s="39">
        <v>0.0</v>
      </c>
      <c r="AK32" s="207">
        <f t="shared" si="4"/>
        <v>0.8148148148</v>
      </c>
      <c r="AL32" s="202"/>
    </row>
    <row r="33" ht="112.5" customHeight="1">
      <c r="A33" s="85" t="s">
        <v>165</v>
      </c>
      <c r="B33" s="200" t="s">
        <v>377</v>
      </c>
      <c r="C33" s="201" t="s">
        <v>378</v>
      </c>
      <c r="D33" s="201" t="s">
        <v>379</v>
      </c>
      <c r="E33" s="39">
        <v>13.0</v>
      </c>
      <c r="F33" s="209"/>
      <c r="G33" s="204" t="s">
        <v>380</v>
      </c>
      <c r="H33" s="39" t="s">
        <v>159</v>
      </c>
      <c r="I33" s="204" t="s">
        <v>459</v>
      </c>
      <c r="J33" s="205"/>
      <c r="K33" s="39">
        <v>3.07</v>
      </c>
      <c r="L33" s="206" t="s">
        <v>382</v>
      </c>
      <c r="M33" s="95">
        <f t="shared" si="1"/>
        <v>1</v>
      </c>
      <c r="N33" s="206" t="s">
        <v>400</v>
      </c>
      <c r="O33" s="95">
        <f t="shared" si="2"/>
        <v>1</v>
      </c>
      <c r="P33" s="39">
        <v>11.0</v>
      </c>
      <c r="Q33" s="39">
        <v>0.0</v>
      </c>
      <c r="R33" s="39">
        <v>2.0</v>
      </c>
      <c r="S33" s="207">
        <f t="shared" si="3"/>
        <v>0.9166666667</v>
      </c>
      <c r="T33" s="39"/>
      <c r="V33" s="25"/>
      <c r="W33" s="95">
        <v>1.0</v>
      </c>
      <c r="X33" s="39"/>
      <c r="Z33" s="208"/>
      <c r="AA33" s="25"/>
      <c r="AB33" s="95">
        <v>1.0</v>
      </c>
      <c r="AC33" s="39"/>
      <c r="AD33" s="204" t="s">
        <v>554</v>
      </c>
      <c r="AE33" s="204" t="s">
        <v>555</v>
      </c>
      <c r="AF33" s="39"/>
      <c r="AG33" s="39">
        <v>0.0</v>
      </c>
      <c r="AH33" s="39">
        <v>12.0</v>
      </c>
      <c r="AI33" s="39">
        <v>2.0</v>
      </c>
      <c r="AJ33" s="39">
        <v>1.0</v>
      </c>
      <c r="AK33" s="207">
        <f t="shared" si="4"/>
        <v>0.8888888889</v>
      </c>
      <c r="AL33" s="39"/>
    </row>
    <row r="34" ht="112.5" customHeight="1">
      <c r="A34" s="85" t="s">
        <v>394</v>
      </c>
      <c r="B34" s="200" t="s">
        <v>395</v>
      </c>
      <c r="C34" s="201" t="s">
        <v>396</v>
      </c>
      <c r="D34" s="201" t="s">
        <v>397</v>
      </c>
      <c r="E34" s="202">
        <v>17.0</v>
      </c>
      <c r="F34" s="203"/>
      <c r="G34" s="201" t="s">
        <v>398</v>
      </c>
      <c r="H34" s="39" t="s">
        <v>159</v>
      </c>
      <c r="I34" s="204" t="s">
        <v>556</v>
      </c>
      <c r="J34" s="205"/>
      <c r="K34" s="39">
        <v>15.32</v>
      </c>
      <c r="L34" s="206" t="s">
        <v>557</v>
      </c>
      <c r="M34" s="95">
        <f t="shared" si="1"/>
        <v>0.9545454545</v>
      </c>
      <c r="N34" s="206" t="s">
        <v>479</v>
      </c>
      <c r="O34" s="95">
        <f t="shared" si="2"/>
        <v>1</v>
      </c>
      <c r="P34" s="39">
        <v>16.0</v>
      </c>
      <c r="Q34" s="39">
        <v>2.0</v>
      </c>
      <c r="R34" s="39">
        <v>5.0</v>
      </c>
      <c r="S34" s="207">
        <f t="shared" si="3"/>
        <v>0.8205128205</v>
      </c>
      <c r="T34" s="39" t="s">
        <v>558</v>
      </c>
      <c r="U34" s="204" t="s">
        <v>559</v>
      </c>
      <c r="V34" s="39" t="s">
        <v>413</v>
      </c>
      <c r="W34" s="95">
        <v>1.0</v>
      </c>
      <c r="X34" s="39">
        <v>15.24</v>
      </c>
      <c r="AA34" s="25"/>
      <c r="AB34" s="95">
        <v>1.0</v>
      </c>
      <c r="AC34" s="39"/>
      <c r="AD34" s="204" t="s">
        <v>560</v>
      </c>
      <c r="AE34" s="204" t="s">
        <v>561</v>
      </c>
      <c r="AF34" s="39"/>
      <c r="AG34" s="39">
        <v>1.0</v>
      </c>
      <c r="AH34" s="39">
        <v>21.0</v>
      </c>
      <c r="AI34" s="39">
        <v>7.0</v>
      </c>
      <c r="AJ34" s="39">
        <v>0.0</v>
      </c>
      <c r="AK34" s="207">
        <f t="shared" si="4"/>
        <v>0.8571428571</v>
      </c>
      <c r="AL34" s="202"/>
    </row>
    <row r="35" ht="112.5" customHeight="1">
      <c r="A35" s="85" t="s">
        <v>386</v>
      </c>
      <c r="B35" s="200" t="s">
        <v>387</v>
      </c>
      <c r="C35" s="201" t="s">
        <v>388</v>
      </c>
      <c r="D35" s="201" t="s">
        <v>389</v>
      </c>
      <c r="E35" s="202">
        <v>18.0</v>
      </c>
      <c r="F35" s="203"/>
      <c r="G35" s="201" t="s">
        <v>390</v>
      </c>
      <c r="H35" s="39" t="s">
        <v>159</v>
      </c>
      <c r="I35" s="204" t="s">
        <v>562</v>
      </c>
      <c r="J35" s="205"/>
      <c r="K35" s="39">
        <v>8.38</v>
      </c>
      <c r="L35" s="206" t="s">
        <v>536</v>
      </c>
      <c r="M35" s="95">
        <f t="shared" si="1"/>
        <v>0.9333333333</v>
      </c>
      <c r="N35" s="206" t="s">
        <v>383</v>
      </c>
      <c r="O35" s="95">
        <f t="shared" si="2"/>
        <v>1</v>
      </c>
      <c r="P35" s="39">
        <v>8.0</v>
      </c>
      <c r="Q35" s="39">
        <v>4.0</v>
      </c>
      <c r="R35" s="39">
        <v>10.0</v>
      </c>
      <c r="S35" s="207">
        <f t="shared" si="3"/>
        <v>0.5333333333</v>
      </c>
      <c r="T35" s="39" t="s">
        <v>563</v>
      </c>
      <c r="U35" s="204" t="s">
        <v>564</v>
      </c>
      <c r="V35" s="39" t="s">
        <v>413</v>
      </c>
      <c r="W35" s="95">
        <v>1.0</v>
      </c>
      <c r="X35" s="39">
        <v>7.66</v>
      </c>
      <c r="Z35" s="208"/>
      <c r="AA35" s="25"/>
      <c r="AB35" s="95">
        <v>1.0</v>
      </c>
      <c r="AC35" s="39"/>
      <c r="AD35" s="204" t="s">
        <v>533</v>
      </c>
      <c r="AE35" s="204" t="s">
        <v>565</v>
      </c>
      <c r="AF35" s="39"/>
      <c r="AG35" s="39">
        <v>1.0</v>
      </c>
      <c r="AH35" s="39">
        <v>12.0</v>
      </c>
      <c r="AI35" s="39">
        <v>4.0</v>
      </c>
      <c r="AJ35" s="39">
        <v>6.0</v>
      </c>
      <c r="AK35" s="207">
        <f t="shared" si="4"/>
        <v>0.7058823529</v>
      </c>
      <c r="AL35" s="202"/>
    </row>
    <row r="36" ht="112.5" customHeight="1">
      <c r="A36" s="85" t="s">
        <v>386</v>
      </c>
      <c r="B36" s="200" t="s">
        <v>404</v>
      </c>
      <c r="C36" s="201" t="s">
        <v>405</v>
      </c>
      <c r="D36" s="201" t="s">
        <v>406</v>
      </c>
      <c r="E36" s="202">
        <v>21.0</v>
      </c>
      <c r="F36" s="203"/>
      <c r="G36" s="201" t="s">
        <v>407</v>
      </c>
      <c r="H36" s="39" t="s">
        <v>159</v>
      </c>
      <c r="I36" s="204" t="s">
        <v>566</v>
      </c>
      <c r="J36" s="205"/>
      <c r="K36" s="39">
        <v>5.87</v>
      </c>
      <c r="L36" s="206" t="s">
        <v>557</v>
      </c>
      <c r="M36" s="95">
        <f t="shared" si="1"/>
        <v>0.9545454545</v>
      </c>
      <c r="N36" s="206" t="s">
        <v>430</v>
      </c>
      <c r="O36" s="95">
        <f t="shared" si="2"/>
        <v>1</v>
      </c>
      <c r="P36" s="39">
        <v>14.0</v>
      </c>
      <c r="Q36" s="39">
        <v>3.0</v>
      </c>
      <c r="R36" s="39">
        <v>7.0</v>
      </c>
      <c r="S36" s="207">
        <f t="shared" si="3"/>
        <v>0.7368421053</v>
      </c>
      <c r="T36" s="39" t="s">
        <v>567</v>
      </c>
      <c r="U36" s="204" t="s">
        <v>568</v>
      </c>
      <c r="V36" s="39" t="s">
        <v>413</v>
      </c>
      <c r="W36" s="95">
        <v>1.0</v>
      </c>
      <c r="X36" s="39">
        <v>5.45</v>
      </c>
      <c r="AA36" s="25"/>
      <c r="AB36" s="95">
        <v>1.0</v>
      </c>
      <c r="AC36" s="39"/>
      <c r="AD36" s="204" t="s">
        <v>560</v>
      </c>
      <c r="AE36" s="204" t="s">
        <v>569</v>
      </c>
      <c r="AF36" s="39"/>
      <c r="AG36" s="39">
        <v>0.0</v>
      </c>
      <c r="AH36" s="39">
        <v>15.0</v>
      </c>
      <c r="AI36" s="39">
        <v>5.0</v>
      </c>
      <c r="AJ36" s="39">
        <v>6.0</v>
      </c>
      <c r="AK36" s="207">
        <f t="shared" si="4"/>
        <v>0.7317073171</v>
      </c>
      <c r="AL36" s="202"/>
    </row>
    <row r="37" ht="112.5" customHeight="1">
      <c r="A37" s="85" t="s">
        <v>172</v>
      </c>
      <c r="B37" s="201" t="s">
        <v>415</v>
      </c>
      <c r="C37" s="201" t="s">
        <v>416</v>
      </c>
      <c r="D37" s="201" t="s">
        <v>417</v>
      </c>
      <c r="E37" s="202">
        <v>25.0</v>
      </c>
      <c r="F37" s="203"/>
      <c r="G37" s="201" t="s">
        <v>418</v>
      </c>
      <c r="H37" s="39" t="s">
        <v>159</v>
      </c>
      <c r="I37" s="204" t="s">
        <v>570</v>
      </c>
      <c r="J37" s="205"/>
      <c r="K37" s="39">
        <v>9.3</v>
      </c>
      <c r="L37" s="206" t="s">
        <v>571</v>
      </c>
      <c r="M37" s="95">
        <f t="shared" si="1"/>
        <v>0.96</v>
      </c>
      <c r="N37" s="206" t="s">
        <v>572</v>
      </c>
      <c r="O37" s="95">
        <f t="shared" si="2"/>
        <v>0.9642857143</v>
      </c>
      <c r="P37" s="39">
        <v>12.0</v>
      </c>
      <c r="Q37" s="39">
        <v>16.0</v>
      </c>
      <c r="R37" s="39">
        <v>13.0</v>
      </c>
      <c r="S37" s="207">
        <f t="shared" si="3"/>
        <v>0.4528301887</v>
      </c>
      <c r="T37" s="39" t="s">
        <v>573</v>
      </c>
      <c r="U37" s="204" t="s">
        <v>574</v>
      </c>
      <c r="V37" s="39" t="s">
        <v>413</v>
      </c>
      <c r="W37" s="95">
        <v>1.0</v>
      </c>
      <c r="X37" s="39">
        <v>9.3</v>
      </c>
      <c r="Y37" s="204" t="s">
        <v>575</v>
      </c>
      <c r="Z37" s="208" t="s">
        <v>574</v>
      </c>
      <c r="AA37" s="39" t="s">
        <v>576</v>
      </c>
      <c r="AB37" s="95">
        <v>0.8571428571428571</v>
      </c>
      <c r="AC37" s="39">
        <v>8.64</v>
      </c>
      <c r="AD37" s="204" t="s">
        <v>577</v>
      </c>
      <c r="AE37" s="204" t="s">
        <v>578</v>
      </c>
      <c r="AF37" s="25"/>
      <c r="AG37" s="39">
        <v>1.0</v>
      </c>
      <c r="AH37" s="39">
        <v>26.0</v>
      </c>
      <c r="AI37" s="39">
        <v>2.0</v>
      </c>
      <c r="AJ37" s="39">
        <v>2.0</v>
      </c>
      <c r="AK37" s="207">
        <f t="shared" si="4"/>
        <v>0.9285714286</v>
      </c>
      <c r="AL37" s="202"/>
    </row>
    <row r="38" ht="112.5" customHeight="1">
      <c r="A38" s="85" t="s">
        <v>174</v>
      </c>
      <c r="B38" s="200" t="s">
        <v>425</v>
      </c>
      <c r="C38" s="201" t="s">
        <v>426</v>
      </c>
      <c r="D38" s="201" t="s">
        <v>477</v>
      </c>
      <c r="E38" s="39">
        <v>26.0</v>
      </c>
      <c r="F38" s="25"/>
      <c r="G38" s="204" t="s">
        <v>428</v>
      </c>
      <c r="H38" s="39" t="s">
        <v>159</v>
      </c>
      <c r="I38" s="204" t="s">
        <v>579</v>
      </c>
      <c r="J38" s="205"/>
      <c r="K38" s="39">
        <v>3.74</v>
      </c>
      <c r="L38" s="206" t="s">
        <v>580</v>
      </c>
      <c r="M38" s="95">
        <f t="shared" si="1"/>
        <v>1</v>
      </c>
      <c r="N38" s="206" t="s">
        <v>580</v>
      </c>
      <c r="O38" s="95">
        <f t="shared" si="2"/>
        <v>1</v>
      </c>
      <c r="P38" s="39">
        <v>8.0</v>
      </c>
      <c r="Q38" s="39">
        <v>5.0</v>
      </c>
      <c r="R38" s="39">
        <v>18.0</v>
      </c>
      <c r="S38" s="207">
        <f t="shared" si="3"/>
        <v>0.4102564103</v>
      </c>
      <c r="T38" s="39"/>
      <c r="V38" s="25"/>
      <c r="W38" s="95">
        <v>1.0</v>
      </c>
      <c r="X38" s="39"/>
      <c r="Z38" s="208"/>
      <c r="AA38" s="25"/>
      <c r="AB38" s="95">
        <v>1.0</v>
      </c>
      <c r="AC38" s="39"/>
      <c r="AD38" s="204" t="s">
        <v>581</v>
      </c>
      <c r="AE38" s="204" t="s">
        <v>582</v>
      </c>
      <c r="AF38" s="39"/>
      <c r="AG38" s="39">
        <v>1.0</v>
      </c>
      <c r="AH38" s="39">
        <v>12.0</v>
      </c>
      <c r="AI38" s="39">
        <v>4.0</v>
      </c>
      <c r="AJ38" s="39">
        <v>14.0</v>
      </c>
      <c r="AK38" s="207">
        <f t="shared" si="4"/>
        <v>0.5714285714</v>
      </c>
      <c r="AL38" s="39"/>
    </row>
    <row r="39" ht="112.5" customHeight="1">
      <c r="A39" s="85" t="s">
        <v>163</v>
      </c>
      <c r="B39" s="200" t="s">
        <v>434</v>
      </c>
      <c r="C39" s="201" t="s">
        <v>435</v>
      </c>
      <c r="D39" s="201" t="s">
        <v>436</v>
      </c>
      <c r="E39" s="202">
        <v>30.0</v>
      </c>
      <c r="F39" s="203"/>
      <c r="G39" s="201" t="s">
        <v>437</v>
      </c>
      <c r="H39" s="39" t="s">
        <v>159</v>
      </c>
      <c r="I39" s="204" t="s">
        <v>583</v>
      </c>
      <c r="J39" s="205"/>
      <c r="K39" s="39">
        <v>8.24</v>
      </c>
      <c r="L39" s="206" t="s">
        <v>584</v>
      </c>
      <c r="M39" s="95">
        <f t="shared" si="1"/>
        <v>0.8571428571</v>
      </c>
      <c r="N39" s="206" t="s">
        <v>479</v>
      </c>
      <c r="O39" s="95">
        <f t="shared" si="2"/>
        <v>1</v>
      </c>
      <c r="P39" s="39">
        <v>12.0</v>
      </c>
      <c r="Q39" s="39">
        <v>6.0</v>
      </c>
      <c r="R39" s="39">
        <v>18.0</v>
      </c>
      <c r="S39" s="207">
        <f t="shared" si="3"/>
        <v>0.5</v>
      </c>
      <c r="T39" s="39" t="s">
        <v>585</v>
      </c>
      <c r="U39" s="204" t="s">
        <v>586</v>
      </c>
      <c r="V39" s="39" t="s">
        <v>413</v>
      </c>
      <c r="W39" s="95">
        <v>1.0</v>
      </c>
      <c r="X39" s="39">
        <v>12.12</v>
      </c>
      <c r="AA39" s="25"/>
      <c r="AB39" s="95">
        <v>1.0</v>
      </c>
      <c r="AC39" s="39"/>
      <c r="AD39" s="204" t="s">
        <v>533</v>
      </c>
      <c r="AE39" s="204" t="s">
        <v>587</v>
      </c>
      <c r="AF39" s="39"/>
      <c r="AG39" s="39">
        <v>1.0</v>
      </c>
      <c r="AH39" s="39">
        <v>22.0</v>
      </c>
      <c r="AI39" s="39">
        <v>3.0</v>
      </c>
      <c r="AJ39" s="39">
        <v>8.0</v>
      </c>
      <c r="AK39" s="207">
        <f t="shared" si="4"/>
        <v>0.8</v>
      </c>
      <c r="AL39" s="202"/>
    </row>
    <row r="40" ht="112.5" customHeight="1">
      <c r="A40" s="85" t="s">
        <v>177</v>
      </c>
      <c r="B40" s="200" t="s">
        <v>442</v>
      </c>
      <c r="C40" s="201" t="s">
        <v>443</v>
      </c>
      <c r="D40" s="201" t="s">
        <v>444</v>
      </c>
      <c r="E40" s="39">
        <v>34.0</v>
      </c>
      <c r="F40" s="25"/>
      <c r="G40" s="204" t="s">
        <v>445</v>
      </c>
      <c r="H40" s="39" t="s">
        <v>159</v>
      </c>
      <c r="I40" s="204" t="s">
        <v>588</v>
      </c>
      <c r="J40" s="205"/>
      <c r="K40" s="39">
        <v>6.62</v>
      </c>
      <c r="L40" s="206" t="s">
        <v>589</v>
      </c>
      <c r="M40" s="95">
        <f t="shared" si="1"/>
        <v>1</v>
      </c>
      <c r="N40" s="206" t="s">
        <v>590</v>
      </c>
      <c r="O40" s="95">
        <f t="shared" si="2"/>
        <v>0.9459459459</v>
      </c>
      <c r="P40" s="39">
        <v>21.0</v>
      </c>
      <c r="Q40" s="39">
        <v>16.0</v>
      </c>
      <c r="R40" s="39">
        <v>13.0</v>
      </c>
      <c r="S40" s="207">
        <f t="shared" si="3"/>
        <v>0.5915492958</v>
      </c>
      <c r="T40" s="39"/>
      <c r="V40" s="25"/>
      <c r="W40" s="95">
        <v>1.0</v>
      </c>
      <c r="X40" s="39"/>
      <c r="Y40" s="204" t="s">
        <v>591</v>
      </c>
      <c r="Z40" s="208" t="s">
        <v>592</v>
      </c>
      <c r="AA40" s="39" t="s">
        <v>413</v>
      </c>
      <c r="AB40" s="95">
        <v>1.0</v>
      </c>
      <c r="AC40" s="39">
        <v>7.82</v>
      </c>
      <c r="AD40" s="204" t="s">
        <v>593</v>
      </c>
      <c r="AE40" s="204" t="s">
        <v>594</v>
      </c>
      <c r="AF40" s="39"/>
      <c r="AG40" s="39">
        <v>1.0</v>
      </c>
      <c r="AH40" s="39">
        <v>30.0</v>
      </c>
      <c r="AI40" s="39">
        <v>3.0</v>
      </c>
      <c r="AJ40" s="39">
        <v>4.0</v>
      </c>
      <c r="AK40" s="207">
        <f t="shared" si="4"/>
        <v>0.8955223881</v>
      </c>
      <c r="AL40" s="39"/>
    </row>
    <row r="41" ht="112.5" customHeight="1">
      <c r="A41" s="85" t="s">
        <v>163</v>
      </c>
      <c r="B41" s="200" t="s">
        <v>451</v>
      </c>
      <c r="C41" s="201" t="s">
        <v>452</v>
      </c>
      <c r="D41" s="201" t="s">
        <v>492</v>
      </c>
      <c r="E41" s="202">
        <v>90.0</v>
      </c>
      <c r="F41" s="203"/>
      <c r="G41" s="201" t="s">
        <v>454</v>
      </c>
      <c r="H41" s="39" t="s">
        <v>159</v>
      </c>
      <c r="I41" s="204" t="s">
        <v>595</v>
      </c>
      <c r="J41" s="205"/>
      <c r="K41" s="39">
        <v>7.9</v>
      </c>
      <c r="L41" s="206" t="s">
        <v>596</v>
      </c>
      <c r="M41" s="95">
        <f t="shared" si="1"/>
        <v>1</v>
      </c>
      <c r="N41" s="206" t="s">
        <v>597</v>
      </c>
      <c r="O41" s="95">
        <f t="shared" si="2"/>
        <v>1</v>
      </c>
      <c r="P41" s="39">
        <v>84.0</v>
      </c>
      <c r="Q41" s="39">
        <v>0.0</v>
      </c>
      <c r="R41" s="39">
        <v>6.0</v>
      </c>
      <c r="S41" s="207">
        <f t="shared" si="3"/>
        <v>0.9655172414</v>
      </c>
      <c r="T41" s="39"/>
      <c r="V41" s="25"/>
      <c r="W41" s="95">
        <v>1.0</v>
      </c>
      <c r="X41" s="39"/>
      <c r="Z41" s="208"/>
      <c r="AA41" s="25"/>
      <c r="AB41" s="95">
        <v>1.0</v>
      </c>
      <c r="AC41" s="39"/>
      <c r="AD41" s="204" t="s">
        <v>376</v>
      </c>
      <c r="AE41" s="204" t="s">
        <v>595</v>
      </c>
      <c r="AF41" s="39"/>
      <c r="AG41" s="25"/>
      <c r="AH41" s="39">
        <v>84.0</v>
      </c>
      <c r="AI41" s="39">
        <v>0.0</v>
      </c>
      <c r="AJ41" s="39">
        <v>6.0</v>
      </c>
      <c r="AK41" s="207">
        <f t="shared" si="4"/>
        <v>0.9655172414</v>
      </c>
      <c r="AL41" s="202"/>
    </row>
    <row r="42" ht="112.5" customHeight="1">
      <c r="A42" s="85" t="s">
        <v>163</v>
      </c>
      <c r="B42" s="200" t="s">
        <v>367</v>
      </c>
      <c r="C42" s="200" t="s">
        <v>368</v>
      </c>
      <c r="D42" s="201" t="s">
        <v>369</v>
      </c>
      <c r="E42" s="202">
        <v>11.0</v>
      </c>
      <c r="F42" s="203"/>
      <c r="G42" s="201" t="s">
        <v>370</v>
      </c>
      <c r="H42" s="39" t="s">
        <v>161</v>
      </c>
      <c r="I42" s="204" t="s">
        <v>598</v>
      </c>
      <c r="J42" s="205"/>
      <c r="K42" s="39">
        <v>24.45</v>
      </c>
      <c r="L42" s="206" t="s">
        <v>599</v>
      </c>
      <c r="M42" s="95">
        <f t="shared" si="1"/>
        <v>0.9285714286</v>
      </c>
      <c r="N42" s="206" t="s">
        <v>580</v>
      </c>
      <c r="O42" s="95">
        <f t="shared" si="2"/>
        <v>1</v>
      </c>
      <c r="P42" s="39">
        <v>5.0</v>
      </c>
      <c r="Q42" s="39">
        <v>8.0</v>
      </c>
      <c r="R42" s="39">
        <v>6.0</v>
      </c>
      <c r="S42" s="207">
        <f t="shared" si="3"/>
        <v>0.4166666667</v>
      </c>
      <c r="T42" s="39" t="s">
        <v>600</v>
      </c>
      <c r="U42" s="204" t="s">
        <v>601</v>
      </c>
      <c r="V42" s="39" t="s">
        <v>413</v>
      </c>
      <c r="W42" s="95">
        <v>1.0</v>
      </c>
      <c r="X42" s="39">
        <v>26.03</v>
      </c>
      <c r="Z42" s="208"/>
      <c r="AA42" s="25"/>
      <c r="AB42" s="95">
        <v>1.0</v>
      </c>
      <c r="AC42" s="39"/>
      <c r="AD42" s="204" t="s">
        <v>602</v>
      </c>
      <c r="AE42" s="204" t="s">
        <v>603</v>
      </c>
      <c r="AF42" s="39"/>
      <c r="AG42" s="39">
        <v>0.0</v>
      </c>
      <c r="AH42" s="39">
        <v>5.0</v>
      </c>
      <c r="AI42" s="39">
        <v>8.0</v>
      </c>
      <c r="AJ42" s="39">
        <v>6.0</v>
      </c>
      <c r="AK42" s="207">
        <f t="shared" si="4"/>
        <v>0.4166666667</v>
      </c>
      <c r="AL42" s="202"/>
    </row>
    <row r="43" ht="112.5" customHeight="1">
      <c r="A43" s="85" t="s">
        <v>165</v>
      </c>
      <c r="B43" s="200" t="s">
        <v>377</v>
      </c>
      <c r="C43" s="201" t="s">
        <v>378</v>
      </c>
      <c r="D43" s="201" t="s">
        <v>379</v>
      </c>
      <c r="E43" s="39">
        <v>13.0</v>
      </c>
      <c r="F43" s="209"/>
      <c r="G43" s="204" t="s">
        <v>380</v>
      </c>
      <c r="H43" s="39" t="s">
        <v>161</v>
      </c>
      <c r="I43" s="204" t="s">
        <v>604</v>
      </c>
      <c r="J43" s="205"/>
      <c r="K43" s="39">
        <v>30.53</v>
      </c>
      <c r="L43" s="206" t="s">
        <v>505</v>
      </c>
      <c r="M43" s="95">
        <f t="shared" si="1"/>
        <v>0.9090909091</v>
      </c>
      <c r="N43" s="206" t="s">
        <v>400</v>
      </c>
      <c r="O43" s="95">
        <f t="shared" si="2"/>
        <v>1</v>
      </c>
      <c r="P43" s="39">
        <v>11.0</v>
      </c>
      <c r="Q43" s="39">
        <v>0.0</v>
      </c>
      <c r="R43" s="39">
        <v>2.0</v>
      </c>
      <c r="S43" s="207">
        <f t="shared" si="3"/>
        <v>0.9166666667</v>
      </c>
      <c r="T43" s="39" t="s">
        <v>605</v>
      </c>
      <c r="U43" s="204" t="s">
        <v>381</v>
      </c>
      <c r="V43" s="39" t="s">
        <v>413</v>
      </c>
      <c r="W43" s="95">
        <v>1.0</v>
      </c>
      <c r="X43" s="39">
        <v>21.98</v>
      </c>
      <c r="Z43" s="208"/>
      <c r="AA43" s="25"/>
      <c r="AB43" s="95">
        <v>1.0</v>
      </c>
      <c r="AC43" s="39"/>
      <c r="AD43" s="204" t="s">
        <v>606</v>
      </c>
      <c r="AE43" s="204" t="s">
        <v>607</v>
      </c>
      <c r="AF43" s="39"/>
      <c r="AG43" s="39">
        <v>0.0</v>
      </c>
      <c r="AH43" s="39">
        <v>11.0</v>
      </c>
      <c r="AI43" s="39">
        <v>2.0</v>
      </c>
      <c r="AJ43" s="39">
        <v>0.0</v>
      </c>
      <c r="AK43" s="207">
        <f t="shared" si="4"/>
        <v>0.9166666667</v>
      </c>
      <c r="AL43" s="39"/>
    </row>
    <row r="44" ht="112.5" customHeight="1">
      <c r="A44" s="85" t="s">
        <v>394</v>
      </c>
      <c r="B44" s="200" t="s">
        <v>395</v>
      </c>
      <c r="C44" s="201" t="s">
        <v>396</v>
      </c>
      <c r="D44" s="201" t="s">
        <v>397</v>
      </c>
      <c r="E44" s="202">
        <v>17.0</v>
      </c>
      <c r="F44" s="203"/>
      <c r="G44" s="201" t="s">
        <v>398</v>
      </c>
      <c r="H44" s="39" t="s">
        <v>161</v>
      </c>
      <c r="I44" s="204" t="s">
        <v>608</v>
      </c>
      <c r="J44" s="205"/>
      <c r="K44" s="39">
        <v>22.28</v>
      </c>
      <c r="L44" s="206" t="s">
        <v>599</v>
      </c>
      <c r="M44" s="95">
        <f t="shared" si="1"/>
        <v>0.9285714286</v>
      </c>
      <c r="N44" s="206" t="s">
        <v>410</v>
      </c>
      <c r="O44" s="95">
        <f t="shared" si="2"/>
        <v>1</v>
      </c>
      <c r="P44" s="39">
        <v>20.0</v>
      </c>
      <c r="Q44" s="39">
        <v>1.0</v>
      </c>
      <c r="R44" s="39">
        <v>1.0</v>
      </c>
      <c r="S44" s="207">
        <f t="shared" si="3"/>
        <v>0.9523809524</v>
      </c>
      <c r="T44" s="39" t="s">
        <v>609</v>
      </c>
      <c r="U44" s="204" t="s">
        <v>610</v>
      </c>
      <c r="V44" s="39" t="s">
        <v>413</v>
      </c>
      <c r="W44" s="95">
        <v>1.0</v>
      </c>
      <c r="X44" s="39">
        <v>11.24</v>
      </c>
      <c r="AA44" s="25"/>
      <c r="AB44" s="95">
        <v>1.0</v>
      </c>
      <c r="AC44" s="39"/>
      <c r="AD44" s="204" t="s">
        <v>376</v>
      </c>
      <c r="AE44" s="204" t="s">
        <v>611</v>
      </c>
      <c r="AF44" s="39"/>
      <c r="AG44" s="25"/>
      <c r="AH44" s="39">
        <v>20.0</v>
      </c>
      <c r="AI44" s="39">
        <v>1.0</v>
      </c>
      <c r="AJ44" s="39">
        <v>1.0</v>
      </c>
      <c r="AK44" s="207">
        <f t="shared" si="4"/>
        <v>0.9523809524</v>
      </c>
      <c r="AL44" s="202"/>
    </row>
    <row r="45" ht="112.5" customHeight="1">
      <c r="A45" s="85" t="s">
        <v>386</v>
      </c>
      <c r="B45" s="200" t="s">
        <v>387</v>
      </c>
      <c r="C45" s="201" t="s">
        <v>388</v>
      </c>
      <c r="D45" s="201" t="s">
        <v>389</v>
      </c>
      <c r="E45" s="202">
        <v>18.0</v>
      </c>
      <c r="F45" s="203"/>
      <c r="G45" s="201" t="s">
        <v>390</v>
      </c>
      <c r="H45" s="39" t="s">
        <v>161</v>
      </c>
      <c r="I45" s="204" t="s">
        <v>612</v>
      </c>
      <c r="J45" s="205"/>
      <c r="K45" s="39">
        <v>10.75</v>
      </c>
      <c r="L45" s="206" t="s">
        <v>505</v>
      </c>
      <c r="M45" s="95">
        <f t="shared" si="1"/>
        <v>0.9090909091</v>
      </c>
      <c r="N45" s="206" t="s">
        <v>383</v>
      </c>
      <c r="O45" s="95">
        <f t="shared" si="2"/>
        <v>1</v>
      </c>
      <c r="P45" s="39">
        <v>6.0</v>
      </c>
      <c r="Q45" s="39">
        <v>6.0</v>
      </c>
      <c r="R45" s="39">
        <v>12.0</v>
      </c>
      <c r="S45" s="207">
        <f t="shared" si="3"/>
        <v>0.4</v>
      </c>
      <c r="T45" s="39" t="s">
        <v>613</v>
      </c>
      <c r="U45" s="204" t="s">
        <v>614</v>
      </c>
      <c r="V45" s="39" t="s">
        <v>413</v>
      </c>
      <c r="W45" s="95">
        <v>1.0</v>
      </c>
      <c r="X45" s="39">
        <v>10.99</v>
      </c>
      <c r="AA45" s="25"/>
      <c r="AB45" s="95">
        <v>1.0</v>
      </c>
      <c r="AC45" s="39"/>
      <c r="AD45" s="204" t="s">
        <v>533</v>
      </c>
      <c r="AE45" s="204" t="s">
        <v>615</v>
      </c>
      <c r="AF45" s="39"/>
      <c r="AG45" s="39">
        <v>1.0</v>
      </c>
      <c r="AH45" s="39">
        <v>6.0</v>
      </c>
      <c r="AI45" s="39">
        <v>10.0</v>
      </c>
      <c r="AJ45" s="39">
        <v>12.0</v>
      </c>
      <c r="AK45" s="207">
        <f t="shared" si="4"/>
        <v>0.3529411765</v>
      </c>
      <c r="AL45" s="202"/>
    </row>
    <row r="46" ht="112.5" customHeight="1">
      <c r="A46" s="85" t="s">
        <v>386</v>
      </c>
      <c r="B46" s="200" t="s">
        <v>404</v>
      </c>
      <c r="C46" s="201" t="s">
        <v>405</v>
      </c>
      <c r="D46" s="201" t="s">
        <v>406</v>
      </c>
      <c r="E46" s="202">
        <v>21.0</v>
      </c>
      <c r="F46" s="203"/>
      <c r="G46" s="201" t="s">
        <v>407</v>
      </c>
      <c r="H46" s="39" t="s">
        <v>161</v>
      </c>
      <c r="I46" s="204" t="s">
        <v>616</v>
      </c>
      <c r="J46" s="205"/>
      <c r="K46" s="39">
        <v>16.44</v>
      </c>
      <c r="L46" s="206" t="s">
        <v>500</v>
      </c>
      <c r="M46" s="95">
        <f t="shared" si="1"/>
        <v>0.9473684211</v>
      </c>
      <c r="N46" s="206" t="s">
        <v>617</v>
      </c>
      <c r="O46" s="95">
        <f t="shared" si="2"/>
        <v>1</v>
      </c>
      <c r="P46" s="39">
        <v>21.0</v>
      </c>
      <c r="Q46" s="39">
        <v>3.0</v>
      </c>
      <c r="R46" s="39">
        <v>0.0</v>
      </c>
      <c r="S46" s="207">
        <f t="shared" si="3"/>
        <v>0.9333333333</v>
      </c>
      <c r="T46" s="39" t="s">
        <v>522</v>
      </c>
      <c r="U46" s="204" t="s">
        <v>618</v>
      </c>
      <c r="V46" s="39" t="s">
        <v>413</v>
      </c>
      <c r="W46" s="95">
        <v>1.0</v>
      </c>
      <c r="X46" s="39">
        <v>13.77</v>
      </c>
      <c r="Z46" s="208"/>
      <c r="AA46" s="25"/>
      <c r="AB46" s="95">
        <v>1.0</v>
      </c>
      <c r="AC46" s="39"/>
      <c r="AD46" s="204" t="s">
        <v>376</v>
      </c>
      <c r="AE46" s="204" t="s">
        <v>618</v>
      </c>
      <c r="AF46" s="39"/>
      <c r="AG46" s="25"/>
      <c r="AH46" s="39">
        <v>21.0</v>
      </c>
      <c r="AI46" s="39">
        <v>3.0</v>
      </c>
      <c r="AJ46" s="39">
        <v>0.0</v>
      </c>
      <c r="AK46" s="207">
        <f t="shared" si="4"/>
        <v>0.9333333333</v>
      </c>
      <c r="AL46" s="202"/>
    </row>
    <row r="47" ht="112.5" customHeight="1">
      <c r="A47" s="85" t="s">
        <v>172</v>
      </c>
      <c r="B47" s="201" t="s">
        <v>415</v>
      </c>
      <c r="C47" s="201" t="s">
        <v>416</v>
      </c>
      <c r="D47" s="201" t="s">
        <v>417</v>
      </c>
      <c r="E47" s="202">
        <v>25.0</v>
      </c>
      <c r="F47" s="203"/>
      <c r="G47" s="201" t="s">
        <v>418</v>
      </c>
      <c r="H47" s="39" t="s">
        <v>161</v>
      </c>
      <c r="I47" s="204" t="s">
        <v>619</v>
      </c>
      <c r="J47" s="205"/>
      <c r="K47" s="39">
        <v>22.04</v>
      </c>
      <c r="L47" s="206" t="s">
        <v>620</v>
      </c>
      <c r="M47" s="95">
        <f t="shared" si="1"/>
        <v>0.9696969697</v>
      </c>
      <c r="N47" s="206" t="s">
        <v>621</v>
      </c>
      <c r="O47" s="95">
        <f t="shared" si="2"/>
        <v>1</v>
      </c>
      <c r="P47" s="39">
        <v>21.0</v>
      </c>
      <c r="Q47" s="39">
        <v>6.0</v>
      </c>
      <c r="R47" s="39">
        <v>4.0</v>
      </c>
      <c r="S47" s="207">
        <f t="shared" si="3"/>
        <v>0.8076923077</v>
      </c>
      <c r="T47" s="39" t="s">
        <v>622</v>
      </c>
      <c r="U47" s="204" t="s">
        <v>623</v>
      </c>
      <c r="V47" s="39" t="s">
        <v>413</v>
      </c>
      <c r="W47" s="95">
        <v>1.0</v>
      </c>
      <c r="X47" s="39">
        <v>22.05</v>
      </c>
      <c r="Z47" s="208"/>
      <c r="AA47" s="25"/>
      <c r="AB47" s="95">
        <v>1.0</v>
      </c>
      <c r="AC47" s="39"/>
      <c r="AD47" s="204" t="s">
        <v>624</v>
      </c>
      <c r="AE47" s="204" t="s">
        <v>625</v>
      </c>
      <c r="AF47" s="39"/>
      <c r="AG47" s="39">
        <v>1.0</v>
      </c>
      <c r="AH47" s="39">
        <v>20.0</v>
      </c>
      <c r="AI47" s="39">
        <v>9.0</v>
      </c>
      <c r="AJ47" s="39">
        <v>5.0</v>
      </c>
      <c r="AK47" s="207">
        <f t="shared" si="4"/>
        <v>0.7407407407</v>
      </c>
      <c r="AL47" s="202"/>
    </row>
    <row r="48" ht="112.5" customHeight="1">
      <c r="A48" s="85" t="s">
        <v>174</v>
      </c>
      <c r="B48" s="200" t="s">
        <v>425</v>
      </c>
      <c r="C48" s="201" t="s">
        <v>426</v>
      </c>
      <c r="D48" s="201" t="s">
        <v>477</v>
      </c>
      <c r="E48" s="39">
        <v>26.0</v>
      </c>
      <c r="F48" s="25"/>
      <c r="G48" s="204" t="s">
        <v>428</v>
      </c>
      <c r="H48" s="39" t="s">
        <v>161</v>
      </c>
      <c r="I48" s="204" t="s">
        <v>626</v>
      </c>
      <c r="J48" s="205"/>
      <c r="K48" s="39">
        <v>15.54</v>
      </c>
      <c r="L48" s="206" t="s">
        <v>505</v>
      </c>
      <c r="M48" s="95">
        <f t="shared" si="1"/>
        <v>0.9090909091</v>
      </c>
      <c r="N48" s="206" t="s">
        <v>400</v>
      </c>
      <c r="O48" s="95">
        <f t="shared" si="2"/>
        <v>1</v>
      </c>
      <c r="P48" s="39">
        <v>5.0</v>
      </c>
      <c r="Q48" s="39">
        <v>6.0</v>
      </c>
      <c r="R48" s="39">
        <v>21.0</v>
      </c>
      <c r="S48" s="207">
        <f t="shared" si="3"/>
        <v>0.2702702703</v>
      </c>
      <c r="T48" s="39" t="s">
        <v>627</v>
      </c>
      <c r="U48" s="204" t="s">
        <v>628</v>
      </c>
      <c r="V48" s="39" t="s">
        <v>413</v>
      </c>
      <c r="W48" s="95">
        <v>1.0</v>
      </c>
      <c r="X48" s="39">
        <v>14.34</v>
      </c>
      <c r="AA48" s="25"/>
      <c r="AB48" s="95">
        <v>1.0</v>
      </c>
      <c r="AC48" s="39"/>
      <c r="AD48" s="204" t="s">
        <v>533</v>
      </c>
      <c r="AE48" s="204" t="s">
        <v>629</v>
      </c>
      <c r="AF48" s="39"/>
      <c r="AG48" s="39">
        <v>0.0</v>
      </c>
      <c r="AH48" s="39">
        <v>10.0</v>
      </c>
      <c r="AI48" s="39">
        <v>8.0</v>
      </c>
      <c r="AJ48" s="39">
        <v>11.0</v>
      </c>
      <c r="AK48" s="207">
        <f t="shared" si="4"/>
        <v>0.5128205128</v>
      </c>
      <c r="AL48" s="39"/>
    </row>
    <row r="49" ht="112.5" customHeight="1">
      <c r="A49" s="85" t="s">
        <v>163</v>
      </c>
      <c r="B49" s="200" t="s">
        <v>434</v>
      </c>
      <c r="C49" s="201" t="s">
        <v>435</v>
      </c>
      <c r="D49" s="201" t="s">
        <v>436</v>
      </c>
      <c r="E49" s="202">
        <v>30.0</v>
      </c>
      <c r="F49" s="203"/>
      <c r="G49" s="201" t="s">
        <v>437</v>
      </c>
      <c r="H49" s="39" t="s">
        <v>161</v>
      </c>
      <c r="I49" s="204" t="s">
        <v>630</v>
      </c>
      <c r="J49" s="205"/>
      <c r="K49" s="39">
        <v>30.07</v>
      </c>
      <c r="L49" s="206" t="s">
        <v>631</v>
      </c>
      <c r="M49" s="95">
        <f t="shared" si="1"/>
        <v>0.9583333333</v>
      </c>
      <c r="N49" s="206" t="s">
        <v>473</v>
      </c>
      <c r="O49" s="95">
        <f t="shared" si="2"/>
        <v>1</v>
      </c>
      <c r="P49" s="39">
        <v>6.0</v>
      </c>
      <c r="Q49" s="39">
        <v>30.0</v>
      </c>
      <c r="R49" s="39">
        <v>24.0</v>
      </c>
      <c r="S49" s="207">
        <f t="shared" si="3"/>
        <v>0.1818181818</v>
      </c>
      <c r="T49" s="39" t="s">
        <v>632</v>
      </c>
      <c r="U49" s="204" t="s">
        <v>633</v>
      </c>
      <c r="V49" s="39" t="s">
        <v>413</v>
      </c>
      <c r="W49" s="95">
        <v>1.0</v>
      </c>
      <c r="X49" s="39">
        <v>14.44</v>
      </c>
      <c r="Z49" s="208"/>
      <c r="AA49" s="25"/>
      <c r="AB49" s="95">
        <v>1.0</v>
      </c>
      <c r="AC49" s="39"/>
      <c r="AD49" s="204" t="s">
        <v>480</v>
      </c>
      <c r="AE49" s="204" t="s">
        <v>634</v>
      </c>
      <c r="AF49" s="39"/>
      <c r="AG49" s="39">
        <v>0.0</v>
      </c>
      <c r="AH49" s="39">
        <v>10.0</v>
      </c>
      <c r="AI49" s="39">
        <v>24.0</v>
      </c>
      <c r="AJ49" s="39">
        <v>20.0</v>
      </c>
      <c r="AK49" s="207">
        <f t="shared" si="4"/>
        <v>0.3125</v>
      </c>
      <c r="AL49" s="202"/>
    </row>
    <row r="50" ht="112.5" customHeight="1">
      <c r="A50" s="85" t="s">
        <v>177</v>
      </c>
      <c r="B50" s="200" t="s">
        <v>442</v>
      </c>
      <c r="C50" s="201" t="s">
        <v>443</v>
      </c>
      <c r="D50" s="201" t="s">
        <v>444</v>
      </c>
      <c r="E50" s="39">
        <v>34.0</v>
      </c>
      <c r="F50" s="25"/>
      <c r="G50" s="204" t="s">
        <v>445</v>
      </c>
      <c r="H50" s="39" t="s">
        <v>161</v>
      </c>
      <c r="I50" s="204" t="s">
        <v>635</v>
      </c>
      <c r="J50" s="205"/>
      <c r="K50" s="39">
        <v>22.76</v>
      </c>
      <c r="L50" s="206" t="s">
        <v>636</v>
      </c>
      <c r="M50" s="95">
        <f t="shared" si="1"/>
        <v>0.96875</v>
      </c>
      <c r="N50" s="206" t="s">
        <v>637</v>
      </c>
      <c r="O50" s="95">
        <f t="shared" si="2"/>
        <v>1</v>
      </c>
      <c r="P50" s="39">
        <v>24.0</v>
      </c>
      <c r="Q50" s="39">
        <v>11.0</v>
      </c>
      <c r="R50" s="39">
        <v>10.0</v>
      </c>
      <c r="S50" s="207">
        <f t="shared" si="3"/>
        <v>0.6956521739</v>
      </c>
      <c r="T50" s="39" t="s">
        <v>638</v>
      </c>
      <c r="U50" s="204" t="s">
        <v>639</v>
      </c>
      <c r="V50" s="39" t="s">
        <v>413</v>
      </c>
      <c r="W50" s="95">
        <v>1.0</v>
      </c>
      <c r="X50" s="39">
        <v>19.1</v>
      </c>
      <c r="AA50" s="25"/>
      <c r="AB50" s="95">
        <v>1.0</v>
      </c>
      <c r="AC50" s="39"/>
      <c r="AD50" s="204" t="s">
        <v>640</v>
      </c>
      <c r="AE50" s="204" t="s">
        <v>641</v>
      </c>
      <c r="AF50" s="39"/>
      <c r="AG50" s="39">
        <v>0.0</v>
      </c>
      <c r="AH50" s="39">
        <v>25.0</v>
      </c>
      <c r="AI50" s="39">
        <v>8.0</v>
      </c>
      <c r="AJ50" s="39">
        <v>9.0</v>
      </c>
      <c r="AK50" s="207">
        <f t="shared" si="4"/>
        <v>0.7462686567</v>
      </c>
      <c r="AL50" s="39"/>
    </row>
    <row r="51" ht="112.5" customHeight="1">
      <c r="A51" s="85" t="s">
        <v>163</v>
      </c>
      <c r="B51" s="200" t="s">
        <v>451</v>
      </c>
      <c r="C51" s="201" t="s">
        <v>452</v>
      </c>
      <c r="D51" s="201" t="s">
        <v>492</v>
      </c>
      <c r="E51" s="202">
        <v>90.0</v>
      </c>
      <c r="F51" s="203"/>
      <c r="G51" s="201" t="s">
        <v>454</v>
      </c>
      <c r="H51" s="39" t="s">
        <v>161</v>
      </c>
      <c r="I51" s="204" t="s">
        <v>642</v>
      </c>
      <c r="J51" s="205"/>
      <c r="K51" s="39">
        <v>32.95</v>
      </c>
      <c r="L51" s="206" t="s">
        <v>643</v>
      </c>
      <c r="M51" s="95">
        <f t="shared" si="1"/>
        <v>1</v>
      </c>
      <c r="N51" s="206" t="s">
        <v>597</v>
      </c>
      <c r="O51" s="95">
        <f t="shared" si="2"/>
        <v>1</v>
      </c>
      <c r="P51" s="39">
        <v>82.0</v>
      </c>
      <c r="Q51" s="39">
        <v>2.0</v>
      </c>
      <c r="R51" s="39">
        <v>8.0</v>
      </c>
      <c r="S51" s="207">
        <f t="shared" si="3"/>
        <v>0.9425287356</v>
      </c>
      <c r="T51" s="39"/>
      <c r="V51" s="25"/>
      <c r="W51" s="95">
        <v>1.0</v>
      </c>
      <c r="X51" s="39"/>
      <c r="Z51" s="208"/>
      <c r="AA51" s="25"/>
      <c r="AB51" s="95">
        <v>1.0</v>
      </c>
      <c r="AC51" s="39"/>
      <c r="AD51" s="204" t="s">
        <v>376</v>
      </c>
      <c r="AE51" s="204" t="s">
        <v>642</v>
      </c>
      <c r="AF51" s="39"/>
      <c r="AG51" s="25"/>
      <c r="AH51" s="39">
        <v>82.0</v>
      </c>
      <c r="AI51" s="39">
        <v>2.0</v>
      </c>
      <c r="AJ51" s="39">
        <v>8.0</v>
      </c>
      <c r="AK51" s="207">
        <f t="shared" si="4"/>
        <v>0.9425287356</v>
      </c>
      <c r="AL51" s="202"/>
    </row>
    <row r="52" ht="112.5" customHeight="1">
      <c r="A52" s="85" t="s">
        <v>163</v>
      </c>
      <c r="B52" s="200" t="s">
        <v>367</v>
      </c>
      <c r="C52" s="200" t="s">
        <v>368</v>
      </c>
      <c r="D52" s="201" t="s">
        <v>369</v>
      </c>
      <c r="E52" s="202">
        <v>11.0</v>
      </c>
      <c r="F52" s="203"/>
      <c r="G52" s="201" t="s">
        <v>370</v>
      </c>
      <c r="H52" s="39" t="s">
        <v>160</v>
      </c>
      <c r="I52" s="204" t="s">
        <v>644</v>
      </c>
      <c r="J52" s="205"/>
      <c r="K52" s="39">
        <v>4.28</v>
      </c>
      <c r="L52" s="206" t="s">
        <v>464</v>
      </c>
      <c r="M52" s="95">
        <f t="shared" si="1"/>
        <v>1</v>
      </c>
      <c r="N52" s="206" t="s">
        <v>430</v>
      </c>
      <c r="O52" s="95">
        <f t="shared" si="2"/>
        <v>1</v>
      </c>
      <c r="P52" s="39">
        <v>11.0</v>
      </c>
      <c r="Q52" s="39">
        <v>6.0</v>
      </c>
      <c r="R52" s="39">
        <v>0.0</v>
      </c>
      <c r="S52" s="207">
        <f t="shared" si="3"/>
        <v>0.7857142857</v>
      </c>
      <c r="T52" s="39"/>
      <c r="V52" s="25"/>
      <c r="W52" s="95">
        <v>1.0</v>
      </c>
      <c r="X52" s="39"/>
      <c r="Z52" s="208"/>
      <c r="AA52" s="25"/>
      <c r="AB52" s="95">
        <v>1.0</v>
      </c>
      <c r="AC52" s="39"/>
      <c r="AD52" s="204" t="s">
        <v>376</v>
      </c>
      <c r="AE52" s="204" t="s">
        <v>644</v>
      </c>
      <c r="AF52" s="39"/>
      <c r="AG52" s="25"/>
      <c r="AH52" s="39">
        <v>11.0</v>
      </c>
      <c r="AI52" s="39">
        <v>6.0</v>
      </c>
      <c r="AJ52" s="39">
        <v>0.0</v>
      </c>
      <c r="AK52" s="207">
        <f t="shared" si="4"/>
        <v>0.7857142857</v>
      </c>
      <c r="AL52" s="202"/>
    </row>
    <row r="53" ht="112.5" customHeight="1">
      <c r="A53" s="85" t="s">
        <v>165</v>
      </c>
      <c r="B53" s="200" t="s">
        <v>377</v>
      </c>
      <c r="C53" s="201" t="s">
        <v>378</v>
      </c>
      <c r="D53" s="201" t="s">
        <v>379</v>
      </c>
      <c r="E53" s="39">
        <v>13.0</v>
      </c>
      <c r="F53" s="209"/>
      <c r="G53" s="204" t="s">
        <v>380</v>
      </c>
      <c r="H53" s="39" t="s">
        <v>160</v>
      </c>
      <c r="I53" s="204" t="s">
        <v>645</v>
      </c>
      <c r="J53" s="205"/>
      <c r="K53" s="39">
        <v>3.26</v>
      </c>
      <c r="L53" s="206" t="s">
        <v>400</v>
      </c>
      <c r="M53" s="95">
        <f t="shared" si="1"/>
        <v>1</v>
      </c>
      <c r="N53" s="206" t="s">
        <v>400</v>
      </c>
      <c r="O53" s="95">
        <f t="shared" si="2"/>
        <v>1</v>
      </c>
      <c r="P53" s="39">
        <v>11.0</v>
      </c>
      <c r="Q53" s="39">
        <v>0.0</v>
      </c>
      <c r="R53" s="39">
        <v>2.0</v>
      </c>
      <c r="S53" s="207">
        <f t="shared" si="3"/>
        <v>0.9166666667</v>
      </c>
      <c r="T53" s="39"/>
      <c r="V53" s="25"/>
      <c r="W53" s="95">
        <v>1.0</v>
      </c>
      <c r="X53" s="39"/>
      <c r="Z53" s="208"/>
      <c r="AA53" s="25"/>
      <c r="AB53" s="95">
        <v>1.0</v>
      </c>
      <c r="AC53" s="39"/>
      <c r="AD53" s="204" t="s">
        <v>554</v>
      </c>
      <c r="AE53" s="204" t="s">
        <v>646</v>
      </c>
      <c r="AF53" s="39"/>
      <c r="AG53" s="39">
        <v>0.0</v>
      </c>
      <c r="AH53" s="39">
        <v>11.0</v>
      </c>
      <c r="AI53" s="39">
        <v>1.0</v>
      </c>
      <c r="AJ53" s="39">
        <v>2.0</v>
      </c>
      <c r="AK53" s="207">
        <f t="shared" si="4"/>
        <v>0.88</v>
      </c>
      <c r="AL53" s="39"/>
    </row>
    <row r="54" ht="112.5" customHeight="1">
      <c r="A54" s="85" t="s">
        <v>394</v>
      </c>
      <c r="B54" s="200" t="s">
        <v>395</v>
      </c>
      <c r="C54" s="201" t="s">
        <v>396</v>
      </c>
      <c r="D54" s="201" t="s">
        <v>397</v>
      </c>
      <c r="E54" s="202">
        <v>17.0</v>
      </c>
      <c r="F54" s="203"/>
      <c r="G54" s="201" t="s">
        <v>398</v>
      </c>
      <c r="H54" s="39" t="s">
        <v>160</v>
      </c>
      <c r="I54" s="204" t="s">
        <v>647</v>
      </c>
      <c r="J54" s="205"/>
      <c r="K54" s="39">
        <v>4.2</v>
      </c>
      <c r="L54" s="206" t="s">
        <v>372</v>
      </c>
      <c r="M54" s="95">
        <f t="shared" si="1"/>
        <v>1</v>
      </c>
      <c r="N54" s="206" t="s">
        <v>474</v>
      </c>
      <c r="O54" s="95">
        <f t="shared" si="2"/>
        <v>1</v>
      </c>
      <c r="P54" s="39">
        <v>19.0</v>
      </c>
      <c r="Q54" s="39">
        <v>1.0</v>
      </c>
      <c r="R54" s="39">
        <v>2.0</v>
      </c>
      <c r="S54" s="207">
        <f t="shared" si="3"/>
        <v>0.9268292683</v>
      </c>
      <c r="T54" s="39"/>
      <c r="V54" s="25"/>
      <c r="W54" s="95">
        <v>1.0</v>
      </c>
      <c r="X54" s="39"/>
      <c r="Z54" s="208"/>
      <c r="AA54" s="25"/>
      <c r="AB54" s="95">
        <v>1.0</v>
      </c>
      <c r="AC54" s="39"/>
      <c r="AD54" s="204" t="s">
        <v>402</v>
      </c>
      <c r="AE54" s="204" t="s">
        <v>648</v>
      </c>
      <c r="AF54" s="39"/>
      <c r="AG54" s="39">
        <v>1.0</v>
      </c>
      <c r="AH54" s="39">
        <v>22.0</v>
      </c>
      <c r="AI54" s="39">
        <v>1.0</v>
      </c>
      <c r="AJ54" s="39">
        <v>0.0</v>
      </c>
      <c r="AK54" s="207">
        <f t="shared" si="4"/>
        <v>0.9777777778</v>
      </c>
      <c r="AL54" s="202"/>
    </row>
    <row r="55" ht="112.5" customHeight="1">
      <c r="A55" s="85" t="s">
        <v>386</v>
      </c>
      <c r="B55" s="200" t="s">
        <v>387</v>
      </c>
      <c r="C55" s="201" t="s">
        <v>388</v>
      </c>
      <c r="D55" s="201" t="s">
        <v>389</v>
      </c>
      <c r="E55" s="202">
        <v>18.0</v>
      </c>
      <c r="F55" s="203"/>
      <c r="G55" s="201" t="s">
        <v>390</v>
      </c>
      <c r="H55" s="39" t="s">
        <v>160</v>
      </c>
      <c r="I55" s="204" t="s">
        <v>649</v>
      </c>
      <c r="J55" s="205"/>
      <c r="K55" s="39">
        <v>9.36</v>
      </c>
      <c r="L55" s="206" t="s">
        <v>430</v>
      </c>
      <c r="M55" s="95">
        <f t="shared" si="1"/>
        <v>1</v>
      </c>
      <c r="N55" s="206" t="s">
        <v>383</v>
      </c>
      <c r="O55" s="95">
        <f t="shared" si="2"/>
        <v>1</v>
      </c>
      <c r="P55" s="39">
        <v>7.0</v>
      </c>
      <c r="Q55" s="39">
        <v>5.0</v>
      </c>
      <c r="R55" s="39">
        <v>11.0</v>
      </c>
      <c r="S55" s="207">
        <f t="shared" si="3"/>
        <v>0.4666666667</v>
      </c>
      <c r="T55" s="39"/>
      <c r="V55" s="25"/>
      <c r="W55" s="95">
        <v>1.0</v>
      </c>
      <c r="X55" s="25"/>
      <c r="Z55" s="210"/>
      <c r="AA55" s="25"/>
      <c r="AB55" s="95">
        <v>1.0</v>
      </c>
      <c r="AC55" s="39"/>
      <c r="AD55" s="204" t="s">
        <v>533</v>
      </c>
      <c r="AE55" s="204" t="s">
        <v>650</v>
      </c>
      <c r="AF55" s="39"/>
      <c r="AG55" s="39">
        <v>1.0</v>
      </c>
      <c r="AH55" s="39">
        <v>15.0</v>
      </c>
      <c r="AI55" s="39">
        <v>0.0</v>
      </c>
      <c r="AJ55" s="39">
        <v>3.0</v>
      </c>
      <c r="AK55" s="207">
        <f t="shared" si="4"/>
        <v>0.9090909091</v>
      </c>
      <c r="AL55" s="202"/>
    </row>
    <row r="56" ht="112.5" customHeight="1">
      <c r="A56" s="85" t="s">
        <v>386</v>
      </c>
      <c r="B56" s="200" t="s">
        <v>404</v>
      </c>
      <c r="C56" s="201" t="s">
        <v>405</v>
      </c>
      <c r="D56" s="201" t="s">
        <v>406</v>
      </c>
      <c r="E56" s="202">
        <v>21.0</v>
      </c>
      <c r="F56" s="203"/>
      <c r="G56" s="201" t="s">
        <v>407</v>
      </c>
      <c r="H56" s="39" t="s">
        <v>160</v>
      </c>
      <c r="I56" s="204" t="s">
        <v>651</v>
      </c>
      <c r="J56" s="205"/>
      <c r="K56" s="39">
        <v>5.45</v>
      </c>
      <c r="L56" s="206" t="s">
        <v>431</v>
      </c>
      <c r="M56" s="95">
        <f t="shared" si="1"/>
        <v>1</v>
      </c>
      <c r="N56" s="206" t="s">
        <v>468</v>
      </c>
      <c r="O56" s="95">
        <f t="shared" si="2"/>
        <v>1</v>
      </c>
      <c r="P56" s="39">
        <v>21.0</v>
      </c>
      <c r="Q56" s="39">
        <v>2.0</v>
      </c>
      <c r="R56" s="39">
        <v>0.0</v>
      </c>
      <c r="S56" s="207">
        <f t="shared" si="3"/>
        <v>0.9545454545</v>
      </c>
      <c r="T56" s="39"/>
      <c r="V56" s="25"/>
      <c r="W56" s="95">
        <v>1.0</v>
      </c>
      <c r="X56" s="25"/>
      <c r="Z56" s="210"/>
      <c r="AA56" s="25"/>
      <c r="AB56" s="95">
        <v>1.0</v>
      </c>
      <c r="AC56" s="39"/>
      <c r="AD56" s="204" t="s">
        <v>376</v>
      </c>
      <c r="AF56" s="25"/>
      <c r="AG56" s="39"/>
      <c r="AH56" s="39">
        <v>21.0</v>
      </c>
      <c r="AI56" s="39">
        <v>2.0</v>
      </c>
      <c r="AJ56" s="39">
        <v>0.0</v>
      </c>
      <c r="AK56" s="207">
        <f t="shared" si="4"/>
        <v>0.9545454545</v>
      </c>
      <c r="AL56" s="202"/>
    </row>
    <row r="57" ht="112.5" customHeight="1">
      <c r="A57" s="85" t="s">
        <v>172</v>
      </c>
      <c r="B57" s="201" t="s">
        <v>415</v>
      </c>
      <c r="C57" s="201" t="s">
        <v>416</v>
      </c>
      <c r="D57" s="201" t="s">
        <v>417</v>
      </c>
      <c r="E57" s="202">
        <v>25.0</v>
      </c>
      <c r="F57" s="203"/>
      <c r="G57" s="201" t="s">
        <v>418</v>
      </c>
      <c r="H57" s="39" t="s">
        <v>160</v>
      </c>
      <c r="I57" s="204" t="s">
        <v>652</v>
      </c>
      <c r="J57" s="205"/>
      <c r="K57" s="39">
        <v>5.4</v>
      </c>
      <c r="L57" s="206" t="s">
        <v>526</v>
      </c>
      <c r="M57" s="95">
        <f t="shared" si="1"/>
        <v>1</v>
      </c>
      <c r="N57" s="206" t="s">
        <v>653</v>
      </c>
      <c r="O57" s="95">
        <f t="shared" si="2"/>
        <v>1</v>
      </c>
      <c r="P57" s="39">
        <v>25.0</v>
      </c>
      <c r="Q57" s="39">
        <v>0.0</v>
      </c>
      <c r="R57" s="39">
        <v>0.0</v>
      </c>
      <c r="S57" s="207">
        <f t="shared" si="3"/>
        <v>1</v>
      </c>
      <c r="T57" s="39"/>
      <c r="V57" s="25"/>
      <c r="W57" s="95">
        <v>1.0</v>
      </c>
      <c r="X57" s="25"/>
      <c r="Z57" s="210"/>
      <c r="AA57" s="25"/>
      <c r="AB57" s="95">
        <v>1.0</v>
      </c>
      <c r="AC57" s="39"/>
      <c r="AD57" s="204" t="s">
        <v>376</v>
      </c>
      <c r="AF57" s="25"/>
      <c r="AG57" s="39"/>
      <c r="AH57" s="39">
        <v>25.0</v>
      </c>
      <c r="AI57" s="39">
        <v>0.0</v>
      </c>
      <c r="AJ57" s="39">
        <v>0.0</v>
      </c>
      <c r="AK57" s="207">
        <f t="shared" si="4"/>
        <v>1</v>
      </c>
      <c r="AL57" s="202"/>
    </row>
    <row r="58" ht="112.5" customHeight="1">
      <c r="A58" s="85" t="s">
        <v>174</v>
      </c>
      <c r="B58" s="200" t="s">
        <v>425</v>
      </c>
      <c r="C58" s="201" t="s">
        <v>426</v>
      </c>
      <c r="D58" s="201" t="s">
        <v>477</v>
      </c>
      <c r="E58" s="39">
        <v>26.0</v>
      </c>
      <c r="F58" s="25"/>
      <c r="G58" s="204" t="s">
        <v>428</v>
      </c>
      <c r="H58" s="39" t="s">
        <v>160</v>
      </c>
      <c r="I58" s="204" t="s">
        <v>654</v>
      </c>
      <c r="J58" s="205"/>
      <c r="K58" s="39">
        <v>4.33</v>
      </c>
      <c r="L58" s="206" t="s">
        <v>401</v>
      </c>
      <c r="M58" s="95">
        <f t="shared" si="1"/>
        <v>1</v>
      </c>
      <c r="N58" s="206" t="s">
        <v>431</v>
      </c>
      <c r="O58" s="95">
        <f t="shared" si="2"/>
        <v>1</v>
      </c>
      <c r="P58" s="39">
        <v>5.0</v>
      </c>
      <c r="Q58" s="39">
        <v>14.0</v>
      </c>
      <c r="R58" s="39">
        <v>21.0</v>
      </c>
      <c r="S58" s="207">
        <f t="shared" si="3"/>
        <v>0.2222222222</v>
      </c>
      <c r="T58" s="39"/>
      <c r="V58" s="25"/>
      <c r="W58" s="95">
        <v>1.0</v>
      </c>
      <c r="X58" s="39"/>
      <c r="Z58" s="208"/>
      <c r="AA58" s="25"/>
      <c r="AB58" s="95">
        <v>1.0</v>
      </c>
      <c r="AC58" s="39"/>
      <c r="AD58" s="204" t="s">
        <v>533</v>
      </c>
      <c r="AE58" s="204" t="s">
        <v>655</v>
      </c>
      <c r="AF58" s="39"/>
      <c r="AG58" s="39">
        <v>1.0</v>
      </c>
      <c r="AH58" s="39">
        <v>10.0</v>
      </c>
      <c r="AI58" s="39">
        <v>8.0</v>
      </c>
      <c r="AJ58" s="39">
        <v>16.0</v>
      </c>
      <c r="AK58" s="207">
        <f t="shared" si="4"/>
        <v>0.4545454545</v>
      </c>
      <c r="AL58" s="39"/>
    </row>
    <row r="59" ht="112.5" customHeight="1">
      <c r="A59" s="85" t="s">
        <v>163</v>
      </c>
      <c r="B59" s="200" t="s">
        <v>434</v>
      </c>
      <c r="C59" s="201" t="s">
        <v>435</v>
      </c>
      <c r="D59" s="201" t="s">
        <v>436</v>
      </c>
      <c r="E59" s="202">
        <v>30.0</v>
      </c>
      <c r="F59" s="203"/>
      <c r="G59" s="201" t="s">
        <v>437</v>
      </c>
      <c r="H59" s="39" t="s">
        <v>160</v>
      </c>
      <c r="I59" s="204" t="s">
        <v>656</v>
      </c>
      <c r="J59" s="205"/>
      <c r="K59" s="39">
        <v>4.52</v>
      </c>
      <c r="L59" s="206" t="s">
        <v>653</v>
      </c>
      <c r="M59" s="95">
        <f t="shared" si="1"/>
        <v>1</v>
      </c>
      <c r="N59" s="206" t="s">
        <v>468</v>
      </c>
      <c r="O59" s="95">
        <f t="shared" si="2"/>
        <v>1</v>
      </c>
      <c r="P59" s="39">
        <v>23.0</v>
      </c>
      <c r="Q59" s="39">
        <v>0.0</v>
      </c>
      <c r="R59" s="39">
        <v>7.0</v>
      </c>
      <c r="S59" s="207">
        <f t="shared" si="3"/>
        <v>0.8679245283</v>
      </c>
      <c r="T59" s="39"/>
      <c r="V59" s="25"/>
      <c r="W59" s="95">
        <v>1.0</v>
      </c>
      <c r="X59" s="39"/>
      <c r="Z59" s="208"/>
      <c r="AA59" s="25"/>
      <c r="AB59" s="95">
        <v>1.0</v>
      </c>
      <c r="AC59" s="39"/>
      <c r="AD59" s="204" t="s">
        <v>657</v>
      </c>
      <c r="AE59" s="204" t="s">
        <v>658</v>
      </c>
      <c r="AF59" s="39"/>
      <c r="AG59" s="39">
        <v>0.0</v>
      </c>
      <c r="AH59" s="39">
        <v>23.0</v>
      </c>
      <c r="AI59" s="39">
        <v>0.0</v>
      </c>
      <c r="AJ59" s="39">
        <v>7.0</v>
      </c>
      <c r="AK59" s="207">
        <f t="shared" si="4"/>
        <v>0.8679245283</v>
      </c>
      <c r="AL59" s="202"/>
    </row>
    <row r="60" ht="112.5" customHeight="1">
      <c r="A60" s="85" t="s">
        <v>177</v>
      </c>
      <c r="B60" s="200" t="s">
        <v>442</v>
      </c>
      <c r="C60" s="201" t="s">
        <v>443</v>
      </c>
      <c r="D60" s="201" t="s">
        <v>444</v>
      </c>
      <c r="E60" s="39">
        <v>34.0</v>
      </c>
      <c r="F60" s="25"/>
      <c r="G60" s="204" t="s">
        <v>445</v>
      </c>
      <c r="H60" s="39" t="s">
        <v>160</v>
      </c>
      <c r="I60" s="204" t="s">
        <v>659</v>
      </c>
      <c r="J60" s="205"/>
      <c r="K60" s="39">
        <v>6.51</v>
      </c>
      <c r="L60" s="206" t="s">
        <v>660</v>
      </c>
      <c r="M60" s="95">
        <f t="shared" si="1"/>
        <v>0.9787234043</v>
      </c>
      <c r="N60" s="206" t="s">
        <v>661</v>
      </c>
      <c r="O60" s="95">
        <f t="shared" si="2"/>
        <v>1</v>
      </c>
      <c r="P60" s="39">
        <v>30.0</v>
      </c>
      <c r="Q60" s="39">
        <v>2.0</v>
      </c>
      <c r="R60" s="39">
        <v>4.0</v>
      </c>
      <c r="S60" s="207">
        <f t="shared" si="3"/>
        <v>0.9090909091</v>
      </c>
      <c r="T60" s="39" t="s">
        <v>662</v>
      </c>
      <c r="U60" s="204" t="s">
        <v>663</v>
      </c>
      <c r="V60" s="39" t="s">
        <v>413</v>
      </c>
      <c r="W60" s="95">
        <v>1.0</v>
      </c>
      <c r="X60" s="39">
        <v>7.64</v>
      </c>
      <c r="AA60" s="25"/>
      <c r="AB60" s="95">
        <v>1.0</v>
      </c>
      <c r="AC60" s="39"/>
      <c r="AD60" s="204" t="s">
        <v>376</v>
      </c>
      <c r="AE60" s="204" t="s">
        <v>664</v>
      </c>
      <c r="AF60" s="39"/>
      <c r="AG60" s="25"/>
      <c r="AH60" s="39">
        <v>30.0</v>
      </c>
      <c r="AI60" s="39">
        <v>2.0</v>
      </c>
      <c r="AJ60" s="39">
        <v>4.0</v>
      </c>
      <c r="AK60" s="207">
        <f t="shared" si="4"/>
        <v>0.9090909091</v>
      </c>
      <c r="AL60" s="39"/>
    </row>
    <row r="61" ht="112.5" customHeight="1">
      <c r="A61" s="85" t="s">
        <v>163</v>
      </c>
      <c r="B61" s="200" t="s">
        <v>451</v>
      </c>
      <c r="C61" s="201" t="s">
        <v>452</v>
      </c>
      <c r="D61" s="201" t="s">
        <v>492</v>
      </c>
      <c r="E61" s="202">
        <v>90.0</v>
      </c>
      <c r="F61" s="203"/>
      <c r="G61" s="201" t="s">
        <v>454</v>
      </c>
      <c r="H61" s="39" t="s">
        <v>160</v>
      </c>
      <c r="I61" s="204" t="s">
        <v>665</v>
      </c>
      <c r="J61" s="205"/>
      <c r="K61" s="39">
        <v>10.28</v>
      </c>
      <c r="L61" s="206" t="s">
        <v>637</v>
      </c>
      <c r="M61" s="95">
        <f t="shared" si="1"/>
        <v>1</v>
      </c>
      <c r="N61" s="206" t="s">
        <v>666</v>
      </c>
      <c r="O61" s="95">
        <f t="shared" si="2"/>
        <v>1</v>
      </c>
      <c r="P61" s="39">
        <v>86.0</v>
      </c>
      <c r="Q61" s="39">
        <v>0.0</v>
      </c>
      <c r="R61" s="39">
        <v>4.0</v>
      </c>
      <c r="S61" s="207">
        <f t="shared" si="3"/>
        <v>0.9772727273</v>
      </c>
      <c r="T61" s="39"/>
      <c r="V61" s="25"/>
      <c r="W61" s="95">
        <v>1.0</v>
      </c>
      <c r="X61" s="39"/>
      <c r="Z61" s="208"/>
      <c r="AA61" s="25"/>
      <c r="AB61" s="95">
        <v>1.0</v>
      </c>
      <c r="AC61" s="39"/>
      <c r="AD61" s="204" t="s">
        <v>376</v>
      </c>
      <c r="AE61" s="204" t="s">
        <v>665</v>
      </c>
      <c r="AF61" s="39"/>
      <c r="AG61" s="25"/>
      <c r="AH61" s="39">
        <v>86.0</v>
      </c>
      <c r="AI61" s="39">
        <v>0.0</v>
      </c>
      <c r="AJ61" s="39">
        <v>4.0</v>
      </c>
      <c r="AK61" s="207">
        <f t="shared" si="4"/>
        <v>0.9772727273</v>
      </c>
      <c r="AL61" s="202"/>
    </row>
    <row r="62">
      <c r="A62" s="211"/>
      <c r="B62" s="211"/>
      <c r="E62" s="25"/>
      <c r="F62" s="25"/>
      <c r="H62" s="25"/>
      <c r="K62" s="25"/>
      <c r="L62" s="25"/>
      <c r="M62" s="94"/>
      <c r="N62" s="212"/>
      <c r="O62" s="25"/>
      <c r="P62" s="25"/>
      <c r="Q62" s="25"/>
      <c r="R62" s="25"/>
      <c r="S62" s="213"/>
      <c r="T62" s="25"/>
      <c r="V62" s="25"/>
      <c r="W62" s="25"/>
      <c r="X62" s="25"/>
      <c r="Z62" s="210"/>
      <c r="AA62" s="25"/>
      <c r="AB62" s="25"/>
      <c r="AC62" s="25"/>
      <c r="AF62" s="25"/>
      <c r="AG62" s="25"/>
      <c r="AH62" s="25"/>
      <c r="AI62" s="25"/>
      <c r="AJ62" s="25"/>
      <c r="AK62" s="213"/>
      <c r="AL62" s="25"/>
    </row>
    <row r="63">
      <c r="A63" s="211"/>
      <c r="B63" s="211"/>
      <c r="E63" s="25"/>
      <c r="F63" s="25"/>
      <c r="H63" s="25"/>
      <c r="K63" s="25"/>
      <c r="L63" s="25"/>
      <c r="M63" s="94"/>
      <c r="N63" s="212"/>
      <c r="O63" s="25"/>
      <c r="P63" s="25"/>
      <c r="Q63" s="25"/>
      <c r="R63" s="25"/>
      <c r="S63" s="213"/>
      <c r="T63" s="25"/>
      <c r="V63" s="25"/>
      <c r="W63" s="25"/>
      <c r="X63" s="25"/>
      <c r="Z63" s="210"/>
      <c r="AA63" s="25"/>
      <c r="AB63" s="25"/>
      <c r="AC63" s="25"/>
      <c r="AF63" s="25"/>
      <c r="AG63" s="25"/>
      <c r="AH63" s="25"/>
      <c r="AI63" s="25"/>
      <c r="AJ63" s="25"/>
      <c r="AK63" s="213"/>
      <c r="AL63" s="25"/>
    </row>
  </sheetData>
  <dataValidations>
    <dataValidation type="list" allowBlank="1" showErrorMessage="1" sqref="H2:H61">
      <formula1>"GPT-4o,GPT-4,Llama,Kimi,Claude,DeepSeek"</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3" max="3" width="17.0"/>
    <col customWidth="1" min="4" max="4" width="17.63"/>
    <col customWidth="1" min="5" max="5" width="13.0"/>
    <col customWidth="1" min="6" max="6" width="19.0"/>
    <col customWidth="1" min="7" max="7" width="17.0"/>
    <col customWidth="1" min="9" max="9" width="18.0"/>
    <col customWidth="1" min="10" max="10" width="20.25"/>
    <col customWidth="1" min="11" max="12" width="18.0"/>
    <col customWidth="1" min="13" max="13" width="20.75"/>
    <col customWidth="1" min="14" max="14" width="22.25"/>
    <col customWidth="1" min="15" max="15" width="26.25"/>
    <col customWidth="1" min="16" max="16" width="12.5"/>
    <col customWidth="1" min="17" max="17" width="14.75"/>
    <col customWidth="1" min="18" max="18" width="14.13"/>
    <col customWidth="1" min="19" max="19" width="16.75"/>
    <col customWidth="1" min="20" max="20" width="24.25"/>
    <col customWidth="1" min="21" max="21" width="26.5"/>
    <col customWidth="1" min="22" max="22" width="8.38"/>
    <col customWidth="1" min="23" max="23" width="23.0"/>
    <col customWidth="1" min="24" max="25" width="17.25"/>
    <col customWidth="1" min="26" max="26" width="26.13"/>
    <col customWidth="1" min="27" max="27" width="28.25"/>
    <col customWidth="1" min="28" max="28" width="8.38"/>
    <col customWidth="1" min="29" max="29" width="22.25"/>
    <col customWidth="1" min="30" max="31" width="19.5"/>
    <col customWidth="1" min="32" max="32" width="27.63"/>
    <col customWidth="1" min="33" max="33" width="28.25"/>
    <col customWidth="1" min="34" max="34" width="8.38"/>
    <col customWidth="1" min="35" max="37" width="19.5"/>
    <col customWidth="1" min="38" max="38" width="16.38"/>
    <col customWidth="1" min="39" max="39" width="11.38"/>
    <col customWidth="1" min="40" max="40" width="12.13"/>
    <col customWidth="1" min="41" max="41" width="12.63"/>
    <col customWidth="1" min="42" max="42" width="11.63"/>
  </cols>
  <sheetData>
    <row r="1">
      <c r="A1" s="214" t="s">
        <v>347</v>
      </c>
      <c r="B1" s="214" t="s">
        <v>348</v>
      </c>
      <c r="C1" s="215" t="s">
        <v>349</v>
      </c>
      <c r="D1" s="215" t="s">
        <v>214</v>
      </c>
      <c r="E1" s="199" t="s">
        <v>155</v>
      </c>
      <c r="F1" s="215" t="s">
        <v>350</v>
      </c>
      <c r="G1" s="215" t="s">
        <v>351</v>
      </c>
      <c r="H1" s="12" t="s">
        <v>231</v>
      </c>
      <c r="I1" s="216" t="s">
        <v>352</v>
      </c>
      <c r="J1" s="215" t="s">
        <v>350</v>
      </c>
      <c r="K1" s="199" t="s">
        <v>353</v>
      </c>
      <c r="L1" s="199" t="s">
        <v>667</v>
      </c>
      <c r="M1" s="19" t="s">
        <v>355</v>
      </c>
      <c r="N1" s="197" t="s">
        <v>356</v>
      </c>
      <c r="O1" s="197" t="s">
        <v>357</v>
      </c>
      <c r="P1" s="199" t="s">
        <v>358</v>
      </c>
      <c r="Q1" s="199" t="s">
        <v>359</v>
      </c>
      <c r="R1" s="199" t="s">
        <v>360</v>
      </c>
      <c r="S1" s="217" t="s">
        <v>361</v>
      </c>
      <c r="T1" s="215" t="s">
        <v>362</v>
      </c>
      <c r="U1" s="215" t="s">
        <v>363</v>
      </c>
      <c r="V1" s="215" t="s">
        <v>271</v>
      </c>
      <c r="W1" s="215" t="s">
        <v>352</v>
      </c>
      <c r="X1" s="19" t="s">
        <v>354</v>
      </c>
      <c r="Y1" s="215" t="s">
        <v>353</v>
      </c>
      <c r="Z1" s="215" t="s">
        <v>255</v>
      </c>
      <c r="AA1" s="215" t="s">
        <v>364</v>
      </c>
      <c r="AB1" s="215" t="s">
        <v>271</v>
      </c>
      <c r="AC1" s="215" t="s">
        <v>356</v>
      </c>
      <c r="AD1" s="215" t="s">
        <v>352</v>
      </c>
      <c r="AE1" s="215" t="s">
        <v>353</v>
      </c>
      <c r="AF1" s="215" t="s">
        <v>668</v>
      </c>
      <c r="AG1" s="215" t="s">
        <v>366</v>
      </c>
      <c r="AH1" s="215" t="s">
        <v>271</v>
      </c>
      <c r="AI1" s="215" t="s">
        <v>352</v>
      </c>
      <c r="AJ1" s="199" t="s">
        <v>350</v>
      </c>
      <c r="AK1" s="199" t="s">
        <v>353</v>
      </c>
      <c r="AL1" s="199" t="s">
        <v>669</v>
      </c>
      <c r="AM1" s="199" t="s">
        <v>358</v>
      </c>
      <c r="AN1" s="199" t="s">
        <v>359</v>
      </c>
      <c r="AO1" s="199" t="s">
        <v>360</v>
      </c>
      <c r="AP1" s="217" t="s">
        <v>361</v>
      </c>
      <c r="AQ1" s="218"/>
      <c r="AR1" s="218"/>
    </row>
    <row r="2" ht="96.75" customHeight="1">
      <c r="A2" s="219" t="s">
        <v>223</v>
      </c>
      <c r="B2" s="219" t="s">
        <v>670</v>
      </c>
      <c r="C2" s="220" t="s">
        <v>671</v>
      </c>
      <c r="D2" s="220" t="s">
        <v>672</v>
      </c>
      <c r="E2" s="39">
        <v>15.0</v>
      </c>
      <c r="F2" s="221"/>
      <c r="G2" s="201" t="s">
        <v>673</v>
      </c>
      <c r="H2" s="222" t="s">
        <v>156</v>
      </c>
      <c r="I2" s="223" t="s">
        <v>674</v>
      </c>
      <c r="J2" s="221"/>
      <c r="K2" s="39">
        <v>3.13</v>
      </c>
      <c r="L2" s="224">
        <v>46003.0</v>
      </c>
      <c r="M2" s="95">
        <f t="shared" ref="M2:M21" si="1">VALUE(LEFT(L2, FIND("/", L2) - 1)) / VALUE(RIGHT(L2, LEN(L2) - FIND("/", L2)))</f>
        <v>1</v>
      </c>
      <c r="N2" s="206" t="s">
        <v>464</v>
      </c>
      <c r="O2" s="95">
        <f t="shared" ref="O2:O21" si="2">VALUE(LEFT(N2, FIND("/", N2) - 1)) / VALUE(RIGHT(N2, LEN(N2) - FIND("/", N2)))</f>
        <v>1</v>
      </c>
      <c r="P2" s="39">
        <v>15.0</v>
      </c>
      <c r="Q2" s="39">
        <v>0.0</v>
      </c>
      <c r="R2" s="39">
        <v>0.0</v>
      </c>
      <c r="S2" s="225">
        <f t="shared" ref="S2:S21" si="3">(2*P2)/(2*P2+Q2+R2)</f>
        <v>1</v>
      </c>
      <c r="T2" s="218"/>
      <c r="U2" s="218"/>
      <c r="V2" s="218"/>
      <c r="W2" s="218"/>
      <c r="X2" s="113">
        <v>1.0</v>
      </c>
      <c r="Y2" s="221"/>
      <c r="Z2" s="218"/>
      <c r="AA2" s="226"/>
      <c r="AB2" s="226"/>
      <c r="AC2" s="154">
        <v>1.0</v>
      </c>
      <c r="AD2" s="226"/>
      <c r="AE2" s="226"/>
      <c r="AF2" s="218"/>
      <c r="AG2" s="218"/>
      <c r="AH2" s="218"/>
      <c r="AI2" s="226"/>
      <c r="AJ2" s="227"/>
      <c r="AK2" s="25"/>
      <c r="AL2" s="25"/>
      <c r="AM2" s="25"/>
      <c r="AN2" s="25"/>
      <c r="AO2" s="25"/>
      <c r="AP2" s="225"/>
      <c r="AQ2" s="218"/>
      <c r="AR2" s="218"/>
    </row>
    <row r="3" ht="93.0" customHeight="1">
      <c r="A3" s="219" t="s">
        <v>186</v>
      </c>
      <c r="B3" s="219" t="s">
        <v>675</v>
      </c>
      <c r="C3" s="220" t="s">
        <v>676</v>
      </c>
      <c r="D3" s="220" t="s">
        <v>677</v>
      </c>
      <c r="E3" s="39">
        <v>16.0</v>
      </c>
      <c r="F3" s="221"/>
      <c r="G3" s="201" t="s">
        <v>678</v>
      </c>
      <c r="H3" s="222" t="s">
        <v>156</v>
      </c>
      <c r="I3" s="223" t="s">
        <v>679</v>
      </c>
      <c r="J3" s="221"/>
      <c r="K3" s="39">
        <v>2.5</v>
      </c>
      <c r="L3" s="224">
        <v>45972.0</v>
      </c>
      <c r="M3" s="95">
        <f t="shared" si="1"/>
        <v>1</v>
      </c>
      <c r="N3" s="206" t="s">
        <v>372</v>
      </c>
      <c r="O3" s="95">
        <f t="shared" si="2"/>
        <v>1</v>
      </c>
      <c r="P3" s="39">
        <v>16.0</v>
      </c>
      <c r="Q3" s="39">
        <v>0.0</v>
      </c>
      <c r="R3" s="39">
        <v>0.0</v>
      </c>
      <c r="S3" s="225">
        <f t="shared" si="3"/>
        <v>1</v>
      </c>
      <c r="T3" s="218"/>
      <c r="U3" s="218"/>
      <c r="V3" s="218"/>
      <c r="W3" s="218"/>
      <c r="X3" s="113">
        <v>1.0</v>
      </c>
      <c r="Y3" s="221"/>
      <c r="Z3" s="218"/>
      <c r="AA3" s="226"/>
      <c r="AB3" s="226"/>
      <c r="AC3" s="154">
        <v>1.0</v>
      </c>
      <c r="AD3" s="226"/>
      <c r="AE3" s="226"/>
      <c r="AF3" s="218"/>
      <c r="AG3" s="218"/>
      <c r="AH3" s="218"/>
      <c r="AI3" s="226"/>
      <c r="AJ3" s="227"/>
      <c r="AK3" s="25"/>
      <c r="AL3" s="25"/>
      <c r="AM3" s="25"/>
      <c r="AN3" s="25"/>
      <c r="AO3" s="25"/>
      <c r="AP3" s="225"/>
      <c r="AQ3" s="218"/>
      <c r="AR3" s="218"/>
    </row>
    <row r="4" ht="84.0" customHeight="1">
      <c r="A4" s="219" t="s">
        <v>224</v>
      </c>
      <c r="B4" s="219" t="s">
        <v>680</v>
      </c>
      <c r="C4" s="220" t="s">
        <v>681</v>
      </c>
      <c r="D4" s="220" t="s">
        <v>682</v>
      </c>
      <c r="E4" s="39">
        <v>21.0</v>
      </c>
      <c r="F4" s="221"/>
      <c r="G4" s="201" t="s">
        <v>683</v>
      </c>
      <c r="H4" s="222" t="s">
        <v>156</v>
      </c>
      <c r="I4" s="223" t="s">
        <v>684</v>
      </c>
      <c r="J4" s="221"/>
      <c r="K4" s="39">
        <v>3.4</v>
      </c>
      <c r="L4" s="228" t="s">
        <v>401</v>
      </c>
      <c r="M4" s="95">
        <f t="shared" si="1"/>
        <v>1</v>
      </c>
      <c r="N4" s="206" t="s">
        <v>410</v>
      </c>
      <c r="O4" s="95">
        <f t="shared" si="2"/>
        <v>1</v>
      </c>
      <c r="P4" s="39">
        <v>21.0</v>
      </c>
      <c r="Q4" s="39">
        <v>0.0</v>
      </c>
      <c r="R4" s="39">
        <v>0.0</v>
      </c>
      <c r="S4" s="225">
        <f t="shared" si="3"/>
        <v>1</v>
      </c>
      <c r="T4" s="218"/>
      <c r="U4" s="218"/>
      <c r="V4" s="218"/>
      <c r="W4" s="218"/>
      <c r="X4" s="113">
        <v>1.0</v>
      </c>
      <c r="Y4" s="221"/>
      <c r="Z4" s="218"/>
      <c r="AA4" s="226"/>
      <c r="AB4" s="226"/>
      <c r="AC4" s="154">
        <v>1.0</v>
      </c>
      <c r="AD4" s="226"/>
      <c r="AE4" s="226"/>
      <c r="AF4" s="218"/>
      <c r="AG4" s="218"/>
      <c r="AH4" s="218"/>
      <c r="AI4" s="226"/>
      <c r="AJ4" s="227"/>
      <c r="AK4" s="25"/>
      <c r="AL4" s="25"/>
      <c r="AM4" s="25"/>
      <c r="AN4" s="25"/>
      <c r="AO4" s="25"/>
      <c r="AP4" s="225"/>
      <c r="AQ4" s="218"/>
      <c r="AR4" s="218"/>
    </row>
    <row r="5" ht="105.75" customHeight="1">
      <c r="A5" s="219" t="s">
        <v>174</v>
      </c>
      <c r="B5" s="229" t="s">
        <v>685</v>
      </c>
      <c r="C5" s="220" t="s">
        <v>686</v>
      </c>
      <c r="D5" s="201" t="s">
        <v>687</v>
      </c>
      <c r="E5" s="230">
        <v>22.0</v>
      </c>
      <c r="F5" s="231"/>
      <c r="G5" s="201" t="s">
        <v>688</v>
      </c>
      <c r="H5" s="222" t="s">
        <v>156</v>
      </c>
      <c r="I5" s="223" t="s">
        <v>689</v>
      </c>
      <c r="J5" s="231"/>
      <c r="K5" s="230">
        <v>2.99</v>
      </c>
      <c r="L5" s="228" t="s">
        <v>372</v>
      </c>
      <c r="M5" s="95">
        <f t="shared" si="1"/>
        <v>1</v>
      </c>
      <c r="N5" s="232" t="s">
        <v>653</v>
      </c>
      <c r="O5" s="95">
        <f t="shared" si="2"/>
        <v>1</v>
      </c>
      <c r="P5" s="39">
        <v>22.0</v>
      </c>
      <c r="Q5" s="230">
        <v>0.0</v>
      </c>
      <c r="R5" s="230">
        <v>0.0</v>
      </c>
      <c r="S5" s="225">
        <f t="shared" si="3"/>
        <v>1</v>
      </c>
      <c r="T5" s="233"/>
      <c r="U5" s="222" t="s">
        <v>690</v>
      </c>
      <c r="V5" s="233"/>
      <c r="W5" s="233"/>
      <c r="X5" s="119">
        <v>1.0</v>
      </c>
      <c r="Y5" s="231"/>
      <c r="Z5" s="222"/>
      <c r="AA5" s="234"/>
      <c r="AB5" s="234"/>
      <c r="AC5" s="235">
        <v>1.0</v>
      </c>
      <c r="AD5" s="234"/>
      <c r="AE5" s="234"/>
      <c r="AF5" s="233"/>
      <c r="AG5" s="236"/>
      <c r="AH5" s="233"/>
      <c r="AI5" s="234"/>
      <c r="AJ5" s="237"/>
      <c r="AK5" s="238"/>
      <c r="AL5" s="238"/>
      <c r="AM5" s="238"/>
      <c r="AN5" s="238"/>
      <c r="AO5" s="238"/>
      <c r="AP5" s="225"/>
      <c r="AQ5" s="218"/>
      <c r="AR5" s="218"/>
    </row>
    <row r="6" ht="105.75" customHeight="1">
      <c r="A6" s="239" t="s">
        <v>165</v>
      </c>
      <c r="B6" s="240" t="s">
        <v>691</v>
      </c>
      <c r="C6" s="239" t="s">
        <v>692</v>
      </c>
      <c r="D6" s="239" t="s">
        <v>693</v>
      </c>
      <c r="E6" s="230">
        <v>24.0</v>
      </c>
      <c r="F6" s="241"/>
      <c r="G6" s="222" t="s">
        <v>694</v>
      </c>
      <c r="H6" s="222" t="s">
        <v>156</v>
      </c>
      <c r="I6" s="223" t="s">
        <v>695</v>
      </c>
      <c r="J6" s="241"/>
      <c r="K6" s="230">
        <v>8.16</v>
      </c>
      <c r="L6" s="228" t="s">
        <v>464</v>
      </c>
      <c r="M6" s="95">
        <f t="shared" si="1"/>
        <v>1</v>
      </c>
      <c r="N6" s="232" t="s">
        <v>617</v>
      </c>
      <c r="O6" s="95">
        <f t="shared" si="2"/>
        <v>1</v>
      </c>
      <c r="P6" s="230">
        <v>24.0</v>
      </c>
      <c r="Q6" s="230">
        <v>0.0</v>
      </c>
      <c r="R6" s="230">
        <v>0.0</v>
      </c>
      <c r="S6" s="225">
        <f t="shared" si="3"/>
        <v>1</v>
      </c>
      <c r="T6" s="222"/>
      <c r="U6" s="222"/>
      <c r="V6" s="222"/>
      <c r="W6" s="222"/>
      <c r="X6" s="119">
        <v>1.0</v>
      </c>
      <c r="Y6" s="231"/>
      <c r="Z6" s="222"/>
      <c r="AA6" s="234"/>
      <c r="AB6" s="234"/>
      <c r="AC6" s="235">
        <v>1.0</v>
      </c>
      <c r="AD6" s="234"/>
      <c r="AE6" s="234"/>
      <c r="AF6" s="233"/>
      <c r="AG6" s="233"/>
      <c r="AH6" s="233"/>
      <c r="AI6" s="234"/>
      <c r="AJ6" s="237"/>
      <c r="AK6" s="238"/>
      <c r="AL6" s="238"/>
      <c r="AM6" s="238"/>
      <c r="AN6" s="230"/>
      <c r="AO6" s="238"/>
      <c r="AP6" s="225"/>
      <c r="AQ6" s="218"/>
      <c r="AR6" s="218"/>
    </row>
    <row r="7" ht="87.75" customHeight="1">
      <c r="A7" s="219" t="s">
        <v>171</v>
      </c>
      <c r="B7" s="219" t="s">
        <v>696</v>
      </c>
      <c r="C7" s="220" t="s">
        <v>697</v>
      </c>
      <c r="D7" s="220" t="s">
        <v>698</v>
      </c>
      <c r="E7" s="39">
        <v>25.0</v>
      </c>
      <c r="F7" s="221"/>
      <c r="G7" s="201" t="s">
        <v>699</v>
      </c>
      <c r="H7" s="222" t="s">
        <v>156</v>
      </c>
      <c r="I7" s="223" t="s">
        <v>700</v>
      </c>
      <c r="J7" s="221"/>
      <c r="K7" s="39">
        <v>3.51</v>
      </c>
      <c r="L7" s="228" t="s">
        <v>479</v>
      </c>
      <c r="M7" s="95">
        <f t="shared" si="1"/>
        <v>1</v>
      </c>
      <c r="N7" s="206" t="s">
        <v>542</v>
      </c>
      <c r="O7" s="95">
        <f t="shared" si="2"/>
        <v>1</v>
      </c>
      <c r="P7" s="39">
        <v>25.0</v>
      </c>
      <c r="Q7" s="39">
        <v>0.0</v>
      </c>
      <c r="R7" s="39">
        <v>0.0</v>
      </c>
      <c r="S7" s="225">
        <f t="shared" si="3"/>
        <v>1</v>
      </c>
      <c r="T7" s="218"/>
      <c r="U7" s="218"/>
      <c r="V7" s="218"/>
      <c r="W7" s="218"/>
      <c r="X7" s="113">
        <v>1.0</v>
      </c>
      <c r="Y7" s="221"/>
      <c r="Z7" s="218"/>
      <c r="AA7" s="226"/>
      <c r="AB7" s="226"/>
      <c r="AC7" s="154">
        <v>1.0</v>
      </c>
      <c r="AD7" s="226"/>
      <c r="AE7" s="226"/>
      <c r="AF7" s="218"/>
      <c r="AG7" s="218"/>
      <c r="AH7" s="218"/>
      <c r="AI7" s="226"/>
      <c r="AJ7" s="227"/>
      <c r="AK7" s="25"/>
      <c r="AL7" s="25"/>
      <c r="AM7" s="25"/>
      <c r="AN7" s="25"/>
      <c r="AO7" s="25"/>
      <c r="AP7" s="225"/>
      <c r="AQ7" s="218"/>
      <c r="AR7" s="218"/>
    </row>
    <row r="8" ht="75.75" customHeight="1">
      <c r="A8" s="242" t="s">
        <v>174</v>
      </c>
      <c r="B8" s="243" t="s">
        <v>701</v>
      </c>
      <c r="C8" s="244" t="s">
        <v>702</v>
      </c>
      <c r="D8" s="244" t="s">
        <v>703</v>
      </c>
      <c r="E8" s="39">
        <v>26.0</v>
      </c>
      <c r="F8" s="221"/>
      <c r="G8" s="244" t="s">
        <v>704</v>
      </c>
      <c r="H8" s="245" t="s">
        <v>156</v>
      </c>
      <c r="I8" s="223" t="s">
        <v>705</v>
      </c>
      <c r="J8" s="25"/>
      <c r="K8" s="39">
        <v>2.64</v>
      </c>
      <c r="L8" s="228" t="s">
        <v>430</v>
      </c>
      <c r="M8" s="95">
        <f t="shared" si="1"/>
        <v>1</v>
      </c>
      <c r="N8" s="206" t="s">
        <v>526</v>
      </c>
      <c r="O8" s="95">
        <f t="shared" si="2"/>
        <v>1</v>
      </c>
      <c r="P8" s="39">
        <v>24.0</v>
      </c>
      <c r="Q8" s="39">
        <v>2.0</v>
      </c>
      <c r="R8" s="39">
        <v>2.0</v>
      </c>
      <c r="S8" s="225">
        <f t="shared" si="3"/>
        <v>0.9230769231</v>
      </c>
      <c r="T8" s="218"/>
      <c r="U8" s="218"/>
      <c r="V8" s="218"/>
      <c r="W8" s="218"/>
      <c r="X8" s="113">
        <v>1.0</v>
      </c>
      <c r="Y8" s="221"/>
      <c r="Z8" s="218"/>
      <c r="AA8" s="226"/>
      <c r="AB8" s="226"/>
      <c r="AC8" s="154">
        <v>1.0</v>
      </c>
      <c r="AD8" s="226"/>
      <c r="AE8" s="226"/>
      <c r="AF8" s="246" t="s">
        <v>706</v>
      </c>
      <c r="AG8" s="247" t="s">
        <v>707</v>
      </c>
      <c r="AH8" s="246" t="b">
        <v>1</v>
      </c>
      <c r="AI8" s="223" t="s">
        <v>708</v>
      </c>
      <c r="AJ8" s="25"/>
      <c r="AK8" s="39">
        <v>2.92</v>
      </c>
      <c r="AL8" s="39" t="s">
        <v>526</v>
      </c>
      <c r="AM8" s="39">
        <v>26.0</v>
      </c>
      <c r="AN8" s="39">
        <v>0.0</v>
      </c>
      <c r="AO8" s="39">
        <v>0.0</v>
      </c>
      <c r="AP8" s="225">
        <f t="shared" ref="AP8:AP9" si="4">(2*AM8)/(2*AM8+AN8+AO8)</f>
        <v>1</v>
      </c>
      <c r="AQ8" s="218"/>
      <c r="AR8" s="218"/>
    </row>
    <row r="9" ht="80.25" customHeight="1">
      <c r="A9" s="242" t="s">
        <v>174</v>
      </c>
      <c r="B9" s="243" t="s">
        <v>701</v>
      </c>
      <c r="C9" s="244" t="s">
        <v>702</v>
      </c>
      <c r="D9" s="244" t="s">
        <v>703</v>
      </c>
      <c r="E9" s="39">
        <v>26.0</v>
      </c>
      <c r="F9" s="221"/>
      <c r="G9" s="244" t="s">
        <v>704</v>
      </c>
      <c r="H9" s="245" t="s">
        <v>156</v>
      </c>
      <c r="I9" s="223" t="s">
        <v>705</v>
      </c>
      <c r="J9" s="25"/>
      <c r="K9" s="39">
        <v>2.64</v>
      </c>
      <c r="L9" s="228" t="s">
        <v>430</v>
      </c>
      <c r="M9" s="95">
        <f t="shared" si="1"/>
        <v>1</v>
      </c>
      <c r="N9" s="206" t="s">
        <v>526</v>
      </c>
      <c r="O9" s="95">
        <f t="shared" si="2"/>
        <v>1</v>
      </c>
      <c r="P9" s="39">
        <v>24.0</v>
      </c>
      <c r="Q9" s="39">
        <v>2.0</v>
      </c>
      <c r="R9" s="39">
        <v>2.0</v>
      </c>
      <c r="S9" s="225">
        <f t="shared" si="3"/>
        <v>0.9230769231</v>
      </c>
      <c r="T9" s="218"/>
      <c r="U9" s="218"/>
      <c r="V9" s="218"/>
      <c r="W9" s="218"/>
      <c r="X9" s="113">
        <v>1.0</v>
      </c>
      <c r="Y9" s="221"/>
      <c r="Z9" s="218"/>
      <c r="AA9" s="226"/>
      <c r="AB9" s="226"/>
      <c r="AC9" s="154">
        <v>1.0</v>
      </c>
      <c r="AD9" s="226"/>
      <c r="AE9" s="226"/>
      <c r="AF9" s="246" t="s">
        <v>709</v>
      </c>
      <c r="AG9" s="247" t="s">
        <v>710</v>
      </c>
      <c r="AH9" s="246" t="b">
        <v>1</v>
      </c>
      <c r="AI9" s="223" t="s">
        <v>708</v>
      </c>
      <c r="AJ9" s="25"/>
      <c r="AK9" s="39">
        <v>2.92</v>
      </c>
      <c r="AL9" s="39" t="s">
        <v>526</v>
      </c>
      <c r="AM9" s="39">
        <v>26.0</v>
      </c>
      <c r="AN9" s="39">
        <v>0.0</v>
      </c>
      <c r="AO9" s="39">
        <v>0.0</v>
      </c>
      <c r="AP9" s="225">
        <f t="shared" si="4"/>
        <v>1</v>
      </c>
      <c r="AQ9" s="218"/>
      <c r="AR9" s="218"/>
    </row>
    <row r="10" ht="105.0" customHeight="1">
      <c r="A10" s="219" t="s">
        <v>191</v>
      </c>
      <c r="B10" s="219" t="s">
        <v>711</v>
      </c>
      <c r="C10" s="220" t="s">
        <v>712</v>
      </c>
      <c r="D10" s="220" t="s">
        <v>713</v>
      </c>
      <c r="E10" s="39">
        <v>37.0</v>
      </c>
      <c r="F10" s="221"/>
      <c r="G10" s="201" t="s">
        <v>714</v>
      </c>
      <c r="H10" s="222" t="s">
        <v>156</v>
      </c>
      <c r="I10" s="223" t="s">
        <v>715</v>
      </c>
      <c r="J10" s="221"/>
      <c r="K10" s="39">
        <v>3.38</v>
      </c>
      <c r="L10" s="228" t="s">
        <v>716</v>
      </c>
      <c r="M10" s="95">
        <f t="shared" si="1"/>
        <v>1</v>
      </c>
      <c r="N10" s="206" t="s">
        <v>717</v>
      </c>
      <c r="O10" s="95">
        <f t="shared" si="2"/>
        <v>1</v>
      </c>
      <c r="P10" s="39">
        <v>37.0</v>
      </c>
      <c r="Q10" s="39">
        <v>0.0</v>
      </c>
      <c r="R10" s="39">
        <v>0.0</v>
      </c>
      <c r="S10" s="225">
        <f t="shared" si="3"/>
        <v>1</v>
      </c>
      <c r="T10" s="218"/>
      <c r="U10" s="218"/>
      <c r="V10" s="218"/>
      <c r="W10" s="218"/>
      <c r="X10" s="113">
        <v>1.0</v>
      </c>
      <c r="Y10" s="221"/>
      <c r="Z10" s="218"/>
      <c r="AA10" s="226"/>
      <c r="AB10" s="226"/>
      <c r="AC10" s="154">
        <v>1.0</v>
      </c>
      <c r="AD10" s="226"/>
      <c r="AE10" s="226"/>
      <c r="AF10" s="218"/>
      <c r="AG10" s="218"/>
      <c r="AH10" s="218"/>
      <c r="AI10" s="226"/>
      <c r="AJ10" s="227"/>
      <c r="AK10" s="25"/>
      <c r="AL10" s="25"/>
      <c r="AM10" s="25"/>
      <c r="AN10" s="25"/>
      <c r="AO10" s="25"/>
      <c r="AP10" s="225"/>
      <c r="AQ10" s="218"/>
      <c r="AR10" s="218"/>
    </row>
    <row r="11" ht="102.0" customHeight="1">
      <c r="A11" s="219" t="s">
        <v>193</v>
      </c>
      <c r="B11" s="248" t="s">
        <v>718</v>
      </c>
      <c r="C11" s="220" t="s">
        <v>719</v>
      </c>
      <c r="D11" s="220" t="s">
        <v>720</v>
      </c>
      <c r="E11" s="230">
        <v>40.0</v>
      </c>
      <c r="F11" s="241"/>
      <c r="G11" s="201" t="s">
        <v>721</v>
      </c>
      <c r="H11" s="222" t="s">
        <v>156</v>
      </c>
      <c r="I11" s="223" t="s">
        <v>722</v>
      </c>
      <c r="J11" s="241"/>
      <c r="K11" s="230">
        <v>4.47</v>
      </c>
      <c r="L11" s="228" t="s">
        <v>420</v>
      </c>
      <c r="M11" s="95">
        <f t="shared" si="1"/>
        <v>1</v>
      </c>
      <c r="N11" s="232" t="s">
        <v>723</v>
      </c>
      <c r="O11" s="95">
        <f t="shared" si="2"/>
        <v>1</v>
      </c>
      <c r="P11" s="39">
        <v>40.0</v>
      </c>
      <c r="Q11" s="230">
        <v>0.0</v>
      </c>
      <c r="R11" s="230">
        <v>0.0</v>
      </c>
      <c r="S11" s="225">
        <f t="shared" si="3"/>
        <v>1</v>
      </c>
      <c r="T11" s="222"/>
      <c r="U11" s="222"/>
      <c r="V11" s="222"/>
      <c r="W11" s="222"/>
      <c r="X11" s="119">
        <v>1.0</v>
      </c>
      <c r="Y11" s="231"/>
      <c r="Z11" s="222"/>
      <c r="AA11" s="234"/>
      <c r="AB11" s="234"/>
      <c r="AC11" s="235">
        <v>1.0</v>
      </c>
      <c r="AD11" s="234"/>
      <c r="AE11" s="234"/>
      <c r="AF11" s="233"/>
      <c r="AG11" s="233"/>
      <c r="AH11" s="233"/>
      <c r="AI11" s="234"/>
      <c r="AJ11" s="237"/>
      <c r="AK11" s="238"/>
      <c r="AL11" s="238"/>
      <c r="AM11" s="238"/>
      <c r="AN11" s="238"/>
      <c r="AO11" s="238"/>
      <c r="AP11" s="225"/>
      <c r="AQ11" s="218"/>
      <c r="AR11" s="218"/>
    </row>
    <row r="12" ht="114.75" customHeight="1">
      <c r="A12" s="219" t="s">
        <v>195</v>
      </c>
      <c r="B12" s="219" t="s">
        <v>724</v>
      </c>
      <c r="C12" s="220" t="s">
        <v>725</v>
      </c>
      <c r="D12" s="220" t="s">
        <v>726</v>
      </c>
      <c r="E12" s="39">
        <v>76.0</v>
      </c>
      <c r="F12" s="221"/>
      <c r="G12" s="201" t="s">
        <v>727</v>
      </c>
      <c r="H12" s="222" t="s">
        <v>156</v>
      </c>
      <c r="I12" s="223" t="s">
        <v>728</v>
      </c>
      <c r="J12" s="54"/>
      <c r="K12" s="39">
        <v>5.32</v>
      </c>
      <c r="L12" s="228" t="s">
        <v>729</v>
      </c>
      <c r="M12" s="95">
        <f t="shared" si="1"/>
        <v>0.9361702128</v>
      </c>
      <c r="N12" s="206" t="s">
        <v>730</v>
      </c>
      <c r="O12" s="95">
        <f t="shared" si="2"/>
        <v>1</v>
      </c>
      <c r="P12" s="39">
        <v>75.0</v>
      </c>
      <c r="Q12" s="39">
        <v>1.0</v>
      </c>
      <c r="R12" s="39">
        <v>1.0</v>
      </c>
      <c r="S12" s="225">
        <f t="shared" si="3"/>
        <v>0.9868421053</v>
      </c>
      <c r="T12" s="246" t="s">
        <v>731</v>
      </c>
      <c r="U12" s="246" t="s">
        <v>732</v>
      </c>
      <c r="V12" s="246" t="s">
        <v>733</v>
      </c>
      <c r="W12" s="246" t="s">
        <v>734</v>
      </c>
      <c r="X12" s="119">
        <v>1.0</v>
      </c>
      <c r="Y12" s="54">
        <v>5.42</v>
      </c>
      <c r="Z12" s="218"/>
      <c r="AA12" s="226"/>
      <c r="AB12" s="226"/>
      <c r="AC12" s="154">
        <v>1.0</v>
      </c>
      <c r="AD12" s="226"/>
      <c r="AE12" s="226"/>
      <c r="AF12" s="246" t="s">
        <v>735</v>
      </c>
      <c r="AG12" s="246" t="s">
        <v>736</v>
      </c>
      <c r="AH12" s="246" t="b">
        <v>1</v>
      </c>
      <c r="AI12" s="249" t="s">
        <v>737</v>
      </c>
      <c r="AJ12" s="227"/>
      <c r="AK12" s="39">
        <v>7.07</v>
      </c>
      <c r="AL12" s="39" t="s">
        <v>730</v>
      </c>
      <c r="AM12" s="39">
        <v>76.0</v>
      </c>
      <c r="AN12" s="39">
        <v>0.0</v>
      </c>
      <c r="AO12" s="39">
        <v>0.0</v>
      </c>
      <c r="AP12" s="225">
        <f>(2*AM12)/(2*AM12+AN12+AO12)</f>
        <v>1</v>
      </c>
      <c r="AQ12" s="218"/>
      <c r="AR12" s="218"/>
    </row>
    <row r="13" ht="119.25" customHeight="1">
      <c r="A13" s="200" t="s">
        <v>223</v>
      </c>
      <c r="B13" s="200" t="s">
        <v>670</v>
      </c>
      <c r="C13" s="201" t="s">
        <v>671</v>
      </c>
      <c r="D13" s="201" t="s">
        <v>672</v>
      </c>
      <c r="E13" s="39">
        <v>15.0</v>
      </c>
      <c r="F13" s="221"/>
      <c r="G13" s="201" t="s">
        <v>673</v>
      </c>
      <c r="H13" s="246" t="s">
        <v>157</v>
      </c>
      <c r="I13" s="223" t="s">
        <v>738</v>
      </c>
      <c r="J13" s="221"/>
      <c r="K13" s="39">
        <v>3.35</v>
      </c>
      <c r="L13" s="224">
        <v>46003.0</v>
      </c>
      <c r="M13" s="95">
        <f t="shared" si="1"/>
        <v>1</v>
      </c>
      <c r="N13" s="206" t="s">
        <v>464</v>
      </c>
      <c r="O13" s="95">
        <f t="shared" si="2"/>
        <v>1</v>
      </c>
      <c r="P13" s="39">
        <v>15.0</v>
      </c>
      <c r="Q13" s="39">
        <v>0.0</v>
      </c>
      <c r="R13" s="39">
        <v>0.0</v>
      </c>
      <c r="S13" s="225">
        <f t="shared" si="3"/>
        <v>1</v>
      </c>
      <c r="T13" s="218"/>
      <c r="U13" s="218"/>
      <c r="V13" s="218"/>
      <c r="W13" s="218"/>
      <c r="X13" s="113">
        <v>1.0</v>
      </c>
      <c r="Y13" s="221"/>
      <c r="Z13" s="218"/>
      <c r="AA13" s="226"/>
      <c r="AB13" s="226"/>
      <c r="AC13" s="154">
        <v>1.0</v>
      </c>
      <c r="AD13" s="226"/>
      <c r="AE13" s="226"/>
      <c r="AF13" s="246"/>
      <c r="AG13" s="218"/>
      <c r="AH13" s="218"/>
      <c r="AI13" s="226"/>
      <c r="AJ13" s="227"/>
      <c r="AK13" s="25"/>
      <c r="AL13" s="25"/>
      <c r="AM13" s="25"/>
      <c r="AN13" s="25"/>
      <c r="AO13" s="25"/>
      <c r="AP13" s="225"/>
      <c r="AQ13" s="218"/>
      <c r="AR13" s="218"/>
    </row>
    <row r="14" ht="105.0" customHeight="1">
      <c r="A14" s="200" t="s">
        <v>186</v>
      </c>
      <c r="B14" s="200" t="s">
        <v>675</v>
      </c>
      <c r="C14" s="201" t="s">
        <v>676</v>
      </c>
      <c r="D14" s="201" t="s">
        <v>677</v>
      </c>
      <c r="E14" s="39">
        <v>16.0</v>
      </c>
      <c r="F14" s="221"/>
      <c r="G14" s="201" t="s">
        <v>678</v>
      </c>
      <c r="H14" s="246" t="s">
        <v>157</v>
      </c>
      <c r="I14" s="223" t="s">
        <v>739</v>
      </c>
      <c r="J14" s="221"/>
      <c r="K14" s="39">
        <v>3.56</v>
      </c>
      <c r="L14" s="224">
        <v>45972.0</v>
      </c>
      <c r="M14" s="95">
        <f t="shared" si="1"/>
        <v>1</v>
      </c>
      <c r="N14" s="206" t="s">
        <v>372</v>
      </c>
      <c r="O14" s="95">
        <f t="shared" si="2"/>
        <v>1</v>
      </c>
      <c r="P14" s="39">
        <v>16.0</v>
      </c>
      <c r="Q14" s="39">
        <v>0.0</v>
      </c>
      <c r="R14" s="39">
        <v>0.0</v>
      </c>
      <c r="S14" s="225">
        <f t="shared" si="3"/>
        <v>1</v>
      </c>
      <c r="T14" s="218"/>
      <c r="U14" s="218"/>
      <c r="V14" s="218"/>
      <c r="W14" s="218"/>
      <c r="X14" s="113">
        <v>1.0</v>
      </c>
      <c r="Y14" s="221"/>
      <c r="Z14" s="218"/>
      <c r="AA14" s="226"/>
      <c r="AB14" s="226"/>
      <c r="AC14" s="154">
        <v>1.0</v>
      </c>
      <c r="AD14" s="226"/>
      <c r="AE14" s="226"/>
      <c r="AF14" s="218"/>
      <c r="AG14" s="218"/>
      <c r="AH14" s="218"/>
      <c r="AI14" s="226"/>
      <c r="AJ14" s="227"/>
      <c r="AK14" s="25"/>
      <c r="AL14" s="25"/>
      <c r="AM14" s="25"/>
      <c r="AN14" s="25"/>
      <c r="AO14" s="25"/>
      <c r="AP14" s="225"/>
      <c r="AQ14" s="218"/>
      <c r="AR14" s="218"/>
    </row>
    <row r="15" ht="105.0" customHeight="1">
      <c r="A15" s="200" t="s">
        <v>224</v>
      </c>
      <c r="B15" s="200" t="s">
        <v>680</v>
      </c>
      <c r="C15" s="201" t="s">
        <v>681</v>
      </c>
      <c r="D15" s="201" t="s">
        <v>682</v>
      </c>
      <c r="E15" s="39">
        <v>21.0</v>
      </c>
      <c r="F15" s="221"/>
      <c r="G15" s="201" t="s">
        <v>683</v>
      </c>
      <c r="H15" s="246" t="s">
        <v>157</v>
      </c>
      <c r="I15" s="223" t="s">
        <v>684</v>
      </c>
      <c r="J15" s="221"/>
      <c r="K15" s="39">
        <v>3.45</v>
      </c>
      <c r="L15" s="228" t="s">
        <v>401</v>
      </c>
      <c r="M15" s="95">
        <f t="shared" si="1"/>
        <v>1</v>
      </c>
      <c r="N15" s="206" t="s">
        <v>410</v>
      </c>
      <c r="O15" s="95">
        <f t="shared" si="2"/>
        <v>1</v>
      </c>
      <c r="P15" s="39">
        <v>21.0</v>
      </c>
      <c r="Q15" s="39">
        <v>0.0</v>
      </c>
      <c r="R15" s="39">
        <v>0.0</v>
      </c>
      <c r="S15" s="225">
        <f t="shared" si="3"/>
        <v>1</v>
      </c>
      <c r="T15" s="218"/>
      <c r="U15" s="218"/>
      <c r="V15" s="218"/>
      <c r="W15" s="218"/>
      <c r="X15" s="113">
        <v>1.0</v>
      </c>
      <c r="Y15" s="221"/>
      <c r="Z15" s="218"/>
      <c r="AA15" s="226"/>
      <c r="AB15" s="226"/>
      <c r="AC15" s="154">
        <v>1.0</v>
      </c>
      <c r="AD15" s="226"/>
      <c r="AE15" s="226"/>
      <c r="AF15" s="218"/>
      <c r="AG15" s="218"/>
      <c r="AH15" s="218"/>
      <c r="AI15" s="226"/>
      <c r="AJ15" s="227"/>
      <c r="AK15" s="25"/>
      <c r="AL15" s="25"/>
      <c r="AM15" s="25"/>
      <c r="AN15" s="25"/>
      <c r="AO15" s="25"/>
      <c r="AP15" s="225"/>
      <c r="AQ15" s="218"/>
      <c r="AR15" s="218"/>
    </row>
    <row r="16" ht="78.0" customHeight="1">
      <c r="A16" s="219" t="s">
        <v>174</v>
      </c>
      <c r="B16" s="229" t="s">
        <v>685</v>
      </c>
      <c r="C16" s="201" t="s">
        <v>686</v>
      </c>
      <c r="D16" s="201" t="s">
        <v>687</v>
      </c>
      <c r="E16" s="230">
        <v>22.0</v>
      </c>
      <c r="F16" s="231"/>
      <c r="G16" s="201" t="s">
        <v>688</v>
      </c>
      <c r="H16" s="246" t="s">
        <v>157</v>
      </c>
      <c r="I16" s="223" t="s">
        <v>740</v>
      </c>
      <c r="J16" s="221"/>
      <c r="K16" s="39">
        <v>3.22</v>
      </c>
      <c r="L16" s="228" t="s">
        <v>401</v>
      </c>
      <c r="M16" s="95">
        <f t="shared" si="1"/>
        <v>1</v>
      </c>
      <c r="N16" s="206" t="s">
        <v>479</v>
      </c>
      <c r="O16" s="95">
        <f t="shared" si="2"/>
        <v>1</v>
      </c>
      <c r="P16" s="39">
        <v>18.0</v>
      </c>
      <c r="Q16" s="39">
        <v>0.0</v>
      </c>
      <c r="R16" s="39">
        <v>4.0</v>
      </c>
      <c r="S16" s="225">
        <f t="shared" si="3"/>
        <v>0.9</v>
      </c>
      <c r="T16" s="218"/>
      <c r="U16" s="218"/>
      <c r="V16" s="218"/>
      <c r="W16" s="218"/>
      <c r="X16" s="113">
        <v>1.0</v>
      </c>
      <c r="Y16" s="221"/>
      <c r="Z16" s="218"/>
      <c r="AA16" s="226"/>
      <c r="AB16" s="226"/>
      <c r="AC16" s="154">
        <v>1.0</v>
      </c>
      <c r="AD16" s="226"/>
      <c r="AE16" s="226"/>
      <c r="AF16" s="246" t="s">
        <v>741</v>
      </c>
      <c r="AG16" s="246" t="s">
        <v>742</v>
      </c>
      <c r="AH16" s="246" t="b">
        <v>1</v>
      </c>
      <c r="AI16" s="223" t="s">
        <v>743</v>
      </c>
      <c r="AJ16" s="25"/>
      <c r="AK16" s="39">
        <v>3.89</v>
      </c>
      <c r="AL16" s="39" t="s">
        <v>716</v>
      </c>
      <c r="AM16" s="39">
        <v>22.0</v>
      </c>
      <c r="AN16" s="39">
        <v>0.0</v>
      </c>
      <c r="AO16" s="39">
        <v>0.0</v>
      </c>
      <c r="AP16" s="225">
        <f>(2*AM16)/(2*AM16+AN16+AO16)</f>
        <v>1</v>
      </c>
      <c r="AQ16" s="218"/>
      <c r="AR16" s="218"/>
    </row>
    <row r="17" ht="87.75" customHeight="1">
      <c r="A17" s="200" t="s">
        <v>165</v>
      </c>
      <c r="B17" s="248" t="s">
        <v>691</v>
      </c>
      <c r="C17" s="201" t="s">
        <v>692</v>
      </c>
      <c r="D17" s="201" t="s">
        <v>693</v>
      </c>
      <c r="E17" s="230">
        <v>24.0</v>
      </c>
      <c r="F17" s="241"/>
      <c r="G17" s="201" t="s">
        <v>744</v>
      </c>
      <c r="H17" s="246" t="s">
        <v>157</v>
      </c>
      <c r="I17" s="223" t="s">
        <v>745</v>
      </c>
      <c r="J17" s="221"/>
      <c r="K17" s="39">
        <v>3.49</v>
      </c>
      <c r="L17" s="228" t="s">
        <v>464</v>
      </c>
      <c r="M17" s="95">
        <f t="shared" si="1"/>
        <v>1</v>
      </c>
      <c r="N17" s="206" t="s">
        <v>617</v>
      </c>
      <c r="O17" s="95">
        <f t="shared" si="2"/>
        <v>1</v>
      </c>
      <c r="P17" s="39">
        <v>24.0</v>
      </c>
      <c r="Q17" s="39">
        <v>0.0</v>
      </c>
      <c r="R17" s="39">
        <v>0.0</v>
      </c>
      <c r="S17" s="225">
        <f t="shared" si="3"/>
        <v>1</v>
      </c>
      <c r="T17" s="218"/>
      <c r="U17" s="218"/>
      <c r="V17" s="218"/>
      <c r="W17" s="218"/>
      <c r="X17" s="113">
        <v>1.0</v>
      </c>
      <c r="Y17" s="221"/>
      <c r="Z17" s="218"/>
      <c r="AA17" s="226"/>
      <c r="AB17" s="226"/>
      <c r="AC17" s="154">
        <v>1.0</v>
      </c>
      <c r="AD17" s="226"/>
      <c r="AE17" s="226"/>
      <c r="AF17" s="218"/>
      <c r="AG17" s="218"/>
      <c r="AH17" s="218"/>
      <c r="AI17" s="226"/>
      <c r="AJ17" s="227"/>
      <c r="AK17" s="25"/>
      <c r="AL17" s="25"/>
      <c r="AM17" s="25"/>
      <c r="AN17" s="25"/>
      <c r="AO17" s="25"/>
      <c r="AP17" s="225"/>
      <c r="AQ17" s="218"/>
      <c r="AR17" s="218"/>
    </row>
    <row r="18" ht="85.5" customHeight="1">
      <c r="A18" s="200" t="s">
        <v>171</v>
      </c>
      <c r="B18" s="200" t="s">
        <v>696</v>
      </c>
      <c r="C18" s="201" t="s">
        <v>697</v>
      </c>
      <c r="D18" s="201" t="s">
        <v>698</v>
      </c>
      <c r="E18" s="39">
        <v>25.0</v>
      </c>
      <c r="F18" s="221"/>
      <c r="G18" s="201" t="s">
        <v>699</v>
      </c>
      <c r="H18" s="246" t="s">
        <v>157</v>
      </c>
      <c r="I18" s="223" t="s">
        <v>746</v>
      </c>
      <c r="J18" s="221"/>
      <c r="K18" s="39">
        <v>4.44</v>
      </c>
      <c r="L18" s="228" t="s">
        <v>479</v>
      </c>
      <c r="M18" s="95">
        <f t="shared" si="1"/>
        <v>1</v>
      </c>
      <c r="N18" s="206" t="s">
        <v>653</v>
      </c>
      <c r="O18" s="95">
        <f t="shared" si="2"/>
        <v>1</v>
      </c>
      <c r="P18" s="39">
        <v>25.0</v>
      </c>
      <c r="Q18" s="39">
        <v>0.0</v>
      </c>
      <c r="R18" s="39">
        <v>0.0</v>
      </c>
      <c r="S18" s="225">
        <f t="shared" si="3"/>
        <v>1</v>
      </c>
      <c r="T18" s="218"/>
      <c r="U18" s="218"/>
      <c r="V18" s="218"/>
      <c r="W18" s="218"/>
      <c r="X18" s="113">
        <v>1.0</v>
      </c>
      <c r="Y18" s="221"/>
      <c r="Z18" s="218"/>
      <c r="AA18" s="226"/>
      <c r="AB18" s="226"/>
      <c r="AC18" s="154">
        <v>1.0</v>
      </c>
      <c r="AD18" s="226"/>
      <c r="AE18" s="226"/>
      <c r="AF18" s="218"/>
      <c r="AG18" s="218"/>
      <c r="AH18" s="218"/>
      <c r="AI18" s="226"/>
      <c r="AJ18" s="227"/>
      <c r="AK18" s="25"/>
      <c r="AL18" s="25"/>
      <c r="AM18" s="25"/>
      <c r="AN18" s="25"/>
      <c r="AO18" s="25"/>
      <c r="AP18" s="225"/>
      <c r="AQ18" s="218"/>
      <c r="AR18" s="218"/>
    </row>
    <row r="19" ht="81.75" customHeight="1">
      <c r="A19" s="200" t="s">
        <v>174</v>
      </c>
      <c r="B19" s="248" t="s">
        <v>701</v>
      </c>
      <c r="C19" s="201" t="s">
        <v>702</v>
      </c>
      <c r="D19" s="201" t="s">
        <v>703</v>
      </c>
      <c r="E19" s="39">
        <v>26.0</v>
      </c>
      <c r="F19" s="221"/>
      <c r="G19" s="201" t="s">
        <v>704</v>
      </c>
      <c r="H19" s="246" t="s">
        <v>157</v>
      </c>
      <c r="I19" s="223" t="s">
        <v>747</v>
      </c>
      <c r="J19" s="221"/>
      <c r="K19" s="39">
        <v>3.65</v>
      </c>
      <c r="L19" s="228" t="s">
        <v>479</v>
      </c>
      <c r="M19" s="95">
        <f t="shared" si="1"/>
        <v>1</v>
      </c>
      <c r="N19" s="206" t="s">
        <v>542</v>
      </c>
      <c r="O19" s="95">
        <f t="shared" si="2"/>
        <v>1</v>
      </c>
      <c r="P19" s="39">
        <v>26.0</v>
      </c>
      <c r="Q19" s="39">
        <v>2.0</v>
      </c>
      <c r="R19" s="39">
        <v>0.0</v>
      </c>
      <c r="S19" s="225">
        <f t="shared" si="3"/>
        <v>0.962962963</v>
      </c>
      <c r="T19" s="218"/>
      <c r="U19" s="218"/>
      <c r="V19" s="218"/>
      <c r="W19" s="218"/>
      <c r="X19" s="113">
        <v>1.0</v>
      </c>
      <c r="Y19" s="221"/>
      <c r="Z19" s="218"/>
      <c r="AA19" s="226"/>
      <c r="AB19" s="226"/>
      <c r="AC19" s="154">
        <v>1.0</v>
      </c>
      <c r="AD19" s="226"/>
      <c r="AE19" s="226"/>
      <c r="AF19" s="246" t="s">
        <v>748</v>
      </c>
      <c r="AG19" s="246" t="s">
        <v>749</v>
      </c>
      <c r="AH19" s="246" t="b">
        <v>1</v>
      </c>
      <c r="AI19" s="223" t="s">
        <v>708</v>
      </c>
      <c r="AJ19" s="25"/>
      <c r="AK19" s="39">
        <v>2.92</v>
      </c>
      <c r="AL19" s="39" t="s">
        <v>526</v>
      </c>
      <c r="AM19" s="39">
        <v>26.0</v>
      </c>
      <c r="AN19" s="39">
        <v>0.0</v>
      </c>
      <c r="AO19" s="39">
        <v>0.0</v>
      </c>
      <c r="AP19" s="225">
        <f>(2*AM19)/(2*AM19+AN19+AO19)</f>
        <v>1</v>
      </c>
      <c r="AQ19" s="218"/>
      <c r="AR19" s="218"/>
    </row>
    <row r="20" ht="98.25" customHeight="1">
      <c r="A20" s="200" t="s">
        <v>191</v>
      </c>
      <c r="B20" s="200" t="s">
        <v>711</v>
      </c>
      <c r="C20" s="201" t="s">
        <v>712</v>
      </c>
      <c r="D20" s="201" t="s">
        <v>713</v>
      </c>
      <c r="E20" s="39">
        <v>37.0</v>
      </c>
      <c r="F20" s="221"/>
      <c r="G20" s="201" t="s">
        <v>714</v>
      </c>
      <c r="H20" s="246" t="s">
        <v>157</v>
      </c>
      <c r="I20" s="223" t="s">
        <v>750</v>
      </c>
      <c r="J20" s="221"/>
      <c r="K20" s="39">
        <v>4.9</v>
      </c>
      <c r="L20" s="228" t="s">
        <v>716</v>
      </c>
      <c r="M20" s="95">
        <f t="shared" si="1"/>
        <v>1</v>
      </c>
      <c r="N20" s="206" t="s">
        <v>717</v>
      </c>
      <c r="O20" s="95">
        <f t="shared" si="2"/>
        <v>1</v>
      </c>
      <c r="P20" s="39">
        <v>37.0</v>
      </c>
      <c r="Q20" s="39">
        <v>0.0</v>
      </c>
      <c r="R20" s="39">
        <v>0.0</v>
      </c>
      <c r="S20" s="225">
        <f t="shared" si="3"/>
        <v>1</v>
      </c>
      <c r="T20" s="218"/>
      <c r="U20" s="218"/>
      <c r="V20" s="218"/>
      <c r="W20" s="218"/>
      <c r="X20" s="113">
        <v>1.0</v>
      </c>
      <c r="Y20" s="221"/>
      <c r="Z20" s="218"/>
      <c r="AA20" s="226"/>
      <c r="AB20" s="226"/>
      <c r="AC20" s="154">
        <v>1.0</v>
      </c>
      <c r="AD20" s="226"/>
      <c r="AE20" s="226"/>
      <c r="AF20" s="218"/>
      <c r="AG20" s="218"/>
      <c r="AH20" s="218"/>
      <c r="AI20" s="226"/>
      <c r="AJ20" s="227"/>
      <c r="AK20" s="25"/>
      <c r="AL20" s="25"/>
      <c r="AM20" s="25"/>
      <c r="AN20" s="25"/>
      <c r="AO20" s="25"/>
      <c r="AP20" s="225"/>
      <c r="AQ20" s="218"/>
      <c r="AR20" s="218"/>
    </row>
    <row r="21" ht="79.5" customHeight="1">
      <c r="A21" s="200" t="s">
        <v>193</v>
      </c>
      <c r="B21" s="248" t="s">
        <v>718</v>
      </c>
      <c r="C21" s="201" t="s">
        <v>719</v>
      </c>
      <c r="D21" s="201" t="s">
        <v>720</v>
      </c>
      <c r="E21" s="230">
        <v>40.0</v>
      </c>
      <c r="F21" s="241"/>
      <c r="G21" s="201" t="s">
        <v>721</v>
      </c>
      <c r="H21" s="246" t="s">
        <v>157</v>
      </c>
      <c r="I21" s="223" t="s">
        <v>751</v>
      </c>
      <c r="J21" s="221"/>
      <c r="K21" s="39">
        <v>7.74</v>
      </c>
      <c r="L21" s="228" t="s">
        <v>526</v>
      </c>
      <c r="M21" s="95">
        <f t="shared" si="1"/>
        <v>1</v>
      </c>
      <c r="N21" s="206" t="s">
        <v>590</v>
      </c>
      <c r="O21" s="95">
        <f t="shared" si="2"/>
        <v>0.9459459459</v>
      </c>
      <c r="P21" s="39">
        <v>24.0</v>
      </c>
      <c r="Q21" s="39">
        <v>0.0</v>
      </c>
      <c r="R21" s="39">
        <v>16.0</v>
      </c>
      <c r="S21" s="225">
        <f t="shared" si="3"/>
        <v>0.75</v>
      </c>
      <c r="T21" s="218"/>
      <c r="U21" s="218"/>
      <c r="V21" s="218"/>
      <c r="W21" s="218"/>
      <c r="X21" s="113">
        <v>1.0</v>
      </c>
      <c r="Y21" s="221"/>
      <c r="Z21" s="246"/>
      <c r="AA21" s="249"/>
      <c r="AB21" s="249"/>
      <c r="AC21" s="154">
        <v>0.9459459459459459</v>
      </c>
      <c r="AD21" s="249"/>
      <c r="AE21" s="249"/>
      <c r="AF21" s="246" t="s">
        <v>752</v>
      </c>
      <c r="AG21" s="249" t="s">
        <v>753</v>
      </c>
      <c r="AH21" s="249" t="b">
        <v>1</v>
      </c>
      <c r="AI21" s="249" t="s">
        <v>754</v>
      </c>
      <c r="AJ21" s="250"/>
      <c r="AK21" s="39">
        <v>7.81</v>
      </c>
      <c r="AL21" s="39" t="s">
        <v>447</v>
      </c>
      <c r="AM21" s="39">
        <v>39.0</v>
      </c>
      <c r="AN21" s="39">
        <v>1.0</v>
      </c>
      <c r="AO21" s="39">
        <v>1.0</v>
      </c>
      <c r="AP21" s="225">
        <f t="shared" ref="AP21:AP27" si="5">(2*AM21)/(2*AM21+AN21+AO21)</f>
        <v>0.975</v>
      </c>
      <c r="AQ21" s="218"/>
      <c r="AR21" s="218"/>
    </row>
    <row r="22" ht="79.5" customHeight="1">
      <c r="A22" s="200" t="s">
        <v>193</v>
      </c>
      <c r="B22" s="248" t="s">
        <v>718</v>
      </c>
      <c r="C22" s="201" t="s">
        <v>719</v>
      </c>
      <c r="D22" s="201" t="s">
        <v>720</v>
      </c>
      <c r="E22" s="230">
        <v>40.0</v>
      </c>
      <c r="F22" s="241"/>
      <c r="G22" s="201" t="s">
        <v>721</v>
      </c>
      <c r="H22" s="246" t="s">
        <v>157</v>
      </c>
      <c r="I22" s="223" t="s">
        <v>755</v>
      </c>
      <c r="J22" s="221"/>
      <c r="K22" s="39"/>
      <c r="L22" s="228"/>
      <c r="M22" s="95"/>
      <c r="N22" s="206"/>
      <c r="O22" s="95"/>
      <c r="P22" s="39"/>
      <c r="Q22" s="39"/>
      <c r="R22" s="39"/>
      <c r="S22" s="225"/>
      <c r="T22" s="218"/>
      <c r="U22" s="218"/>
      <c r="V22" s="218"/>
      <c r="W22" s="218"/>
      <c r="X22" s="221"/>
      <c r="Y22" s="221"/>
      <c r="AC22" s="125"/>
      <c r="AF22" s="246" t="s">
        <v>756</v>
      </c>
      <c r="AG22" s="251" t="s">
        <v>757</v>
      </c>
      <c r="AH22" s="246" t="b">
        <v>0</v>
      </c>
      <c r="AI22" s="249" t="s">
        <v>758</v>
      </c>
      <c r="AJ22" s="252"/>
      <c r="AK22" s="39">
        <v>9.61</v>
      </c>
      <c r="AL22" s="39" t="s">
        <v>447</v>
      </c>
      <c r="AM22" s="39">
        <v>39.0</v>
      </c>
      <c r="AN22" s="39">
        <v>1.0</v>
      </c>
      <c r="AO22" s="39">
        <v>1.0</v>
      </c>
      <c r="AP22" s="225">
        <f t="shared" si="5"/>
        <v>0.975</v>
      </c>
      <c r="AQ22" s="218"/>
      <c r="AR22" s="218"/>
    </row>
    <row r="23" ht="79.5" customHeight="1">
      <c r="A23" s="200" t="s">
        <v>195</v>
      </c>
      <c r="B23" s="200" t="s">
        <v>724</v>
      </c>
      <c r="C23" s="220" t="s">
        <v>725</v>
      </c>
      <c r="D23" s="220" t="s">
        <v>726</v>
      </c>
      <c r="E23" s="39">
        <v>76.0</v>
      </c>
      <c r="F23" s="221"/>
      <c r="G23" s="201" t="s">
        <v>727</v>
      </c>
      <c r="H23" s="246" t="s">
        <v>157</v>
      </c>
      <c r="I23" s="223" t="s">
        <v>759</v>
      </c>
      <c r="J23" s="221"/>
      <c r="K23" s="39">
        <v>11.32</v>
      </c>
      <c r="L23" s="228" t="s">
        <v>760</v>
      </c>
      <c r="M23" s="95">
        <f>VALUE(LEFT(L23, FIND("/", L23) - 1)) / VALUE(RIGHT(L23, LEN(L23) - FIND("/", L23)))</f>
        <v>0.8518518519</v>
      </c>
      <c r="N23" s="206" t="s">
        <v>549</v>
      </c>
      <c r="O23" s="95">
        <f>VALUE(LEFT(N23, FIND("/", N23) - 1)) / VALUE(RIGHT(N23, LEN(N23) - FIND("/", N23)))</f>
        <v>1</v>
      </c>
      <c r="P23" s="39">
        <v>68.0</v>
      </c>
      <c r="Q23" s="39">
        <v>7.0</v>
      </c>
      <c r="R23" s="39">
        <v>8.0</v>
      </c>
      <c r="S23" s="225">
        <f>(2*P23)/(2*P23+Q23+R23)</f>
        <v>0.9006622517</v>
      </c>
      <c r="T23" s="246" t="s">
        <v>761</v>
      </c>
      <c r="U23" s="246" t="s">
        <v>762</v>
      </c>
      <c r="V23" s="246" t="s">
        <v>733</v>
      </c>
      <c r="W23" s="246" t="s">
        <v>763</v>
      </c>
      <c r="X23" s="113">
        <v>1.0</v>
      </c>
      <c r="Y23" s="54">
        <v>11.12</v>
      </c>
      <c r="Z23" s="218"/>
      <c r="AA23" s="226"/>
      <c r="AB23" s="226"/>
      <c r="AC23" s="154">
        <v>1.0</v>
      </c>
      <c r="AD23" s="226"/>
      <c r="AE23" s="226"/>
      <c r="AF23" s="246" t="s">
        <v>764</v>
      </c>
      <c r="AG23" s="246" t="s">
        <v>765</v>
      </c>
      <c r="AH23" s="246" t="b">
        <v>1</v>
      </c>
      <c r="AI23" s="249" t="s">
        <v>766</v>
      </c>
      <c r="AJ23" s="227"/>
      <c r="AK23" s="39">
        <v>9.74</v>
      </c>
      <c r="AL23" s="39" t="s">
        <v>767</v>
      </c>
      <c r="AM23" s="39">
        <v>36.0</v>
      </c>
      <c r="AN23" s="39">
        <v>3.0</v>
      </c>
      <c r="AO23" s="39">
        <v>40.0</v>
      </c>
      <c r="AP23" s="225">
        <f t="shared" si="5"/>
        <v>0.6260869565</v>
      </c>
      <c r="AQ23" s="218"/>
      <c r="AR23" s="218"/>
    </row>
    <row r="24" ht="79.5" customHeight="1">
      <c r="A24" s="200" t="s">
        <v>195</v>
      </c>
      <c r="B24" s="200" t="s">
        <v>724</v>
      </c>
      <c r="C24" s="220" t="s">
        <v>725</v>
      </c>
      <c r="D24" s="220" t="s">
        <v>726</v>
      </c>
      <c r="E24" s="39">
        <v>76.0</v>
      </c>
      <c r="F24" s="221"/>
      <c r="G24" s="201" t="s">
        <v>727</v>
      </c>
      <c r="H24" s="246" t="s">
        <v>157</v>
      </c>
      <c r="I24" s="223" t="s">
        <v>768</v>
      </c>
      <c r="J24" s="221"/>
      <c r="K24" s="39"/>
      <c r="L24" s="228"/>
      <c r="M24" s="95"/>
      <c r="N24" s="206"/>
      <c r="O24" s="95"/>
      <c r="P24" s="39"/>
      <c r="Q24" s="39"/>
      <c r="R24" s="39"/>
      <c r="S24" s="225"/>
      <c r="T24" s="246"/>
      <c r="U24" s="246"/>
      <c r="V24" s="246"/>
      <c r="W24" s="246"/>
      <c r="X24" s="54"/>
      <c r="Y24" s="54"/>
      <c r="Z24" s="218"/>
      <c r="AA24" s="226"/>
      <c r="AB24" s="226"/>
      <c r="AC24" s="154"/>
      <c r="AD24" s="226"/>
      <c r="AE24" s="226"/>
      <c r="AF24" s="246" t="s">
        <v>769</v>
      </c>
      <c r="AG24" s="246" t="s">
        <v>765</v>
      </c>
      <c r="AH24" s="246" t="b">
        <v>1</v>
      </c>
      <c r="AI24" s="249" t="s">
        <v>766</v>
      </c>
      <c r="AJ24" s="227"/>
      <c r="AK24" s="39">
        <v>9.74</v>
      </c>
      <c r="AL24" s="39" t="s">
        <v>767</v>
      </c>
      <c r="AM24" s="39">
        <v>36.0</v>
      </c>
      <c r="AN24" s="39">
        <v>3.0</v>
      </c>
      <c r="AO24" s="39">
        <v>40.0</v>
      </c>
      <c r="AP24" s="225">
        <f t="shared" si="5"/>
        <v>0.6260869565</v>
      </c>
      <c r="AQ24" s="218"/>
      <c r="AR24" s="218"/>
    </row>
    <row r="25" ht="79.5" customHeight="1">
      <c r="A25" s="200" t="s">
        <v>195</v>
      </c>
      <c r="B25" s="200" t="s">
        <v>724</v>
      </c>
      <c r="C25" s="220" t="s">
        <v>725</v>
      </c>
      <c r="D25" s="220" t="s">
        <v>726</v>
      </c>
      <c r="E25" s="39">
        <v>76.0</v>
      </c>
      <c r="F25" s="221"/>
      <c r="G25" s="201" t="s">
        <v>727</v>
      </c>
      <c r="H25" s="246" t="s">
        <v>157</v>
      </c>
      <c r="I25" s="223" t="s">
        <v>768</v>
      </c>
      <c r="J25" s="221"/>
      <c r="K25" s="39"/>
      <c r="L25" s="228"/>
      <c r="M25" s="95"/>
      <c r="N25" s="206"/>
      <c r="O25" s="95"/>
      <c r="P25" s="39"/>
      <c r="Q25" s="39"/>
      <c r="R25" s="39"/>
      <c r="S25" s="225"/>
      <c r="T25" s="246"/>
      <c r="U25" s="246"/>
      <c r="V25" s="246"/>
      <c r="W25" s="246"/>
      <c r="X25" s="54"/>
      <c r="Y25" s="54"/>
      <c r="Z25" s="218"/>
      <c r="AA25" s="226"/>
      <c r="AB25" s="226"/>
      <c r="AC25" s="154"/>
      <c r="AD25" s="226"/>
      <c r="AE25" s="226"/>
      <c r="AF25" s="246" t="s">
        <v>770</v>
      </c>
      <c r="AG25" s="246" t="s">
        <v>765</v>
      </c>
      <c r="AH25" s="246" t="b">
        <v>1</v>
      </c>
      <c r="AI25" s="249" t="s">
        <v>766</v>
      </c>
      <c r="AJ25" s="227"/>
      <c r="AK25" s="39">
        <v>9.74</v>
      </c>
      <c r="AL25" s="39" t="s">
        <v>767</v>
      </c>
      <c r="AM25" s="39">
        <v>36.0</v>
      </c>
      <c r="AN25" s="39">
        <v>3.0</v>
      </c>
      <c r="AO25" s="39">
        <v>40.0</v>
      </c>
      <c r="AP25" s="225">
        <f t="shared" si="5"/>
        <v>0.6260869565</v>
      </c>
      <c r="AQ25" s="218"/>
      <c r="AR25" s="218"/>
    </row>
    <row r="26" ht="88.5" customHeight="1">
      <c r="A26" s="200" t="s">
        <v>195</v>
      </c>
      <c r="B26" s="200" t="s">
        <v>724</v>
      </c>
      <c r="C26" s="220" t="s">
        <v>725</v>
      </c>
      <c r="D26" s="220" t="s">
        <v>726</v>
      </c>
      <c r="E26" s="39">
        <v>76.0</v>
      </c>
      <c r="F26" s="221"/>
      <c r="G26" s="201" t="s">
        <v>727</v>
      </c>
      <c r="H26" s="246" t="s">
        <v>157</v>
      </c>
      <c r="I26" s="223" t="s">
        <v>759</v>
      </c>
      <c r="J26" s="221"/>
      <c r="K26" s="39"/>
      <c r="L26" s="228"/>
      <c r="M26" s="95"/>
      <c r="N26" s="206"/>
      <c r="O26" s="95"/>
      <c r="P26" s="39"/>
      <c r="Q26" s="39"/>
      <c r="R26" s="39"/>
      <c r="S26" s="225"/>
      <c r="T26" s="246"/>
      <c r="U26" s="246"/>
      <c r="V26" s="246"/>
      <c r="W26" s="246"/>
      <c r="X26" s="54"/>
      <c r="Y26" s="54"/>
      <c r="Z26" s="218"/>
      <c r="AA26" s="226"/>
      <c r="AB26" s="226"/>
      <c r="AC26" s="154"/>
      <c r="AD26" s="226"/>
      <c r="AE26" s="226"/>
      <c r="AF26" s="246" t="s">
        <v>771</v>
      </c>
      <c r="AG26" s="246" t="s">
        <v>765</v>
      </c>
      <c r="AH26" s="246" t="b">
        <v>1</v>
      </c>
      <c r="AI26" s="249" t="s">
        <v>766</v>
      </c>
      <c r="AJ26" s="227"/>
      <c r="AK26" s="39">
        <v>9.74</v>
      </c>
      <c r="AL26" s="39" t="s">
        <v>767</v>
      </c>
      <c r="AM26" s="39">
        <v>36.0</v>
      </c>
      <c r="AN26" s="39">
        <v>3.0</v>
      </c>
      <c r="AO26" s="39">
        <v>40.0</v>
      </c>
      <c r="AP26" s="225">
        <f t="shared" si="5"/>
        <v>0.6260869565</v>
      </c>
      <c r="AQ26" s="218"/>
      <c r="AR26" s="218"/>
    </row>
    <row r="27" ht="79.5" customHeight="1">
      <c r="A27" s="200" t="s">
        <v>195</v>
      </c>
      <c r="B27" s="200" t="s">
        <v>724</v>
      </c>
      <c r="C27" s="220" t="s">
        <v>725</v>
      </c>
      <c r="D27" s="220" t="s">
        <v>726</v>
      </c>
      <c r="E27" s="39">
        <v>76.0</v>
      </c>
      <c r="F27" s="221"/>
      <c r="G27" s="201" t="s">
        <v>727</v>
      </c>
      <c r="H27" s="246" t="s">
        <v>157</v>
      </c>
      <c r="I27" s="223" t="s">
        <v>759</v>
      </c>
      <c r="J27" s="221"/>
      <c r="K27" s="39"/>
      <c r="L27" s="228"/>
      <c r="M27" s="95"/>
      <c r="N27" s="206"/>
      <c r="O27" s="95"/>
      <c r="P27" s="39"/>
      <c r="Q27" s="39"/>
      <c r="R27" s="39"/>
      <c r="S27" s="225"/>
      <c r="T27" s="246"/>
      <c r="U27" s="246"/>
      <c r="V27" s="246"/>
      <c r="W27" s="246"/>
      <c r="X27" s="54"/>
      <c r="Y27" s="54"/>
      <c r="Z27" s="218"/>
      <c r="AA27" s="226"/>
      <c r="AB27" s="226"/>
      <c r="AC27" s="154"/>
      <c r="AD27" s="226"/>
      <c r="AE27" s="226"/>
      <c r="AF27" s="246" t="s">
        <v>772</v>
      </c>
      <c r="AG27" s="246" t="s">
        <v>765</v>
      </c>
      <c r="AH27" s="246" t="b">
        <v>1</v>
      </c>
      <c r="AI27" s="249" t="s">
        <v>766</v>
      </c>
      <c r="AJ27" s="227"/>
      <c r="AK27" s="39">
        <v>9.74</v>
      </c>
      <c r="AL27" s="39" t="s">
        <v>767</v>
      </c>
      <c r="AM27" s="39">
        <v>36.0</v>
      </c>
      <c r="AN27" s="39">
        <v>3.0</v>
      </c>
      <c r="AO27" s="39">
        <v>40.0</v>
      </c>
      <c r="AP27" s="225">
        <f t="shared" si="5"/>
        <v>0.6260869565</v>
      </c>
      <c r="AQ27" s="218"/>
      <c r="AR27" s="218"/>
    </row>
    <row r="28" ht="132.0" customHeight="1">
      <c r="A28" s="200" t="s">
        <v>223</v>
      </c>
      <c r="B28" s="200" t="s">
        <v>670</v>
      </c>
      <c r="C28" s="201" t="s">
        <v>671</v>
      </c>
      <c r="D28" s="201" t="s">
        <v>672</v>
      </c>
      <c r="E28" s="39">
        <v>15.0</v>
      </c>
      <c r="F28" s="221"/>
      <c r="G28" s="201" t="s">
        <v>673</v>
      </c>
      <c r="H28" s="246" t="s">
        <v>158</v>
      </c>
      <c r="I28" s="223" t="s">
        <v>773</v>
      </c>
      <c r="J28" s="221"/>
      <c r="K28" s="39">
        <v>3.1</v>
      </c>
      <c r="L28" s="224">
        <v>46003.0</v>
      </c>
      <c r="M28" s="95">
        <f t="shared" ref="M28:M36" si="6">VALUE(LEFT(L28, FIND("/", L28) - 1)) / VALUE(RIGHT(L28, LEN(L28) - FIND("/", L28)))</f>
        <v>1</v>
      </c>
      <c r="N28" s="206" t="s">
        <v>464</v>
      </c>
      <c r="O28" s="95">
        <f t="shared" ref="O28:O36" si="7">VALUE(LEFT(N28, FIND("/", N28) - 1)) / VALUE(RIGHT(N28, LEN(N28) - FIND("/", N28)))</f>
        <v>1</v>
      </c>
      <c r="P28" s="39">
        <v>15.0</v>
      </c>
      <c r="Q28" s="39">
        <v>0.0</v>
      </c>
      <c r="R28" s="39">
        <v>0.0</v>
      </c>
      <c r="S28" s="225">
        <f t="shared" ref="S28:S36" si="8">(2*P28)/(2*P28+Q28+R28)</f>
        <v>1</v>
      </c>
      <c r="T28" s="218"/>
      <c r="U28" s="218"/>
      <c r="V28" s="218"/>
      <c r="W28" s="218"/>
      <c r="X28" s="113">
        <v>1.0</v>
      </c>
      <c r="Y28" s="221"/>
      <c r="Z28" s="218"/>
      <c r="AA28" s="226"/>
      <c r="AB28" s="226"/>
      <c r="AC28" s="154">
        <v>1.0</v>
      </c>
      <c r="AD28" s="226"/>
      <c r="AE28" s="226"/>
      <c r="AF28" s="218"/>
      <c r="AG28" s="218"/>
      <c r="AH28" s="218"/>
      <c r="AI28" s="226"/>
      <c r="AJ28" s="227"/>
      <c r="AK28" s="25"/>
      <c r="AL28" s="25"/>
      <c r="AM28" s="25"/>
      <c r="AN28" s="25"/>
      <c r="AO28" s="25"/>
      <c r="AP28" s="225"/>
      <c r="AQ28" s="218"/>
      <c r="AR28" s="218"/>
    </row>
    <row r="29" ht="93.0" customHeight="1">
      <c r="A29" s="200" t="s">
        <v>186</v>
      </c>
      <c r="B29" s="200" t="s">
        <v>675</v>
      </c>
      <c r="C29" s="201" t="s">
        <v>676</v>
      </c>
      <c r="D29" s="201" t="s">
        <v>677</v>
      </c>
      <c r="E29" s="39">
        <v>16.0</v>
      </c>
      <c r="F29" s="221"/>
      <c r="G29" s="201" t="s">
        <v>678</v>
      </c>
      <c r="H29" s="246" t="s">
        <v>158</v>
      </c>
      <c r="I29" s="223" t="s">
        <v>774</v>
      </c>
      <c r="J29" s="221"/>
      <c r="K29" s="39">
        <v>2.65</v>
      </c>
      <c r="L29" s="224">
        <v>45972.0</v>
      </c>
      <c r="M29" s="95">
        <f t="shared" si="6"/>
        <v>1</v>
      </c>
      <c r="N29" s="206" t="s">
        <v>372</v>
      </c>
      <c r="O29" s="95">
        <f t="shared" si="7"/>
        <v>1</v>
      </c>
      <c r="P29" s="39">
        <v>16.0</v>
      </c>
      <c r="Q29" s="39">
        <v>0.0</v>
      </c>
      <c r="R29" s="39">
        <v>0.0</v>
      </c>
      <c r="S29" s="225">
        <f t="shared" si="8"/>
        <v>1</v>
      </c>
      <c r="T29" s="218"/>
      <c r="U29" s="218"/>
      <c r="V29" s="218"/>
      <c r="W29" s="218"/>
      <c r="X29" s="113">
        <v>1.0</v>
      </c>
      <c r="Y29" s="221"/>
      <c r="Z29" s="218"/>
      <c r="AA29" s="226"/>
      <c r="AB29" s="226"/>
      <c r="AC29" s="154">
        <v>1.0</v>
      </c>
      <c r="AD29" s="226"/>
      <c r="AE29" s="226"/>
      <c r="AF29" s="218"/>
      <c r="AG29" s="218"/>
      <c r="AH29" s="218"/>
      <c r="AI29" s="226"/>
      <c r="AJ29" s="227"/>
      <c r="AK29" s="25"/>
      <c r="AL29" s="25"/>
      <c r="AM29" s="25"/>
      <c r="AN29" s="25"/>
      <c r="AO29" s="25"/>
      <c r="AP29" s="225"/>
      <c r="AQ29" s="218"/>
      <c r="AR29" s="218"/>
    </row>
    <row r="30" ht="93.0" customHeight="1">
      <c r="A30" s="200" t="s">
        <v>224</v>
      </c>
      <c r="B30" s="200" t="s">
        <v>680</v>
      </c>
      <c r="C30" s="201" t="s">
        <v>681</v>
      </c>
      <c r="D30" s="201" t="s">
        <v>682</v>
      </c>
      <c r="E30" s="39">
        <v>21.0</v>
      </c>
      <c r="F30" s="221"/>
      <c r="G30" s="201" t="s">
        <v>683</v>
      </c>
      <c r="H30" s="246" t="s">
        <v>158</v>
      </c>
      <c r="I30" s="223" t="s">
        <v>775</v>
      </c>
      <c r="J30" s="221"/>
      <c r="K30" s="39">
        <v>2.95</v>
      </c>
      <c r="L30" s="228" t="s">
        <v>401</v>
      </c>
      <c r="M30" s="95">
        <f t="shared" si="6"/>
        <v>1</v>
      </c>
      <c r="N30" s="206" t="s">
        <v>410</v>
      </c>
      <c r="O30" s="95">
        <f t="shared" si="7"/>
        <v>1</v>
      </c>
      <c r="P30" s="39">
        <v>21.0</v>
      </c>
      <c r="Q30" s="39">
        <v>0.0</v>
      </c>
      <c r="R30" s="39">
        <v>0.0</v>
      </c>
      <c r="S30" s="225">
        <f t="shared" si="8"/>
        <v>1</v>
      </c>
      <c r="T30" s="218"/>
      <c r="U30" s="218"/>
      <c r="V30" s="218"/>
      <c r="W30" s="218"/>
      <c r="X30" s="113">
        <v>1.0</v>
      </c>
      <c r="Y30" s="221"/>
      <c r="Z30" s="218"/>
      <c r="AA30" s="226"/>
      <c r="AB30" s="226"/>
      <c r="AC30" s="154">
        <v>1.0</v>
      </c>
      <c r="AD30" s="226"/>
      <c r="AE30" s="226"/>
      <c r="AF30" s="218"/>
      <c r="AG30" s="218"/>
      <c r="AH30" s="218"/>
      <c r="AI30" s="226"/>
      <c r="AJ30" s="227"/>
      <c r="AK30" s="25"/>
      <c r="AL30" s="25"/>
      <c r="AM30" s="25"/>
      <c r="AN30" s="25"/>
      <c r="AO30" s="25"/>
      <c r="AP30" s="225"/>
      <c r="AQ30" s="218"/>
      <c r="AR30" s="218"/>
    </row>
    <row r="31" ht="108.0" customHeight="1">
      <c r="A31" s="219" t="s">
        <v>174</v>
      </c>
      <c r="B31" s="229" t="s">
        <v>685</v>
      </c>
      <c r="C31" s="201" t="s">
        <v>686</v>
      </c>
      <c r="D31" s="201" t="s">
        <v>687</v>
      </c>
      <c r="E31" s="230">
        <v>22.0</v>
      </c>
      <c r="F31" s="231"/>
      <c r="G31" s="201" t="s">
        <v>688</v>
      </c>
      <c r="H31" s="246" t="s">
        <v>158</v>
      </c>
      <c r="I31" s="223" t="s">
        <v>776</v>
      </c>
      <c r="J31" s="221"/>
      <c r="K31" s="39">
        <v>5.86</v>
      </c>
      <c r="L31" s="224">
        <v>46003.0</v>
      </c>
      <c r="M31" s="95">
        <f t="shared" si="6"/>
        <v>1</v>
      </c>
      <c r="N31" s="206" t="s">
        <v>479</v>
      </c>
      <c r="O31" s="95">
        <f t="shared" si="7"/>
        <v>1</v>
      </c>
      <c r="P31" s="39">
        <v>18.0</v>
      </c>
      <c r="Q31" s="39">
        <v>0.0</v>
      </c>
      <c r="R31" s="39">
        <v>4.0</v>
      </c>
      <c r="S31" s="225">
        <f t="shared" si="8"/>
        <v>0.9</v>
      </c>
      <c r="T31" s="218"/>
      <c r="U31" s="218"/>
      <c r="V31" s="218"/>
      <c r="W31" s="218"/>
      <c r="X31" s="113">
        <v>1.0</v>
      </c>
      <c r="Y31" s="221"/>
      <c r="Z31" s="218"/>
      <c r="AA31" s="226"/>
      <c r="AB31" s="226"/>
      <c r="AC31" s="154">
        <v>1.0</v>
      </c>
      <c r="AD31" s="226"/>
      <c r="AE31" s="226"/>
      <c r="AF31" s="246" t="s">
        <v>741</v>
      </c>
      <c r="AG31" s="246" t="s">
        <v>742</v>
      </c>
      <c r="AH31" s="246" t="b">
        <v>1</v>
      </c>
      <c r="AI31" s="223" t="s">
        <v>777</v>
      </c>
      <c r="AJ31" s="25"/>
      <c r="AK31" s="39">
        <v>6.14</v>
      </c>
      <c r="AL31" s="39" t="s">
        <v>716</v>
      </c>
      <c r="AM31" s="39">
        <v>22.0</v>
      </c>
      <c r="AN31" s="39">
        <v>0.0</v>
      </c>
      <c r="AO31" s="39">
        <v>0.0</v>
      </c>
      <c r="AP31" s="225">
        <f t="shared" ref="AP31:AP32" si="9">(2*AM31)/(2*AM31+AN31+AO31)</f>
        <v>1</v>
      </c>
      <c r="AQ31" s="218"/>
      <c r="AR31" s="218"/>
    </row>
    <row r="32" ht="67.5" customHeight="1">
      <c r="A32" s="200" t="s">
        <v>165</v>
      </c>
      <c r="B32" s="248" t="s">
        <v>691</v>
      </c>
      <c r="C32" s="201" t="s">
        <v>692</v>
      </c>
      <c r="D32" s="201" t="s">
        <v>693</v>
      </c>
      <c r="E32" s="230">
        <v>24.0</v>
      </c>
      <c r="F32" s="241"/>
      <c r="G32" s="201" t="s">
        <v>744</v>
      </c>
      <c r="H32" s="246" t="s">
        <v>158</v>
      </c>
      <c r="I32" s="223" t="s">
        <v>778</v>
      </c>
      <c r="J32" s="221"/>
      <c r="K32" s="39">
        <v>4.65</v>
      </c>
      <c r="L32" s="228" t="s">
        <v>474</v>
      </c>
      <c r="M32" s="95">
        <f t="shared" si="6"/>
        <v>1</v>
      </c>
      <c r="N32" s="206" t="s">
        <v>439</v>
      </c>
      <c r="O32" s="95">
        <f t="shared" si="7"/>
        <v>1</v>
      </c>
      <c r="P32" s="39">
        <v>22.0</v>
      </c>
      <c r="Q32" s="39">
        <v>8.0</v>
      </c>
      <c r="R32" s="39">
        <v>2.0</v>
      </c>
      <c r="S32" s="225">
        <f t="shared" si="8"/>
        <v>0.8148148148</v>
      </c>
      <c r="T32" s="218"/>
      <c r="U32" s="218"/>
      <c r="V32" s="218"/>
      <c r="W32" s="218"/>
      <c r="X32" s="113">
        <v>1.0</v>
      </c>
      <c r="Y32" s="221"/>
      <c r="Z32" s="218"/>
      <c r="AA32" s="226"/>
      <c r="AB32" s="226"/>
      <c r="AC32" s="154">
        <v>1.0</v>
      </c>
      <c r="AD32" s="226"/>
      <c r="AE32" s="226"/>
      <c r="AF32" s="246" t="s">
        <v>779</v>
      </c>
      <c r="AG32" s="246" t="s">
        <v>780</v>
      </c>
      <c r="AH32" s="246" t="b">
        <v>1</v>
      </c>
      <c r="AI32" s="223" t="s">
        <v>781</v>
      </c>
      <c r="AJ32" s="25"/>
      <c r="AK32" s="39">
        <v>3.38</v>
      </c>
      <c r="AL32" s="39" t="s">
        <v>617</v>
      </c>
      <c r="AM32" s="39">
        <v>24.0</v>
      </c>
      <c r="AN32" s="39">
        <v>0.0</v>
      </c>
      <c r="AO32" s="39">
        <v>0.0</v>
      </c>
      <c r="AP32" s="225">
        <f t="shared" si="9"/>
        <v>1</v>
      </c>
      <c r="AQ32" s="218"/>
      <c r="AR32" s="218"/>
    </row>
    <row r="33" ht="79.5" customHeight="1">
      <c r="A33" s="200" t="s">
        <v>171</v>
      </c>
      <c r="B33" s="200" t="s">
        <v>696</v>
      </c>
      <c r="C33" s="201" t="s">
        <v>697</v>
      </c>
      <c r="D33" s="201" t="s">
        <v>698</v>
      </c>
      <c r="E33" s="39">
        <v>25.0</v>
      </c>
      <c r="F33" s="221"/>
      <c r="G33" s="201" t="s">
        <v>782</v>
      </c>
      <c r="H33" s="246" t="s">
        <v>158</v>
      </c>
      <c r="I33" s="223" t="s">
        <v>783</v>
      </c>
      <c r="J33" s="221"/>
      <c r="K33" s="39">
        <v>3.25</v>
      </c>
      <c r="L33" s="228" t="s">
        <v>372</v>
      </c>
      <c r="M33" s="95">
        <f t="shared" si="6"/>
        <v>1</v>
      </c>
      <c r="N33" s="206" t="s">
        <v>653</v>
      </c>
      <c r="O33" s="95">
        <f t="shared" si="7"/>
        <v>1</v>
      </c>
      <c r="P33" s="39">
        <v>25.0</v>
      </c>
      <c r="Q33" s="39">
        <v>0.0</v>
      </c>
      <c r="R33" s="39">
        <v>0.0</v>
      </c>
      <c r="S33" s="225">
        <f t="shared" si="8"/>
        <v>1</v>
      </c>
      <c r="T33" s="218"/>
      <c r="U33" s="218"/>
      <c r="V33" s="218"/>
      <c r="W33" s="218"/>
      <c r="X33" s="113">
        <v>1.0</v>
      </c>
      <c r="Y33" s="221"/>
      <c r="Z33" s="218"/>
      <c r="AA33" s="226"/>
      <c r="AB33" s="226"/>
      <c r="AC33" s="154">
        <v>1.0</v>
      </c>
      <c r="AD33" s="226"/>
      <c r="AE33" s="226"/>
      <c r="AF33" s="218"/>
      <c r="AG33" s="218"/>
      <c r="AH33" s="218"/>
      <c r="AI33" s="226"/>
      <c r="AJ33" s="227"/>
      <c r="AK33" s="25"/>
      <c r="AL33" s="25"/>
      <c r="AM33" s="25"/>
      <c r="AN33" s="25"/>
      <c r="AO33" s="25"/>
      <c r="AP33" s="225"/>
      <c r="AQ33" s="218"/>
      <c r="AR33" s="218"/>
    </row>
    <row r="34" ht="48.75" customHeight="1">
      <c r="A34" s="200" t="s">
        <v>174</v>
      </c>
      <c r="B34" s="248" t="s">
        <v>701</v>
      </c>
      <c r="C34" s="201" t="s">
        <v>702</v>
      </c>
      <c r="D34" s="201" t="s">
        <v>703</v>
      </c>
      <c r="E34" s="39">
        <v>26.0</v>
      </c>
      <c r="F34" s="221"/>
      <c r="G34" s="201" t="s">
        <v>704</v>
      </c>
      <c r="H34" s="246" t="s">
        <v>158</v>
      </c>
      <c r="I34" s="223" t="s">
        <v>784</v>
      </c>
      <c r="J34" s="221"/>
      <c r="K34" s="39">
        <v>5.05</v>
      </c>
      <c r="L34" s="228" t="s">
        <v>479</v>
      </c>
      <c r="M34" s="95">
        <f t="shared" si="6"/>
        <v>1</v>
      </c>
      <c r="N34" s="206" t="s">
        <v>542</v>
      </c>
      <c r="O34" s="95">
        <f t="shared" si="7"/>
        <v>1</v>
      </c>
      <c r="P34" s="39">
        <v>26.0</v>
      </c>
      <c r="Q34" s="39">
        <v>2.0</v>
      </c>
      <c r="R34" s="39">
        <v>0.0</v>
      </c>
      <c r="S34" s="225">
        <f t="shared" si="8"/>
        <v>0.962962963</v>
      </c>
      <c r="T34" s="218"/>
      <c r="U34" s="218"/>
      <c r="V34" s="218"/>
      <c r="W34" s="218"/>
      <c r="X34" s="113">
        <v>1.0</v>
      </c>
      <c r="Y34" s="221"/>
      <c r="Z34" s="218"/>
      <c r="AA34" s="226"/>
      <c r="AB34" s="226"/>
      <c r="AC34" s="154">
        <v>1.0</v>
      </c>
      <c r="AD34" s="226"/>
      <c r="AE34" s="226"/>
      <c r="AF34" s="246" t="s">
        <v>785</v>
      </c>
      <c r="AG34" s="246" t="s">
        <v>786</v>
      </c>
      <c r="AH34" s="246" t="b">
        <v>1</v>
      </c>
      <c r="AI34" s="223" t="s">
        <v>787</v>
      </c>
      <c r="AJ34" s="25"/>
      <c r="AK34" s="39">
        <v>5.26</v>
      </c>
      <c r="AL34" s="39" t="s">
        <v>526</v>
      </c>
      <c r="AM34" s="39">
        <v>26.0</v>
      </c>
      <c r="AN34" s="39">
        <v>0.0</v>
      </c>
      <c r="AO34" s="39">
        <v>0.0</v>
      </c>
      <c r="AP34" s="225">
        <f>(2*AM34)/(2*AM34+AN34+AO34)</f>
        <v>1</v>
      </c>
      <c r="AQ34" s="218"/>
      <c r="AR34" s="218"/>
    </row>
    <row r="35" ht="72.75" customHeight="1">
      <c r="A35" s="200" t="s">
        <v>191</v>
      </c>
      <c r="B35" s="200" t="s">
        <v>711</v>
      </c>
      <c r="C35" s="201" t="s">
        <v>712</v>
      </c>
      <c r="D35" s="201" t="s">
        <v>713</v>
      </c>
      <c r="E35" s="39">
        <v>37.0</v>
      </c>
      <c r="F35" s="221"/>
      <c r="G35" s="201" t="s">
        <v>714</v>
      </c>
      <c r="H35" s="246" t="s">
        <v>158</v>
      </c>
      <c r="I35" s="223" t="s">
        <v>788</v>
      </c>
      <c r="J35" s="221"/>
      <c r="K35" s="39">
        <v>2.48</v>
      </c>
      <c r="L35" s="228" t="s">
        <v>716</v>
      </c>
      <c r="M35" s="95">
        <f t="shared" si="6"/>
        <v>1</v>
      </c>
      <c r="N35" s="206" t="s">
        <v>717</v>
      </c>
      <c r="O35" s="95">
        <f t="shared" si="7"/>
        <v>1</v>
      </c>
      <c r="P35" s="39">
        <v>37.0</v>
      </c>
      <c r="Q35" s="39">
        <v>0.0</v>
      </c>
      <c r="R35" s="39">
        <v>0.0</v>
      </c>
      <c r="S35" s="225">
        <f t="shared" si="8"/>
        <v>1</v>
      </c>
      <c r="T35" s="218"/>
      <c r="U35" s="218"/>
      <c r="V35" s="218"/>
      <c r="W35" s="218"/>
      <c r="X35" s="113">
        <v>1.0</v>
      </c>
      <c r="Y35" s="221"/>
      <c r="Z35" s="218"/>
      <c r="AA35" s="226"/>
      <c r="AB35" s="226"/>
      <c r="AC35" s="154">
        <v>1.0</v>
      </c>
      <c r="AD35" s="226"/>
      <c r="AE35" s="226"/>
      <c r="AF35" s="218"/>
      <c r="AG35" s="218"/>
      <c r="AH35" s="218"/>
      <c r="AI35" s="226"/>
      <c r="AJ35" s="227"/>
      <c r="AK35" s="25"/>
      <c r="AL35" s="25"/>
      <c r="AM35" s="25"/>
      <c r="AN35" s="25"/>
      <c r="AO35" s="25"/>
      <c r="AP35" s="225"/>
      <c r="AQ35" s="218"/>
      <c r="AR35" s="218"/>
    </row>
    <row r="36" ht="86.25" customHeight="1">
      <c r="A36" s="242" t="s">
        <v>193</v>
      </c>
      <c r="B36" s="243" t="s">
        <v>718</v>
      </c>
      <c r="C36" s="201" t="s">
        <v>719</v>
      </c>
      <c r="D36" s="201" t="s">
        <v>720</v>
      </c>
      <c r="E36" s="230">
        <v>40.0</v>
      </c>
      <c r="F36" s="241"/>
      <c r="G36" s="201" t="s">
        <v>721</v>
      </c>
      <c r="H36" s="253" t="s">
        <v>158</v>
      </c>
      <c r="I36" s="223" t="s">
        <v>789</v>
      </c>
      <c r="J36" s="25"/>
      <c r="K36" s="39">
        <v>5.04</v>
      </c>
      <c r="L36" s="228" t="s">
        <v>653</v>
      </c>
      <c r="M36" s="95">
        <f t="shared" si="6"/>
        <v>1</v>
      </c>
      <c r="N36" s="206" t="s">
        <v>473</v>
      </c>
      <c r="O36" s="95">
        <f t="shared" si="7"/>
        <v>1</v>
      </c>
      <c r="P36" s="39">
        <v>36.0</v>
      </c>
      <c r="Q36" s="39">
        <v>0.0</v>
      </c>
      <c r="R36" s="39">
        <v>4.0</v>
      </c>
      <c r="S36" s="225">
        <f t="shared" si="8"/>
        <v>0.9473684211</v>
      </c>
      <c r="T36" s="218"/>
      <c r="U36" s="218"/>
      <c r="V36" s="218"/>
      <c r="W36" s="218"/>
      <c r="X36" s="113">
        <v>1.0</v>
      </c>
      <c r="Y36" s="221"/>
      <c r="Z36" s="218"/>
      <c r="AA36" s="226"/>
      <c r="AB36" s="226"/>
      <c r="AC36" s="154">
        <v>1.0</v>
      </c>
      <c r="AD36" s="226"/>
      <c r="AE36" s="226"/>
      <c r="AF36" s="246" t="s">
        <v>790</v>
      </c>
      <c r="AG36" s="246" t="s">
        <v>791</v>
      </c>
      <c r="AH36" s="246" t="b">
        <v>1</v>
      </c>
      <c r="AI36" s="223" t="s">
        <v>792</v>
      </c>
      <c r="AJ36" s="25"/>
      <c r="AK36" s="39">
        <v>6.79</v>
      </c>
      <c r="AL36" s="39" t="s">
        <v>723</v>
      </c>
      <c r="AM36" s="39">
        <v>40.0</v>
      </c>
      <c r="AN36" s="39">
        <v>0.0</v>
      </c>
      <c r="AO36" s="39">
        <v>0.0</v>
      </c>
      <c r="AP36" s="225">
        <f t="shared" ref="AP36:AP38" si="10">(2*AM36)/(2*AM36+AN36+AO36)</f>
        <v>1</v>
      </c>
      <c r="AQ36" s="218"/>
      <c r="AR36" s="218"/>
    </row>
    <row r="37" ht="86.25" customHeight="1">
      <c r="A37" s="242" t="s">
        <v>193</v>
      </c>
      <c r="B37" s="243" t="s">
        <v>718</v>
      </c>
      <c r="C37" s="201" t="s">
        <v>719</v>
      </c>
      <c r="D37" s="201" t="s">
        <v>720</v>
      </c>
      <c r="E37" s="230">
        <v>40.0</v>
      </c>
      <c r="F37" s="241"/>
      <c r="G37" s="201" t="s">
        <v>721</v>
      </c>
      <c r="H37" s="253" t="s">
        <v>158</v>
      </c>
      <c r="I37" s="223" t="s">
        <v>789</v>
      </c>
      <c r="J37" s="25"/>
      <c r="K37" s="39"/>
      <c r="L37" s="228"/>
      <c r="M37" s="95"/>
      <c r="N37" s="206"/>
      <c r="O37" s="95"/>
      <c r="P37" s="39"/>
      <c r="Q37" s="39"/>
      <c r="R37" s="39"/>
      <c r="S37" s="225"/>
      <c r="T37" s="218"/>
      <c r="U37" s="218"/>
      <c r="V37" s="218"/>
      <c r="W37" s="218"/>
      <c r="X37" s="221"/>
      <c r="Y37" s="221"/>
      <c r="Z37" s="218"/>
      <c r="AA37" s="226"/>
      <c r="AB37" s="226"/>
      <c r="AC37" s="154"/>
      <c r="AD37" s="226"/>
      <c r="AE37" s="226"/>
      <c r="AF37" s="246" t="s">
        <v>793</v>
      </c>
      <c r="AG37" s="246" t="s">
        <v>794</v>
      </c>
      <c r="AH37" s="246" t="b">
        <v>1</v>
      </c>
      <c r="AI37" s="223" t="s">
        <v>792</v>
      </c>
      <c r="AJ37" s="25"/>
      <c r="AK37" s="39">
        <v>6.79</v>
      </c>
      <c r="AL37" s="39" t="s">
        <v>723</v>
      </c>
      <c r="AM37" s="39">
        <v>40.0</v>
      </c>
      <c r="AN37" s="39">
        <v>0.0</v>
      </c>
      <c r="AO37" s="39">
        <v>0.0</v>
      </c>
      <c r="AP37" s="225">
        <f t="shared" si="10"/>
        <v>1</v>
      </c>
      <c r="AQ37" s="218"/>
      <c r="AR37" s="218"/>
    </row>
    <row r="38" ht="66.0" customHeight="1">
      <c r="A38" s="200" t="s">
        <v>195</v>
      </c>
      <c r="B38" s="200" t="s">
        <v>724</v>
      </c>
      <c r="C38" s="220" t="s">
        <v>725</v>
      </c>
      <c r="D38" s="220" t="s">
        <v>726</v>
      </c>
      <c r="E38" s="39">
        <v>76.0</v>
      </c>
      <c r="F38" s="221"/>
      <c r="G38" s="201" t="s">
        <v>727</v>
      </c>
      <c r="H38" s="246" t="s">
        <v>158</v>
      </c>
      <c r="I38" s="223" t="s">
        <v>795</v>
      </c>
      <c r="J38" s="221"/>
      <c r="K38" s="39">
        <v>4.78</v>
      </c>
      <c r="L38" s="228" t="s">
        <v>796</v>
      </c>
      <c r="M38" s="95">
        <f>VALUE(LEFT(L38, FIND("/", L38) - 1)) / VALUE(RIGHT(L38, LEN(L38) - FIND("/", L38)))</f>
        <v>0.8</v>
      </c>
      <c r="N38" s="206" t="s">
        <v>797</v>
      </c>
      <c r="O38" s="95">
        <f>VALUE(LEFT(N38, FIND("/", N38) - 1)) / VALUE(RIGHT(N38, LEN(N38) - FIND("/", N38)))</f>
        <v>0.9493670886</v>
      </c>
      <c r="P38" s="39">
        <v>71.0</v>
      </c>
      <c r="Q38" s="39">
        <v>6.0</v>
      </c>
      <c r="R38" s="39">
        <v>5.0</v>
      </c>
      <c r="S38" s="225">
        <f>(2*P38)/(2*P38+Q38+R38)</f>
        <v>0.9281045752</v>
      </c>
      <c r="T38" s="246" t="s">
        <v>798</v>
      </c>
      <c r="U38" s="246" t="s">
        <v>799</v>
      </c>
      <c r="V38" s="246" t="s">
        <v>733</v>
      </c>
      <c r="W38" s="246" t="s">
        <v>800</v>
      </c>
      <c r="X38" s="113">
        <v>0.8</v>
      </c>
      <c r="Y38" s="54">
        <v>5.6</v>
      </c>
      <c r="Z38" s="246" t="s">
        <v>801</v>
      </c>
      <c r="AA38" s="249" t="s">
        <v>801</v>
      </c>
      <c r="AB38" s="249" t="b">
        <v>0</v>
      </c>
      <c r="AC38" s="154">
        <v>0.9493670886075949</v>
      </c>
      <c r="AD38" s="249" t="s">
        <v>802</v>
      </c>
      <c r="AE38" s="249">
        <v>6.28</v>
      </c>
      <c r="AF38" s="246" t="s">
        <v>803</v>
      </c>
      <c r="AG38" s="246" t="s">
        <v>804</v>
      </c>
      <c r="AH38" s="246" t="b">
        <v>0</v>
      </c>
      <c r="AI38" s="249" t="s">
        <v>805</v>
      </c>
      <c r="AJ38" s="227"/>
      <c r="AK38" s="39">
        <v>6.09</v>
      </c>
      <c r="AL38" s="39" t="s">
        <v>806</v>
      </c>
      <c r="AM38" s="39">
        <v>71.0</v>
      </c>
      <c r="AN38" s="39">
        <v>8.0</v>
      </c>
      <c r="AO38" s="39">
        <v>5.0</v>
      </c>
      <c r="AP38" s="225">
        <f t="shared" si="10"/>
        <v>0.9161290323</v>
      </c>
      <c r="AQ38" s="218"/>
      <c r="AR38" s="218"/>
    </row>
    <row r="39" ht="66.75" customHeight="1">
      <c r="A39" s="200" t="s">
        <v>195</v>
      </c>
      <c r="B39" s="200" t="s">
        <v>724</v>
      </c>
      <c r="C39" s="220" t="s">
        <v>725</v>
      </c>
      <c r="D39" s="220" t="s">
        <v>726</v>
      </c>
      <c r="E39" s="39">
        <v>76.0</v>
      </c>
      <c r="F39" s="221"/>
      <c r="G39" s="201" t="s">
        <v>807</v>
      </c>
      <c r="H39" s="246" t="s">
        <v>158</v>
      </c>
      <c r="I39" s="223" t="s">
        <v>808</v>
      </c>
      <c r="J39" s="221"/>
      <c r="K39" s="39"/>
      <c r="L39" s="228"/>
      <c r="M39" s="95"/>
      <c r="N39" s="206"/>
      <c r="O39" s="95"/>
      <c r="P39" s="39"/>
      <c r="Q39" s="39"/>
      <c r="R39" s="39"/>
      <c r="S39" s="225"/>
      <c r="T39" s="246" t="s">
        <v>809</v>
      </c>
      <c r="U39" s="246"/>
      <c r="V39" s="246" t="s">
        <v>733</v>
      </c>
      <c r="W39" s="218"/>
      <c r="X39" s="54"/>
      <c r="Y39" s="54"/>
      <c r="Z39" s="218"/>
      <c r="AA39" s="226"/>
      <c r="AB39" s="226"/>
      <c r="AC39" s="154"/>
      <c r="AD39" s="226"/>
      <c r="AE39" s="226"/>
      <c r="AF39" s="218"/>
      <c r="AG39" s="218"/>
      <c r="AH39" s="218"/>
      <c r="AI39" s="226"/>
      <c r="AJ39" s="227"/>
      <c r="AK39" s="25"/>
      <c r="AL39" s="25"/>
      <c r="AM39" s="25"/>
      <c r="AN39" s="25"/>
      <c r="AO39" s="25"/>
      <c r="AP39" s="225"/>
      <c r="AQ39" s="218"/>
      <c r="AR39" s="218"/>
    </row>
    <row r="40" ht="80.25" customHeight="1">
      <c r="A40" s="200" t="s">
        <v>223</v>
      </c>
      <c r="B40" s="200" t="s">
        <v>670</v>
      </c>
      <c r="C40" s="201" t="s">
        <v>671</v>
      </c>
      <c r="D40" s="201" t="s">
        <v>672</v>
      </c>
      <c r="E40" s="39">
        <v>15.0</v>
      </c>
      <c r="F40" s="221"/>
      <c r="G40" s="201" t="s">
        <v>673</v>
      </c>
      <c r="H40" s="246" t="s">
        <v>159</v>
      </c>
      <c r="I40" s="223" t="s">
        <v>810</v>
      </c>
      <c r="J40" s="221"/>
      <c r="K40" s="39">
        <v>10.13</v>
      </c>
      <c r="L40" s="224">
        <v>46003.0</v>
      </c>
      <c r="M40" s="95">
        <f t="shared" ref="M40:M49" si="11">VALUE(LEFT(L40, FIND("/", L40) - 1)) / VALUE(RIGHT(L40, LEN(L40) - FIND("/", L40)))</f>
        <v>1</v>
      </c>
      <c r="N40" s="206" t="s">
        <v>464</v>
      </c>
      <c r="O40" s="95">
        <f t="shared" ref="O40:O49" si="12">VALUE(LEFT(N40, FIND("/", N40) - 1)) / VALUE(RIGHT(N40, LEN(N40) - FIND("/", N40)))</f>
        <v>1</v>
      </c>
      <c r="P40" s="39">
        <v>15.0</v>
      </c>
      <c r="Q40" s="39">
        <v>0.0</v>
      </c>
      <c r="R40" s="39">
        <v>0.0</v>
      </c>
      <c r="S40" s="225">
        <f t="shared" ref="S40:S49" si="13">(2*P40)/(2*P40+Q40+R40)</f>
        <v>1</v>
      </c>
      <c r="T40" s="218"/>
      <c r="U40" s="218"/>
      <c r="V40" s="218"/>
      <c r="W40" s="218"/>
      <c r="X40" s="113">
        <v>1.0</v>
      </c>
      <c r="Y40" s="221"/>
      <c r="Z40" s="218"/>
      <c r="AA40" s="226"/>
      <c r="AB40" s="226"/>
      <c r="AC40" s="154">
        <v>1.0</v>
      </c>
      <c r="AD40" s="226"/>
      <c r="AE40" s="226"/>
      <c r="AF40" s="246"/>
      <c r="AG40" s="246"/>
      <c r="AH40" s="218"/>
      <c r="AI40" s="226"/>
      <c r="AJ40" s="227"/>
      <c r="AK40" s="25"/>
      <c r="AL40" s="25"/>
      <c r="AM40" s="25"/>
      <c r="AN40" s="25"/>
      <c r="AO40" s="25"/>
      <c r="AP40" s="225"/>
      <c r="AQ40" s="218"/>
      <c r="AR40" s="218"/>
    </row>
    <row r="41" ht="87.0" customHeight="1">
      <c r="A41" s="200" t="s">
        <v>186</v>
      </c>
      <c r="B41" s="200" t="s">
        <v>675</v>
      </c>
      <c r="C41" s="201" t="s">
        <v>676</v>
      </c>
      <c r="D41" s="201" t="s">
        <v>677</v>
      </c>
      <c r="E41" s="39">
        <v>16.0</v>
      </c>
      <c r="F41" s="221"/>
      <c r="G41" s="201" t="s">
        <v>678</v>
      </c>
      <c r="H41" s="246" t="s">
        <v>159</v>
      </c>
      <c r="I41" s="223" t="s">
        <v>811</v>
      </c>
      <c r="J41" s="221"/>
      <c r="K41" s="39">
        <v>4.85</v>
      </c>
      <c r="L41" s="224">
        <v>45940.0</v>
      </c>
      <c r="M41" s="95">
        <f t="shared" si="11"/>
        <v>1</v>
      </c>
      <c r="N41" s="206" t="s">
        <v>372</v>
      </c>
      <c r="O41" s="95">
        <f t="shared" si="12"/>
        <v>1</v>
      </c>
      <c r="P41" s="39">
        <v>16.0</v>
      </c>
      <c r="Q41" s="39">
        <v>0.0</v>
      </c>
      <c r="R41" s="39">
        <v>0.0</v>
      </c>
      <c r="S41" s="225">
        <f t="shared" si="13"/>
        <v>1</v>
      </c>
      <c r="T41" s="218"/>
      <c r="U41" s="218"/>
      <c r="V41" s="218"/>
      <c r="W41" s="218"/>
      <c r="X41" s="113">
        <v>1.0</v>
      </c>
      <c r="Y41" s="221"/>
      <c r="Z41" s="218"/>
      <c r="AA41" s="226"/>
      <c r="AB41" s="226"/>
      <c r="AC41" s="154">
        <v>1.0</v>
      </c>
      <c r="AD41" s="226"/>
      <c r="AE41" s="226"/>
      <c r="AF41" s="218"/>
      <c r="AG41" s="218"/>
      <c r="AH41" s="218"/>
      <c r="AI41" s="226"/>
      <c r="AJ41" s="227"/>
      <c r="AK41" s="25"/>
      <c r="AL41" s="25"/>
      <c r="AM41" s="25"/>
      <c r="AN41" s="25"/>
      <c r="AO41" s="25"/>
      <c r="AP41" s="225"/>
      <c r="AQ41" s="218"/>
      <c r="AR41" s="218"/>
    </row>
    <row r="42" ht="99.75" customHeight="1">
      <c r="A42" s="200" t="s">
        <v>224</v>
      </c>
      <c r="B42" s="200" t="s">
        <v>680</v>
      </c>
      <c r="C42" s="201" t="s">
        <v>681</v>
      </c>
      <c r="D42" s="201" t="s">
        <v>682</v>
      </c>
      <c r="E42" s="39">
        <v>21.0</v>
      </c>
      <c r="F42" s="221"/>
      <c r="G42" s="201" t="s">
        <v>683</v>
      </c>
      <c r="H42" s="246" t="s">
        <v>159</v>
      </c>
      <c r="I42" s="223" t="s">
        <v>684</v>
      </c>
      <c r="J42" s="221"/>
      <c r="K42" s="39">
        <v>12.42</v>
      </c>
      <c r="L42" s="228" t="s">
        <v>401</v>
      </c>
      <c r="M42" s="95">
        <f t="shared" si="11"/>
        <v>1</v>
      </c>
      <c r="N42" s="206" t="s">
        <v>410</v>
      </c>
      <c r="O42" s="95">
        <f t="shared" si="12"/>
        <v>1</v>
      </c>
      <c r="P42" s="39">
        <v>21.0</v>
      </c>
      <c r="Q42" s="39">
        <v>0.0</v>
      </c>
      <c r="R42" s="39">
        <v>0.0</v>
      </c>
      <c r="S42" s="225">
        <f t="shared" si="13"/>
        <v>1</v>
      </c>
      <c r="T42" s="218"/>
      <c r="U42" s="218"/>
      <c r="V42" s="218"/>
      <c r="W42" s="218"/>
      <c r="X42" s="113">
        <v>1.0</v>
      </c>
      <c r="Y42" s="221"/>
      <c r="Z42" s="218"/>
      <c r="AA42" s="226"/>
      <c r="AB42" s="226"/>
      <c r="AC42" s="154">
        <v>1.0</v>
      </c>
      <c r="AD42" s="226"/>
      <c r="AE42" s="226"/>
      <c r="AF42" s="218"/>
      <c r="AG42" s="218"/>
      <c r="AH42" s="218"/>
      <c r="AI42" s="226"/>
      <c r="AJ42" s="227"/>
      <c r="AK42" s="25"/>
      <c r="AL42" s="25"/>
      <c r="AM42" s="25"/>
      <c r="AN42" s="25"/>
      <c r="AO42" s="25"/>
      <c r="AP42" s="225"/>
      <c r="AQ42" s="218"/>
      <c r="AR42" s="218"/>
    </row>
    <row r="43" ht="102.75" customHeight="1">
      <c r="A43" s="219" t="s">
        <v>174</v>
      </c>
      <c r="B43" s="229" t="s">
        <v>685</v>
      </c>
      <c r="C43" s="201" t="s">
        <v>686</v>
      </c>
      <c r="D43" s="201" t="s">
        <v>687</v>
      </c>
      <c r="E43" s="230">
        <v>22.0</v>
      </c>
      <c r="F43" s="231"/>
      <c r="G43" s="201" t="s">
        <v>688</v>
      </c>
      <c r="H43" s="246" t="s">
        <v>159</v>
      </c>
      <c r="I43" s="223" t="s">
        <v>812</v>
      </c>
      <c r="J43" s="221"/>
      <c r="K43" s="39">
        <v>4.2</v>
      </c>
      <c r="L43" s="228" t="s">
        <v>401</v>
      </c>
      <c r="M43" s="95">
        <f t="shared" si="11"/>
        <v>1</v>
      </c>
      <c r="N43" s="206" t="s">
        <v>716</v>
      </c>
      <c r="O43" s="95">
        <f t="shared" si="12"/>
        <v>1</v>
      </c>
      <c r="P43" s="39">
        <v>22.0</v>
      </c>
      <c r="Q43" s="39">
        <v>0.0</v>
      </c>
      <c r="R43" s="39">
        <v>0.0</v>
      </c>
      <c r="S43" s="225">
        <f t="shared" si="13"/>
        <v>1</v>
      </c>
      <c r="T43" s="218"/>
      <c r="U43" s="218"/>
      <c r="V43" s="218"/>
      <c r="W43" s="218"/>
      <c r="X43" s="113">
        <v>1.0</v>
      </c>
      <c r="Y43" s="221"/>
      <c r="Z43" s="218"/>
      <c r="AA43" s="226"/>
      <c r="AB43" s="226"/>
      <c r="AC43" s="154">
        <v>1.0</v>
      </c>
      <c r="AD43" s="226"/>
      <c r="AE43" s="226"/>
      <c r="AF43" s="218"/>
      <c r="AG43" s="218"/>
      <c r="AH43" s="218"/>
      <c r="AI43" s="226"/>
      <c r="AJ43" s="227"/>
      <c r="AK43" s="25"/>
      <c r="AL43" s="25"/>
      <c r="AM43" s="25"/>
      <c r="AN43" s="25"/>
      <c r="AO43" s="25"/>
      <c r="AP43" s="225"/>
      <c r="AQ43" s="218"/>
      <c r="AR43" s="218"/>
    </row>
    <row r="44" ht="117.75" customHeight="1">
      <c r="A44" s="200" t="s">
        <v>165</v>
      </c>
      <c r="B44" s="248" t="s">
        <v>691</v>
      </c>
      <c r="C44" s="201" t="s">
        <v>692</v>
      </c>
      <c r="D44" s="201" t="s">
        <v>693</v>
      </c>
      <c r="E44" s="230">
        <v>24.0</v>
      </c>
      <c r="F44" s="241"/>
      <c r="G44" s="201" t="s">
        <v>744</v>
      </c>
      <c r="H44" s="246" t="s">
        <v>159</v>
      </c>
      <c r="I44" s="223" t="s">
        <v>813</v>
      </c>
      <c r="J44" s="221"/>
      <c r="K44" s="39">
        <v>16.17</v>
      </c>
      <c r="L44" s="228" t="s">
        <v>464</v>
      </c>
      <c r="M44" s="95">
        <f t="shared" si="11"/>
        <v>1</v>
      </c>
      <c r="N44" s="206" t="s">
        <v>617</v>
      </c>
      <c r="O44" s="95">
        <f t="shared" si="12"/>
        <v>1</v>
      </c>
      <c r="P44" s="39">
        <v>24.0</v>
      </c>
      <c r="Q44" s="39">
        <v>0.0</v>
      </c>
      <c r="R44" s="39">
        <v>0.0</v>
      </c>
      <c r="S44" s="225">
        <f t="shared" si="13"/>
        <v>1</v>
      </c>
      <c r="T44" s="218"/>
      <c r="U44" s="218"/>
      <c r="V44" s="218"/>
      <c r="W44" s="218"/>
      <c r="X44" s="113">
        <v>1.0</v>
      </c>
      <c r="Y44" s="221"/>
      <c r="Z44" s="218"/>
      <c r="AA44" s="226"/>
      <c r="AB44" s="226"/>
      <c r="AC44" s="154">
        <v>1.0</v>
      </c>
      <c r="AD44" s="226"/>
      <c r="AE44" s="226"/>
      <c r="AF44" s="218"/>
      <c r="AG44" s="218"/>
      <c r="AH44" s="218"/>
      <c r="AI44" s="226"/>
      <c r="AJ44" s="227"/>
      <c r="AK44" s="25"/>
      <c r="AL44" s="25"/>
      <c r="AM44" s="25"/>
      <c r="AN44" s="25"/>
      <c r="AO44" s="25"/>
      <c r="AP44" s="225"/>
      <c r="AQ44" s="218"/>
      <c r="AR44" s="218"/>
    </row>
    <row r="45" ht="75.75" customHeight="1">
      <c r="A45" s="200" t="s">
        <v>171</v>
      </c>
      <c r="B45" s="200" t="s">
        <v>696</v>
      </c>
      <c r="C45" s="201" t="s">
        <v>697</v>
      </c>
      <c r="D45" s="201" t="s">
        <v>698</v>
      </c>
      <c r="E45" s="39">
        <v>25.0</v>
      </c>
      <c r="F45" s="221"/>
      <c r="G45" s="201" t="s">
        <v>699</v>
      </c>
      <c r="H45" s="246" t="s">
        <v>159</v>
      </c>
      <c r="I45" s="223" t="s">
        <v>814</v>
      </c>
      <c r="J45" s="221"/>
      <c r="K45" s="39">
        <v>11.94</v>
      </c>
      <c r="L45" s="228" t="s">
        <v>372</v>
      </c>
      <c r="M45" s="95">
        <f t="shared" si="11"/>
        <v>1</v>
      </c>
      <c r="N45" s="206" t="s">
        <v>468</v>
      </c>
      <c r="O45" s="95">
        <f t="shared" si="12"/>
        <v>1</v>
      </c>
      <c r="P45" s="39">
        <v>23.0</v>
      </c>
      <c r="Q45" s="39">
        <v>0.0</v>
      </c>
      <c r="R45" s="39">
        <v>2.0</v>
      </c>
      <c r="S45" s="225">
        <f t="shared" si="13"/>
        <v>0.9583333333</v>
      </c>
      <c r="T45" s="218"/>
      <c r="U45" s="218"/>
      <c r="V45" s="218"/>
      <c r="W45" s="218"/>
      <c r="X45" s="113">
        <v>1.0</v>
      </c>
      <c r="Y45" s="221"/>
      <c r="Z45" s="246"/>
      <c r="AA45" s="226"/>
      <c r="AB45" s="226"/>
      <c r="AC45" s="154">
        <v>1.0</v>
      </c>
      <c r="AD45" s="226"/>
      <c r="AE45" s="226"/>
      <c r="AF45" s="246" t="s">
        <v>815</v>
      </c>
      <c r="AG45" s="246" t="s">
        <v>816</v>
      </c>
      <c r="AH45" s="246" t="b">
        <v>1</v>
      </c>
      <c r="AI45" s="223" t="s">
        <v>817</v>
      </c>
      <c r="AJ45" s="25"/>
      <c r="AK45" s="39">
        <v>17.6</v>
      </c>
      <c r="AL45" s="39" t="s">
        <v>653</v>
      </c>
      <c r="AM45" s="39">
        <v>25.0</v>
      </c>
      <c r="AN45" s="39">
        <v>0.0</v>
      </c>
      <c r="AO45" s="39">
        <v>0.0</v>
      </c>
      <c r="AP45" s="225">
        <f t="shared" ref="AP45:AP46" si="14">(2*AM45)/(2*AM45+AN45+AO45)</f>
        <v>1</v>
      </c>
      <c r="AQ45" s="218"/>
      <c r="AR45" s="218"/>
    </row>
    <row r="46" ht="66.75" customHeight="1">
      <c r="A46" s="200" t="s">
        <v>174</v>
      </c>
      <c r="B46" s="248" t="s">
        <v>701</v>
      </c>
      <c r="C46" s="201" t="s">
        <v>702</v>
      </c>
      <c r="D46" s="201" t="s">
        <v>703</v>
      </c>
      <c r="E46" s="39">
        <v>26.0</v>
      </c>
      <c r="F46" s="221"/>
      <c r="G46" s="201" t="s">
        <v>704</v>
      </c>
      <c r="H46" s="246" t="s">
        <v>159</v>
      </c>
      <c r="I46" s="223" t="s">
        <v>818</v>
      </c>
      <c r="J46" s="221"/>
      <c r="K46" s="39">
        <v>13.88</v>
      </c>
      <c r="L46" s="228" t="s">
        <v>372</v>
      </c>
      <c r="M46" s="95">
        <f t="shared" si="11"/>
        <v>1</v>
      </c>
      <c r="N46" s="206" t="s">
        <v>653</v>
      </c>
      <c r="O46" s="95">
        <f t="shared" si="12"/>
        <v>1</v>
      </c>
      <c r="P46" s="39">
        <v>23.0</v>
      </c>
      <c r="Q46" s="39">
        <v>2.0</v>
      </c>
      <c r="R46" s="39">
        <v>3.0</v>
      </c>
      <c r="S46" s="225">
        <f t="shared" si="13"/>
        <v>0.9019607843</v>
      </c>
      <c r="T46" s="218"/>
      <c r="U46" s="218"/>
      <c r="V46" s="218"/>
      <c r="W46" s="218"/>
      <c r="X46" s="113">
        <v>1.0</v>
      </c>
      <c r="Y46" s="221"/>
      <c r="Z46" s="218"/>
      <c r="AA46" s="226"/>
      <c r="AB46" s="226"/>
      <c r="AC46" s="154">
        <v>1.0</v>
      </c>
      <c r="AD46" s="226"/>
      <c r="AE46" s="226"/>
      <c r="AF46" s="246" t="s">
        <v>819</v>
      </c>
      <c r="AG46" s="246" t="s">
        <v>820</v>
      </c>
      <c r="AH46" s="246" t="b">
        <v>1</v>
      </c>
      <c r="AI46" s="223" t="s">
        <v>821</v>
      </c>
      <c r="AJ46" s="25"/>
      <c r="AK46" s="39">
        <v>12.5</v>
      </c>
      <c r="AL46" s="39" t="s">
        <v>526</v>
      </c>
      <c r="AM46" s="39">
        <v>26.0</v>
      </c>
      <c r="AN46" s="39">
        <v>0.0</v>
      </c>
      <c r="AO46" s="39">
        <v>0.0</v>
      </c>
      <c r="AP46" s="225">
        <f t="shared" si="14"/>
        <v>1</v>
      </c>
      <c r="AQ46" s="218"/>
      <c r="AR46" s="218"/>
    </row>
    <row r="47" ht="72.0" customHeight="1">
      <c r="A47" s="200" t="s">
        <v>191</v>
      </c>
      <c r="B47" s="200" t="s">
        <v>711</v>
      </c>
      <c r="C47" s="201" t="s">
        <v>712</v>
      </c>
      <c r="D47" s="201" t="s">
        <v>713</v>
      </c>
      <c r="E47" s="39">
        <v>37.0</v>
      </c>
      <c r="F47" s="221"/>
      <c r="G47" s="201" t="s">
        <v>714</v>
      </c>
      <c r="H47" s="246" t="s">
        <v>159</v>
      </c>
      <c r="I47" s="223" t="s">
        <v>822</v>
      </c>
      <c r="J47" s="221"/>
      <c r="K47" s="39">
        <v>4.94</v>
      </c>
      <c r="L47" s="228" t="s">
        <v>468</v>
      </c>
      <c r="M47" s="95">
        <f t="shared" si="11"/>
        <v>1</v>
      </c>
      <c r="N47" s="206" t="s">
        <v>717</v>
      </c>
      <c r="O47" s="95">
        <f t="shared" si="12"/>
        <v>1</v>
      </c>
      <c r="P47" s="39">
        <v>37.0</v>
      </c>
      <c r="Q47" s="39">
        <v>0.0</v>
      </c>
      <c r="R47" s="39">
        <v>0.0</v>
      </c>
      <c r="S47" s="225">
        <f t="shared" si="13"/>
        <v>1</v>
      </c>
      <c r="T47" s="218"/>
      <c r="U47" s="218"/>
      <c r="V47" s="218"/>
      <c r="W47" s="218"/>
      <c r="X47" s="113">
        <v>1.0</v>
      </c>
      <c r="Y47" s="221"/>
      <c r="Z47" s="218"/>
      <c r="AA47" s="226"/>
      <c r="AB47" s="226"/>
      <c r="AC47" s="154">
        <v>1.0</v>
      </c>
      <c r="AD47" s="226"/>
      <c r="AE47" s="226"/>
      <c r="AF47" s="218"/>
      <c r="AG47" s="218"/>
      <c r="AH47" s="218"/>
      <c r="AI47" s="226"/>
      <c r="AJ47" s="227"/>
      <c r="AK47" s="25"/>
      <c r="AL47" s="25"/>
      <c r="AM47" s="25"/>
      <c r="AN47" s="25"/>
      <c r="AO47" s="25"/>
      <c r="AP47" s="225"/>
      <c r="AQ47" s="218"/>
      <c r="AR47" s="218"/>
    </row>
    <row r="48" ht="72.0" customHeight="1">
      <c r="A48" s="200" t="s">
        <v>193</v>
      </c>
      <c r="B48" s="248" t="s">
        <v>718</v>
      </c>
      <c r="C48" s="201" t="s">
        <v>719</v>
      </c>
      <c r="D48" s="201" t="s">
        <v>720</v>
      </c>
      <c r="E48" s="230">
        <v>40.0</v>
      </c>
      <c r="F48" s="241"/>
      <c r="G48" s="201" t="s">
        <v>721</v>
      </c>
      <c r="H48" s="246" t="s">
        <v>159</v>
      </c>
      <c r="I48" s="223" t="s">
        <v>823</v>
      </c>
      <c r="J48" s="221"/>
      <c r="K48" s="39">
        <v>18.37</v>
      </c>
      <c r="L48" s="228" t="s">
        <v>621</v>
      </c>
      <c r="M48" s="95">
        <f t="shared" si="11"/>
        <v>1</v>
      </c>
      <c r="N48" s="206" t="s">
        <v>723</v>
      </c>
      <c r="O48" s="95">
        <f t="shared" si="12"/>
        <v>1</v>
      </c>
      <c r="P48" s="39">
        <v>40.0</v>
      </c>
      <c r="Q48" s="39">
        <v>0.0</v>
      </c>
      <c r="R48" s="39">
        <v>0.0</v>
      </c>
      <c r="S48" s="225">
        <f t="shared" si="13"/>
        <v>1</v>
      </c>
      <c r="T48" s="218"/>
      <c r="U48" s="218"/>
      <c r="V48" s="218"/>
      <c r="W48" s="218"/>
      <c r="X48" s="113">
        <v>1.0</v>
      </c>
      <c r="Y48" s="221"/>
      <c r="Z48" s="218"/>
      <c r="AA48" s="226"/>
      <c r="AB48" s="226"/>
      <c r="AC48" s="154">
        <v>1.0</v>
      </c>
      <c r="AD48" s="226"/>
      <c r="AE48" s="226"/>
      <c r="AF48" s="218"/>
      <c r="AG48" s="218"/>
      <c r="AH48" s="218"/>
      <c r="AI48" s="226"/>
      <c r="AJ48" s="227"/>
      <c r="AK48" s="25"/>
      <c r="AL48" s="25"/>
      <c r="AM48" s="25"/>
      <c r="AN48" s="25"/>
      <c r="AO48" s="25"/>
      <c r="AP48" s="225"/>
      <c r="AQ48" s="218"/>
      <c r="AR48" s="218"/>
    </row>
    <row r="49" ht="72.0" customHeight="1">
      <c r="A49" s="200" t="s">
        <v>195</v>
      </c>
      <c r="B49" s="200" t="s">
        <v>724</v>
      </c>
      <c r="C49" s="220" t="s">
        <v>725</v>
      </c>
      <c r="D49" s="220" t="s">
        <v>726</v>
      </c>
      <c r="E49" s="39">
        <v>76.0</v>
      </c>
      <c r="F49" s="221"/>
      <c r="G49" s="201" t="s">
        <v>727</v>
      </c>
      <c r="H49" s="246" t="s">
        <v>159</v>
      </c>
      <c r="I49" s="223" t="s">
        <v>824</v>
      </c>
      <c r="J49" s="221"/>
      <c r="K49" s="39">
        <v>8.69</v>
      </c>
      <c r="L49" s="228" t="s">
        <v>825</v>
      </c>
      <c r="M49" s="95">
        <f t="shared" si="11"/>
        <v>1</v>
      </c>
      <c r="N49" s="206" t="s">
        <v>826</v>
      </c>
      <c r="O49" s="95">
        <f t="shared" si="12"/>
        <v>0.976744186</v>
      </c>
      <c r="P49" s="39">
        <v>55.0</v>
      </c>
      <c r="Q49" s="39">
        <v>7.0</v>
      </c>
      <c r="R49" s="39">
        <v>21.0</v>
      </c>
      <c r="S49" s="225">
        <f t="shared" si="13"/>
        <v>0.7971014493</v>
      </c>
      <c r="T49" s="218"/>
      <c r="U49" s="218"/>
      <c r="V49" s="218"/>
      <c r="W49" s="218"/>
      <c r="X49" s="113">
        <v>1.0</v>
      </c>
      <c r="Y49" s="221"/>
      <c r="Z49" s="218"/>
      <c r="AA49" s="226"/>
      <c r="AB49" s="226"/>
      <c r="AC49" s="154">
        <v>1.0</v>
      </c>
      <c r="AD49" s="226"/>
      <c r="AE49" s="226"/>
      <c r="AF49" s="246" t="s">
        <v>827</v>
      </c>
      <c r="AG49" s="246" t="s">
        <v>828</v>
      </c>
      <c r="AH49" s="246" t="b">
        <v>0</v>
      </c>
      <c r="AI49" s="249" t="s">
        <v>829</v>
      </c>
      <c r="AJ49" s="25"/>
      <c r="AK49" s="39">
        <v>9.39</v>
      </c>
      <c r="AL49" s="39" t="s">
        <v>830</v>
      </c>
      <c r="AM49" s="39">
        <v>64.0</v>
      </c>
      <c r="AN49" s="39">
        <v>17.0</v>
      </c>
      <c r="AO49" s="39">
        <v>12.0</v>
      </c>
      <c r="AP49" s="225">
        <f t="shared" ref="AP49:AP52" si="15">(2*AM49)/(2*AM49+AN49+AO49)</f>
        <v>0.8152866242</v>
      </c>
      <c r="AQ49" s="218"/>
      <c r="AR49" s="218"/>
    </row>
    <row r="50" ht="72.0" customHeight="1">
      <c r="A50" s="200" t="s">
        <v>195</v>
      </c>
      <c r="B50" s="200" t="s">
        <v>724</v>
      </c>
      <c r="C50" s="220" t="s">
        <v>725</v>
      </c>
      <c r="D50" s="220" t="s">
        <v>726</v>
      </c>
      <c r="E50" s="39">
        <v>76.0</v>
      </c>
      <c r="F50" s="221"/>
      <c r="G50" s="201" t="s">
        <v>727</v>
      </c>
      <c r="H50" s="246" t="s">
        <v>159</v>
      </c>
      <c r="I50" s="223" t="s">
        <v>824</v>
      </c>
      <c r="J50" s="221"/>
      <c r="K50" s="39"/>
      <c r="L50" s="228"/>
      <c r="M50" s="95"/>
      <c r="N50" s="206"/>
      <c r="O50" s="95"/>
      <c r="P50" s="39"/>
      <c r="Q50" s="39"/>
      <c r="R50" s="39"/>
      <c r="S50" s="225"/>
      <c r="T50" s="218"/>
      <c r="U50" s="218"/>
      <c r="V50" s="218"/>
      <c r="W50" s="218"/>
      <c r="X50" s="113"/>
      <c r="Y50" s="221"/>
      <c r="Z50" s="218"/>
      <c r="AA50" s="226"/>
      <c r="AB50" s="226"/>
      <c r="AC50" s="226"/>
      <c r="AD50" s="226"/>
      <c r="AE50" s="226"/>
      <c r="AF50" s="246" t="s">
        <v>831</v>
      </c>
      <c r="AG50" s="246" t="s">
        <v>828</v>
      </c>
      <c r="AH50" s="246" t="b">
        <v>0</v>
      </c>
      <c r="AI50" s="249" t="s">
        <v>829</v>
      </c>
      <c r="AJ50" s="25"/>
      <c r="AK50" s="39">
        <v>9.39</v>
      </c>
      <c r="AL50" s="39" t="s">
        <v>830</v>
      </c>
      <c r="AM50" s="39">
        <v>64.0</v>
      </c>
      <c r="AN50" s="39">
        <v>17.0</v>
      </c>
      <c r="AO50" s="39">
        <v>12.0</v>
      </c>
      <c r="AP50" s="225">
        <f t="shared" si="15"/>
        <v>0.8152866242</v>
      </c>
      <c r="AQ50" s="218"/>
      <c r="AR50" s="218"/>
    </row>
    <row r="51" ht="54.0" customHeight="1">
      <c r="A51" s="200" t="s">
        <v>195</v>
      </c>
      <c r="B51" s="200" t="s">
        <v>724</v>
      </c>
      <c r="C51" s="220" t="s">
        <v>725</v>
      </c>
      <c r="D51" s="220" t="s">
        <v>726</v>
      </c>
      <c r="E51" s="39">
        <v>76.0</v>
      </c>
      <c r="F51" s="221"/>
      <c r="G51" s="201" t="s">
        <v>727</v>
      </c>
      <c r="H51" s="246" t="s">
        <v>159</v>
      </c>
      <c r="I51" s="223" t="s">
        <v>832</v>
      </c>
      <c r="J51" s="221"/>
      <c r="K51" s="39"/>
      <c r="L51" s="228"/>
      <c r="M51" s="95"/>
      <c r="N51" s="206"/>
      <c r="O51" s="95"/>
      <c r="P51" s="39"/>
      <c r="Q51" s="39"/>
      <c r="R51" s="39"/>
      <c r="S51" s="225"/>
      <c r="T51" s="218"/>
      <c r="U51" s="218"/>
      <c r="V51" s="218"/>
      <c r="W51" s="218"/>
      <c r="X51" s="113"/>
      <c r="Y51" s="221"/>
      <c r="Z51" s="218"/>
      <c r="AA51" s="226"/>
      <c r="AB51" s="226"/>
      <c r="AC51" s="226"/>
      <c r="AD51" s="226"/>
      <c r="AE51" s="226"/>
      <c r="AF51" s="246" t="s">
        <v>833</v>
      </c>
      <c r="AG51" s="246" t="s">
        <v>828</v>
      </c>
      <c r="AH51" s="246" t="b">
        <v>0</v>
      </c>
      <c r="AI51" s="249" t="s">
        <v>829</v>
      </c>
      <c r="AJ51" s="25"/>
      <c r="AK51" s="39">
        <v>9.39</v>
      </c>
      <c r="AL51" s="39" t="s">
        <v>830</v>
      </c>
      <c r="AM51" s="39">
        <v>64.0</v>
      </c>
      <c r="AN51" s="39">
        <v>17.0</v>
      </c>
      <c r="AO51" s="39">
        <v>12.0</v>
      </c>
      <c r="AP51" s="225">
        <f t="shared" si="15"/>
        <v>0.8152866242</v>
      </c>
      <c r="AQ51" s="218"/>
      <c r="AR51" s="218"/>
    </row>
    <row r="52" ht="51.0" customHeight="1">
      <c r="A52" s="200" t="s">
        <v>195</v>
      </c>
      <c r="B52" s="200" t="s">
        <v>724</v>
      </c>
      <c r="C52" s="220" t="s">
        <v>725</v>
      </c>
      <c r="D52" s="220" t="s">
        <v>726</v>
      </c>
      <c r="E52" s="39">
        <v>76.0</v>
      </c>
      <c r="F52" s="221"/>
      <c r="G52" s="201" t="s">
        <v>727</v>
      </c>
      <c r="H52" s="246" t="s">
        <v>159</v>
      </c>
      <c r="I52" s="223" t="s">
        <v>832</v>
      </c>
      <c r="J52" s="221"/>
      <c r="K52" s="39"/>
      <c r="L52" s="228"/>
      <c r="M52" s="95"/>
      <c r="N52" s="206"/>
      <c r="O52" s="95"/>
      <c r="P52" s="39"/>
      <c r="Q52" s="39"/>
      <c r="R52" s="39"/>
      <c r="S52" s="225"/>
      <c r="T52" s="218"/>
      <c r="U52" s="218"/>
      <c r="V52" s="218"/>
      <c r="W52" s="218"/>
      <c r="X52" s="113"/>
      <c r="Y52" s="221"/>
      <c r="Z52" s="218"/>
      <c r="AA52" s="226"/>
      <c r="AB52" s="226"/>
      <c r="AC52" s="226"/>
      <c r="AD52" s="226"/>
      <c r="AE52" s="226"/>
      <c r="AF52" s="246" t="s">
        <v>834</v>
      </c>
      <c r="AG52" s="246" t="s">
        <v>828</v>
      </c>
      <c r="AH52" s="246" t="b">
        <v>0</v>
      </c>
      <c r="AI52" s="249" t="s">
        <v>829</v>
      </c>
      <c r="AJ52" s="25"/>
      <c r="AK52" s="39">
        <v>9.39</v>
      </c>
      <c r="AL52" s="39" t="s">
        <v>830</v>
      </c>
      <c r="AM52" s="39">
        <v>64.0</v>
      </c>
      <c r="AN52" s="39">
        <v>17.0</v>
      </c>
      <c r="AO52" s="39">
        <v>12.0</v>
      </c>
      <c r="AP52" s="225">
        <f t="shared" si="15"/>
        <v>0.8152866242</v>
      </c>
      <c r="AQ52" s="218"/>
      <c r="AR52" s="218"/>
    </row>
    <row r="53" ht="57.75" customHeight="1">
      <c r="A53" s="200" t="s">
        <v>223</v>
      </c>
      <c r="B53" s="200" t="s">
        <v>670</v>
      </c>
      <c r="C53" s="201" t="s">
        <v>671</v>
      </c>
      <c r="D53" s="201" t="s">
        <v>672</v>
      </c>
      <c r="E53" s="39">
        <v>15.0</v>
      </c>
      <c r="F53" s="221"/>
      <c r="G53" s="201" t="s">
        <v>673</v>
      </c>
      <c r="H53" s="246" t="s">
        <v>160</v>
      </c>
      <c r="I53" s="223" t="s">
        <v>835</v>
      </c>
      <c r="J53" s="221"/>
      <c r="K53" s="39">
        <v>4.25</v>
      </c>
      <c r="L53" s="224">
        <v>46003.0</v>
      </c>
      <c r="M53" s="95">
        <f t="shared" ref="M53:M62" si="16">VALUE(LEFT(L53, FIND("/", L53) - 1)) / VALUE(RIGHT(L53, LEN(L53) - FIND("/", L53)))</f>
        <v>1</v>
      </c>
      <c r="N53" s="206" t="s">
        <v>464</v>
      </c>
      <c r="O53" s="95">
        <f t="shared" ref="O53:O62" si="17">VALUE(LEFT(N53, FIND("/", N53) - 1)) / VALUE(RIGHT(N53, LEN(N53) - FIND("/", N53)))</f>
        <v>1</v>
      </c>
      <c r="P53" s="39">
        <v>15.0</v>
      </c>
      <c r="Q53" s="39">
        <v>0.0</v>
      </c>
      <c r="R53" s="39">
        <v>0.0</v>
      </c>
      <c r="S53" s="225">
        <f t="shared" ref="S53:S62" si="18">(2*P53)/(2*P53+Q53+R53)</f>
        <v>1</v>
      </c>
      <c r="T53" s="218"/>
      <c r="U53" s="218"/>
      <c r="V53" s="218"/>
      <c r="W53" s="218"/>
      <c r="X53" s="113">
        <v>1.0</v>
      </c>
      <c r="Y53" s="221"/>
      <c r="Z53" s="218"/>
      <c r="AA53" s="226"/>
      <c r="AB53" s="226"/>
      <c r="AC53" s="154">
        <v>1.0</v>
      </c>
      <c r="AD53" s="226"/>
      <c r="AE53" s="226"/>
      <c r="AF53" s="218"/>
      <c r="AG53" s="218"/>
      <c r="AH53" s="218"/>
      <c r="AI53" s="226"/>
      <c r="AJ53" s="227"/>
      <c r="AK53" s="25"/>
      <c r="AL53" s="25"/>
      <c r="AM53" s="25"/>
      <c r="AN53" s="25"/>
      <c r="AO53" s="25"/>
      <c r="AP53" s="225"/>
      <c r="AQ53" s="218"/>
      <c r="AR53" s="218"/>
    </row>
    <row r="54" ht="110.25" customHeight="1">
      <c r="A54" s="200" t="s">
        <v>186</v>
      </c>
      <c r="B54" s="200" t="s">
        <v>675</v>
      </c>
      <c r="C54" s="201" t="s">
        <v>676</v>
      </c>
      <c r="D54" s="201" t="s">
        <v>677</v>
      </c>
      <c r="E54" s="39">
        <v>16.0</v>
      </c>
      <c r="F54" s="221"/>
      <c r="G54" s="201" t="s">
        <v>678</v>
      </c>
      <c r="H54" s="246" t="s">
        <v>160</v>
      </c>
      <c r="I54" s="223" t="s">
        <v>836</v>
      </c>
      <c r="J54" s="221"/>
      <c r="K54" s="39">
        <v>2.87</v>
      </c>
      <c r="L54" s="224">
        <v>45972.0</v>
      </c>
      <c r="M54" s="95">
        <f t="shared" si="16"/>
        <v>1</v>
      </c>
      <c r="N54" s="206" t="s">
        <v>372</v>
      </c>
      <c r="O54" s="95">
        <f t="shared" si="17"/>
        <v>1</v>
      </c>
      <c r="P54" s="39">
        <v>16.0</v>
      </c>
      <c r="Q54" s="39">
        <v>0.0</v>
      </c>
      <c r="R54" s="39">
        <v>0.0</v>
      </c>
      <c r="S54" s="225">
        <f t="shared" si="18"/>
        <v>1</v>
      </c>
      <c r="T54" s="218"/>
      <c r="U54" s="218"/>
      <c r="V54" s="218"/>
      <c r="W54" s="218"/>
      <c r="X54" s="113">
        <v>1.0</v>
      </c>
      <c r="Y54" s="221"/>
      <c r="Z54" s="218"/>
      <c r="AA54" s="226"/>
      <c r="AB54" s="226"/>
      <c r="AC54" s="154">
        <v>1.0</v>
      </c>
      <c r="AD54" s="226"/>
      <c r="AE54" s="226"/>
      <c r="AF54" s="218"/>
      <c r="AG54" s="218"/>
      <c r="AH54" s="218"/>
      <c r="AI54" s="226"/>
      <c r="AJ54" s="227"/>
      <c r="AK54" s="25"/>
      <c r="AL54" s="25"/>
      <c r="AM54" s="25"/>
      <c r="AN54" s="25"/>
      <c r="AO54" s="25"/>
      <c r="AP54" s="225"/>
      <c r="AQ54" s="218"/>
      <c r="AR54" s="218"/>
    </row>
    <row r="55" ht="78.0" customHeight="1">
      <c r="A55" s="200" t="s">
        <v>224</v>
      </c>
      <c r="B55" s="200" t="s">
        <v>680</v>
      </c>
      <c r="C55" s="201" t="s">
        <v>681</v>
      </c>
      <c r="D55" s="201" t="s">
        <v>682</v>
      </c>
      <c r="E55" s="39">
        <v>21.0</v>
      </c>
      <c r="F55" s="221"/>
      <c r="G55" s="201" t="s">
        <v>683</v>
      </c>
      <c r="H55" s="246" t="s">
        <v>160</v>
      </c>
      <c r="I55" s="223" t="s">
        <v>837</v>
      </c>
      <c r="J55" s="221"/>
      <c r="K55" s="39">
        <v>3.03</v>
      </c>
      <c r="L55" s="228" t="s">
        <v>401</v>
      </c>
      <c r="M55" s="95">
        <f t="shared" si="16"/>
        <v>1</v>
      </c>
      <c r="N55" s="206" t="s">
        <v>410</v>
      </c>
      <c r="O55" s="95">
        <f t="shared" si="17"/>
        <v>1</v>
      </c>
      <c r="P55" s="39">
        <v>21.0</v>
      </c>
      <c r="Q55" s="39">
        <v>0.0</v>
      </c>
      <c r="R55" s="39">
        <v>0.0</v>
      </c>
      <c r="S55" s="225">
        <f t="shared" si="18"/>
        <v>1</v>
      </c>
      <c r="T55" s="218"/>
      <c r="U55" s="218"/>
      <c r="V55" s="218"/>
      <c r="W55" s="218"/>
      <c r="X55" s="113">
        <v>1.0</v>
      </c>
      <c r="Y55" s="221"/>
      <c r="Z55" s="218"/>
      <c r="AA55" s="226"/>
      <c r="AB55" s="226"/>
      <c r="AC55" s="154">
        <v>1.0</v>
      </c>
      <c r="AD55" s="226"/>
      <c r="AE55" s="226"/>
      <c r="AF55" s="218"/>
      <c r="AG55" s="218"/>
      <c r="AH55" s="218"/>
      <c r="AI55" s="226"/>
      <c r="AJ55" s="227"/>
      <c r="AK55" s="25"/>
      <c r="AL55" s="25"/>
      <c r="AM55" s="25"/>
      <c r="AN55" s="25"/>
      <c r="AO55" s="25"/>
      <c r="AP55" s="225"/>
      <c r="AQ55" s="218"/>
      <c r="AR55" s="218"/>
    </row>
    <row r="56" ht="98.25" customHeight="1">
      <c r="A56" s="219" t="s">
        <v>174</v>
      </c>
      <c r="B56" s="229" t="s">
        <v>685</v>
      </c>
      <c r="C56" s="201" t="s">
        <v>686</v>
      </c>
      <c r="D56" s="201" t="s">
        <v>687</v>
      </c>
      <c r="E56" s="230">
        <v>22.0</v>
      </c>
      <c r="F56" s="231"/>
      <c r="G56" s="201" t="s">
        <v>688</v>
      </c>
      <c r="H56" s="246" t="s">
        <v>160</v>
      </c>
      <c r="I56" s="223" t="s">
        <v>838</v>
      </c>
      <c r="J56" s="221"/>
      <c r="K56" s="39">
        <v>3.0</v>
      </c>
      <c r="L56" s="228" t="s">
        <v>401</v>
      </c>
      <c r="M56" s="95">
        <f t="shared" si="16"/>
        <v>1</v>
      </c>
      <c r="N56" s="206" t="s">
        <v>716</v>
      </c>
      <c r="O56" s="95">
        <f t="shared" si="17"/>
        <v>1</v>
      </c>
      <c r="P56" s="39">
        <v>22.0</v>
      </c>
      <c r="Q56" s="39">
        <v>0.0</v>
      </c>
      <c r="R56" s="39">
        <v>0.0</v>
      </c>
      <c r="S56" s="225">
        <f t="shared" si="18"/>
        <v>1</v>
      </c>
      <c r="T56" s="218"/>
      <c r="U56" s="218"/>
      <c r="V56" s="218"/>
      <c r="W56" s="218"/>
      <c r="X56" s="113">
        <v>1.0</v>
      </c>
      <c r="Y56" s="221"/>
      <c r="Z56" s="218"/>
      <c r="AA56" s="226"/>
      <c r="AB56" s="226"/>
      <c r="AC56" s="154">
        <v>1.0</v>
      </c>
      <c r="AD56" s="226"/>
      <c r="AE56" s="226"/>
      <c r="AF56" s="218"/>
      <c r="AG56" s="218"/>
      <c r="AH56" s="218"/>
      <c r="AI56" s="226"/>
      <c r="AJ56" s="227"/>
      <c r="AK56" s="25"/>
      <c r="AL56" s="25"/>
      <c r="AM56" s="25"/>
      <c r="AN56" s="25"/>
      <c r="AO56" s="25"/>
      <c r="AP56" s="225"/>
      <c r="AQ56" s="218"/>
      <c r="AR56" s="218"/>
    </row>
    <row r="57" ht="81.75" customHeight="1">
      <c r="A57" s="200" t="s">
        <v>165</v>
      </c>
      <c r="B57" s="248" t="s">
        <v>691</v>
      </c>
      <c r="C57" s="201" t="s">
        <v>692</v>
      </c>
      <c r="D57" s="201" t="s">
        <v>693</v>
      </c>
      <c r="E57" s="230">
        <v>24.0</v>
      </c>
      <c r="F57" s="241"/>
      <c r="G57" s="201" t="s">
        <v>744</v>
      </c>
      <c r="H57" s="246" t="s">
        <v>160</v>
      </c>
      <c r="I57" s="223" t="s">
        <v>839</v>
      </c>
      <c r="J57" s="221"/>
      <c r="K57" s="39">
        <v>4.5</v>
      </c>
      <c r="L57" s="228" t="s">
        <v>479</v>
      </c>
      <c r="M57" s="95">
        <f t="shared" si="16"/>
        <v>1</v>
      </c>
      <c r="N57" s="206" t="s">
        <v>840</v>
      </c>
      <c r="O57" s="95">
        <f t="shared" si="17"/>
        <v>1</v>
      </c>
      <c r="P57" s="39">
        <v>24.0</v>
      </c>
      <c r="Q57" s="39">
        <v>4.0</v>
      </c>
      <c r="R57" s="39">
        <v>0.0</v>
      </c>
      <c r="S57" s="225">
        <f t="shared" si="18"/>
        <v>0.9230769231</v>
      </c>
      <c r="T57" s="218"/>
      <c r="U57" s="218"/>
      <c r="V57" s="218"/>
      <c r="W57" s="218"/>
      <c r="X57" s="113">
        <v>1.0</v>
      </c>
      <c r="Y57" s="221"/>
      <c r="Z57" s="218"/>
      <c r="AA57" s="226"/>
      <c r="AB57" s="226"/>
      <c r="AC57" s="154">
        <v>1.0</v>
      </c>
      <c r="AD57" s="226"/>
      <c r="AE57" s="226"/>
      <c r="AF57" s="246" t="s">
        <v>841</v>
      </c>
      <c r="AG57" s="246" t="s">
        <v>842</v>
      </c>
      <c r="AH57" s="246" t="b">
        <v>1</v>
      </c>
      <c r="AI57" s="223" t="s">
        <v>843</v>
      </c>
      <c r="AJ57" s="25"/>
      <c r="AK57" s="39">
        <v>2.69</v>
      </c>
      <c r="AL57" s="39" t="s">
        <v>617</v>
      </c>
      <c r="AM57" s="39">
        <v>24.0</v>
      </c>
      <c r="AN57" s="39">
        <v>0.0</v>
      </c>
      <c r="AO57" s="39">
        <v>0.0</v>
      </c>
      <c r="AP57" s="225">
        <f>(2*AM57)/(2*AM57+AN57+AO57)</f>
        <v>1</v>
      </c>
      <c r="AQ57" s="218"/>
      <c r="AR57" s="218"/>
    </row>
    <row r="58" ht="83.25" customHeight="1">
      <c r="A58" s="200" t="s">
        <v>171</v>
      </c>
      <c r="B58" s="200" t="s">
        <v>696</v>
      </c>
      <c r="C58" s="201" t="s">
        <v>697</v>
      </c>
      <c r="D58" s="201" t="s">
        <v>698</v>
      </c>
      <c r="E58" s="39">
        <v>25.0</v>
      </c>
      <c r="F58" s="221"/>
      <c r="G58" s="201" t="s">
        <v>699</v>
      </c>
      <c r="H58" s="246" t="s">
        <v>160</v>
      </c>
      <c r="I58" s="223" t="s">
        <v>844</v>
      </c>
      <c r="J58" s="221"/>
      <c r="K58" s="39">
        <v>4.23</v>
      </c>
      <c r="L58" s="228" t="s">
        <v>372</v>
      </c>
      <c r="M58" s="95">
        <f t="shared" si="16"/>
        <v>1</v>
      </c>
      <c r="N58" s="206" t="s">
        <v>653</v>
      </c>
      <c r="O58" s="95">
        <f t="shared" si="17"/>
        <v>1</v>
      </c>
      <c r="P58" s="39">
        <v>25.0</v>
      </c>
      <c r="Q58" s="39">
        <v>0.0</v>
      </c>
      <c r="R58" s="39">
        <v>0.0</v>
      </c>
      <c r="S58" s="225">
        <f t="shared" si="18"/>
        <v>1</v>
      </c>
      <c r="T58" s="218"/>
      <c r="U58" s="218"/>
      <c r="V58" s="218"/>
      <c r="W58" s="218"/>
      <c r="X58" s="113">
        <v>1.0</v>
      </c>
      <c r="Y58" s="221"/>
      <c r="Z58" s="218"/>
      <c r="AA58" s="226"/>
      <c r="AB58" s="226"/>
      <c r="AC58" s="154">
        <v>1.0</v>
      </c>
      <c r="AD58" s="226"/>
      <c r="AE58" s="226"/>
      <c r="AF58" s="218"/>
      <c r="AG58" s="218"/>
      <c r="AH58" s="218"/>
      <c r="AI58" s="226"/>
      <c r="AJ58" s="227"/>
      <c r="AK58" s="25"/>
      <c r="AL58" s="25"/>
      <c r="AM58" s="25"/>
      <c r="AN58" s="25"/>
      <c r="AO58" s="25"/>
      <c r="AP58" s="225"/>
      <c r="AQ58" s="218"/>
      <c r="AR58" s="218"/>
    </row>
    <row r="59" ht="66.0" customHeight="1">
      <c r="A59" s="200" t="s">
        <v>174</v>
      </c>
      <c r="B59" s="248" t="s">
        <v>701</v>
      </c>
      <c r="C59" s="201" t="s">
        <v>702</v>
      </c>
      <c r="D59" s="201" t="s">
        <v>703</v>
      </c>
      <c r="E59" s="39">
        <v>26.0</v>
      </c>
      <c r="F59" s="221"/>
      <c r="G59" s="201" t="s">
        <v>704</v>
      </c>
      <c r="H59" s="246" t="s">
        <v>160</v>
      </c>
      <c r="I59" s="223" t="s">
        <v>845</v>
      </c>
      <c r="J59" s="221"/>
      <c r="K59" s="39">
        <v>15.38</v>
      </c>
      <c r="L59" s="228" t="s">
        <v>431</v>
      </c>
      <c r="M59" s="95">
        <f t="shared" si="16"/>
        <v>1</v>
      </c>
      <c r="N59" s="206" t="s">
        <v>526</v>
      </c>
      <c r="O59" s="95">
        <f t="shared" si="17"/>
        <v>1</v>
      </c>
      <c r="P59" s="39">
        <v>26.0</v>
      </c>
      <c r="Q59" s="39">
        <v>0.0</v>
      </c>
      <c r="R59" s="39">
        <v>0.0</v>
      </c>
      <c r="S59" s="225">
        <f t="shared" si="18"/>
        <v>1</v>
      </c>
      <c r="T59" s="218"/>
      <c r="U59" s="218"/>
      <c r="V59" s="218"/>
      <c r="W59" s="218"/>
      <c r="X59" s="113">
        <v>1.0</v>
      </c>
      <c r="Y59" s="221"/>
      <c r="Z59" s="218"/>
      <c r="AA59" s="226"/>
      <c r="AB59" s="226"/>
      <c r="AC59" s="154">
        <v>1.0</v>
      </c>
      <c r="AD59" s="226"/>
      <c r="AE59" s="226"/>
      <c r="AF59" s="218"/>
      <c r="AG59" s="218"/>
      <c r="AH59" s="218"/>
      <c r="AI59" s="226"/>
      <c r="AJ59" s="227"/>
      <c r="AK59" s="25"/>
      <c r="AL59" s="25"/>
      <c r="AM59" s="25"/>
      <c r="AN59" s="25"/>
      <c r="AO59" s="25"/>
      <c r="AP59" s="225"/>
      <c r="AQ59" s="218"/>
      <c r="AR59" s="218"/>
    </row>
    <row r="60" ht="72.0" customHeight="1">
      <c r="A60" s="200" t="s">
        <v>191</v>
      </c>
      <c r="B60" s="200" t="s">
        <v>711</v>
      </c>
      <c r="C60" s="201" t="s">
        <v>712</v>
      </c>
      <c r="D60" s="201" t="s">
        <v>713</v>
      </c>
      <c r="E60" s="39">
        <v>37.0</v>
      </c>
      <c r="F60" s="221"/>
      <c r="G60" s="201" t="s">
        <v>714</v>
      </c>
      <c r="H60" s="246" t="s">
        <v>160</v>
      </c>
      <c r="I60" s="223" t="s">
        <v>846</v>
      </c>
      <c r="J60" s="221"/>
      <c r="K60" s="39">
        <v>4.48</v>
      </c>
      <c r="L60" s="228" t="s">
        <v>716</v>
      </c>
      <c r="M60" s="95">
        <f t="shared" si="16"/>
        <v>1</v>
      </c>
      <c r="N60" s="206" t="s">
        <v>717</v>
      </c>
      <c r="O60" s="95">
        <f t="shared" si="17"/>
        <v>1</v>
      </c>
      <c r="P60" s="39">
        <v>37.0</v>
      </c>
      <c r="Q60" s="39">
        <v>0.0</v>
      </c>
      <c r="R60" s="39">
        <v>0.0</v>
      </c>
      <c r="S60" s="225">
        <f t="shared" si="18"/>
        <v>1</v>
      </c>
      <c r="T60" s="218"/>
      <c r="U60" s="218"/>
      <c r="V60" s="218"/>
      <c r="W60" s="218"/>
      <c r="X60" s="113">
        <v>1.0</v>
      </c>
      <c r="Y60" s="221"/>
      <c r="Z60" s="218"/>
      <c r="AA60" s="226"/>
      <c r="AB60" s="226"/>
      <c r="AC60" s="154">
        <v>1.0</v>
      </c>
      <c r="AD60" s="226"/>
      <c r="AE60" s="226"/>
      <c r="AF60" s="218"/>
      <c r="AG60" s="218"/>
      <c r="AH60" s="218"/>
      <c r="AI60" s="226"/>
      <c r="AJ60" s="227"/>
      <c r="AK60" s="25"/>
      <c r="AL60" s="25"/>
      <c r="AM60" s="25"/>
      <c r="AN60" s="25"/>
      <c r="AO60" s="25"/>
      <c r="AP60" s="225"/>
      <c r="AQ60" s="218"/>
      <c r="AR60" s="218"/>
    </row>
    <row r="61" ht="72.0" customHeight="1">
      <c r="A61" s="200" t="s">
        <v>193</v>
      </c>
      <c r="B61" s="248" t="s">
        <v>718</v>
      </c>
      <c r="C61" s="201" t="s">
        <v>719</v>
      </c>
      <c r="D61" s="201" t="s">
        <v>720</v>
      </c>
      <c r="E61" s="230">
        <v>40.0</v>
      </c>
      <c r="F61" s="241"/>
      <c r="G61" s="201" t="s">
        <v>721</v>
      </c>
      <c r="H61" s="246" t="s">
        <v>160</v>
      </c>
      <c r="I61" s="223" t="s">
        <v>847</v>
      </c>
      <c r="J61" s="221"/>
      <c r="K61" s="39">
        <v>4.07</v>
      </c>
      <c r="L61" s="228" t="s">
        <v>621</v>
      </c>
      <c r="M61" s="95">
        <f t="shared" si="16"/>
        <v>1</v>
      </c>
      <c r="N61" s="206" t="s">
        <v>723</v>
      </c>
      <c r="O61" s="95">
        <f t="shared" si="17"/>
        <v>1</v>
      </c>
      <c r="P61" s="39">
        <v>40.0</v>
      </c>
      <c r="Q61" s="39">
        <v>0.0</v>
      </c>
      <c r="R61" s="39">
        <v>0.0</v>
      </c>
      <c r="S61" s="225">
        <f t="shared" si="18"/>
        <v>1</v>
      </c>
      <c r="T61" s="218"/>
      <c r="U61" s="218"/>
      <c r="V61" s="218"/>
      <c r="W61" s="218"/>
      <c r="X61" s="113">
        <v>1.0</v>
      </c>
      <c r="Y61" s="221"/>
      <c r="Z61" s="218"/>
      <c r="AA61" s="226"/>
      <c r="AB61" s="226"/>
      <c r="AC61" s="154">
        <v>1.0</v>
      </c>
      <c r="AD61" s="226"/>
      <c r="AE61" s="226"/>
      <c r="AF61" s="218"/>
      <c r="AG61" s="218"/>
      <c r="AH61" s="218"/>
      <c r="AI61" s="226"/>
      <c r="AJ61" s="227"/>
      <c r="AK61" s="25"/>
      <c r="AL61" s="25"/>
      <c r="AM61" s="25"/>
      <c r="AN61" s="25"/>
      <c r="AO61" s="25"/>
      <c r="AP61" s="225"/>
      <c r="AQ61" s="218"/>
      <c r="AR61" s="218"/>
    </row>
    <row r="62" ht="86.25" customHeight="1">
      <c r="A62" s="200" t="s">
        <v>195</v>
      </c>
      <c r="B62" s="200" t="s">
        <v>724</v>
      </c>
      <c r="C62" s="220" t="s">
        <v>725</v>
      </c>
      <c r="D62" s="220" t="s">
        <v>726</v>
      </c>
      <c r="E62" s="39">
        <v>76.0</v>
      </c>
      <c r="F62" s="221"/>
      <c r="G62" s="201" t="s">
        <v>727</v>
      </c>
      <c r="H62" s="246" t="s">
        <v>160</v>
      </c>
      <c r="I62" s="223" t="s">
        <v>848</v>
      </c>
      <c r="J62" s="221"/>
      <c r="K62" s="39">
        <v>8.53</v>
      </c>
      <c r="L62" s="228" t="s">
        <v>849</v>
      </c>
      <c r="M62" s="95">
        <f t="shared" si="16"/>
        <v>1</v>
      </c>
      <c r="N62" s="206" t="s">
        <v>850</v>
      </c>
      <c r="O62" s="95">
        <f t="shared" si="17"/>
        <v>1</v>
      </c>
      <c r="P62" s="39">
        <v>73.0</v>
      </c>
      <c r="Q62" s="39">
        <v>0.0</v>
      </c>
      <c r="R62" s="39">
        <v>3.0</v>
      </c>
      <c r="S62" s="225">
        <f t="shared" si="18"/>
        <v>0.9798657718</v>
      </c>
      <c r="T62" s="218"/>
      <c r="U62" s="218"/>
      <c r="V62" s="218"/>
      <c r="W62" s="218"/>
      <c r="X62" s="113">
        <v>1.0</v>
      </c>
      <c r="Y62" s="221"/>
      <c r="Z62" s="218"/>
      <c r="AA62" s="226"/>
      <c r="AB62" s="226"/>
      <c r="AC62" s="154">
        <v>1.0</v>
      </c>
      <c r="AD62" s="226"/>
      <c r="AE62" s="226"/>
      <c r="AF62" s="246" t="s">
        <v>851</v>
      </c>
      <c r="AG62" s="246" t="s">
        <v>852</v>
      </c>
      <c r="AH62" s="246" t="b">
        <v>1</v>
      </c>
      <c r="AI62" s="249" t="s">
        <v>853</v>
      </c>
      <c r="AJ62" s="227"/>
      <c r="AK62" s="39">
        <v>7.13</v>
      </c>
      <c r="AL62" s="39" t="s">
        <v>730</v>
      </c>
      <c r="AM62" s="39">
        <v>76.0</v>
      </c>
      <c r="AN62" s="39">
        <v>0.0</v>
      </c>
      <c r="AO62" s="39">
        <v>0.0</v>
      </c>
      <c r="AP62" s="225">
        <f t="shared" ref="AP62:AP63" si="19">(2*AM62)/(2*AM62+AN62+AO62)</f>
        <v>1</v>
      </c>
      <c r="AQ62" s="218"/>
      <c r="AR62" s="218"/>
    </row>
    <row r="63" ht="83.25" customHeight="1">
      <c r="A63" s="200" t="s">
        <v>195</v>
      </c>
      <c r="B63" s="200" t="s">
        <v>724</v>
      </c>
      <c r="C63" s="220" t="s">
        <v>725</v>
      </c>
      <c r="D63" s="220" t="s">
        <v>726</v>
      </c>
      <c r="E63" s="39">
        <v>76.0</v>
      </c>
      <c r="F63" s="221"/>
      <c r="G63" s="201" t="s">
        <v>727</v>
      </c>
      <c r="H63" s="246" t="s">
        <v>160</v>
      </c>
      <c r="I63" s="223" t="s">
        <v>848</v>
      </c>
      <c r="J63" s="221"/>
      <c r="K63" s="39"/>
      <c r="L63" s="228"/>
      <c r="M63" s="95"/>
      <c r="N63" s="206"/>
      <c r="O63" s="95"/>
      <c r="P63" s="39"/>
      <c r="Q63" s="39"/>
      <c r="R63" s="39"/>
      <c r="S63" s="225"/>
      <c r="T63" s="218"/>
      <c r="U63" s="218"/>
      <c r="V63" s="218"/>
      <c r="W63" s="218"/>
      <c r="X63" s="221"/>
      <c r="Y63" s="221"/>
      <c r="Z63" s="218"/>
      <c r="AA63" s="226"/>
      <c r="AB63" s="226"/>
      <c r="AC63" s="154"/>
      <c r="AD63" s="226"/>
      <c r="AE63" s="226"/>
      <c r="AF63" s="254" t="s">
        <v>854</v>
      </c>
      <c r="AG63" s="246"/>
      <c r="AH63" s="246" t="b">
        <v>1</v>
      </c>
      <c r="AI63" s="249" t="s">
        <v>853</v>
      </c>
      <c r="AJ63" s="227"/>
      <c r="AK63" s="39">
        <v>7.13</v>
      </c>
      <c r="AL63" s="39" t="s">
        <v>730</v>
      </c>
      <c r="AM63" s="39">
        <v>76.0</v>
      </c>
      <c r="AN63" s="39">
        <v>0.0</v>
      </c>
      <c r="AO63" s="39">
        <v>0.0</v>
      </c>
      <c r="AP63" s="225">
        <f t="shared" si="19"/>
        <v>1</v>
      </c>
      <c r="AQ63" s="218"/>
      <c r="AR63" s="218"/>
    </row>
    <row r="64" ht="93.75" customHeight="1">
      <c r="A64" s="200" t="s">
        <v>223</v>
      </c>
      <c r="B64" s="200" t="s">
        <v>670</v>
      </c>
      <c r="C64" s="201" t="s">
        <v>671</v>
      </c>
      <c r="D64" s="201" t="s">
        <v>672</v>
      </c>
      <c r="E64" s="39">
        <v>15.0</v>
      </c>
      <c r="F64" s="221"/>
      <c r="G64" s="201" t="s">
        <v>673</v>
      </c>
      <c r="H64" s="246" t="s">
        <v>161</v>
      </c>
      <c r="I64" s="223" t="s">
        <v>810</v>
      </c>
      <c r="J64" s="221"/>
      <c r="K64" s="39">
        <v>10.14</v>
      </c>
      <c r="L64" s="224">
        <v>46003.0</v>
      </c>
      <c r="M64" s="95">
        <f t="shared" ref="M64:M73" si="20">VALUE(LEFT(L64, FIND("/", L64) - 1)) / VALUE(RIGHT(L64, LEN(L64) - FIND("/", L64)))</f>
        <v>1</v>
      </c>
      <c r="N64" s="206" t="s">
        <v>464</v>
      </c>
      <c r="O64" s="95">
        <f t="shared" ref="O64:O73" si="21">VALUE(LEFT(N64, FIND("/", N64) - 1)) / VALUE(RIGHT(N64, LEN(N64) - FIND("/", N64)))</f>
        <v>1</v>
      </c>
      <c r="P64" s="39">
        <v>15.0</v>
      </c>
      <c r="Q64" s="39">
        <v>0.0</v>
      </c>
      <c r="R64" s="39">
        <v>0.0</v>
      </c>
      <c r="S64" s="225">
        <f t="shared" ref="S64:S73" si="22">(2*P64)/(2*P64+Q64+R64)</f>
        <v>1</v>
      </c>
      <c r="T64" s="218"/>
      <c r="U64" s="218"/>
      <c r="V64" s="218"/>
      <c r="W64" s="218"/>
      <c r="X64" s="113">
        <v>1.0</v>
      </c>
      <c r="Y64" s="221"/>
      <c r="Z64" s="218"/>
      <c r="AA64" s="226"/>
      <c r="AB64" s="226"/>
      <c r="AC64" s="154">
        <v>1.0</v>
      </c>
      <c r="AD64" s="226"/>
      <c r="AE64" s="226"/>
      <c r="AF64" s="218"/>
      <c r="AG64" s="218"/>
      <c r="AH64" s="218"/>
      <c r="AI64" s="226"/>
      <c r="AJ64" s="227"/>
      <c r="AK64" s="25"/>
      <c r="AL64" s="25"/>
      <c r="AM64" s="25"/>
      <c r="AN64" s="25"/>
      <c r="AO64" s="25"/>
      <c r="AP64" s="225"/>
      <c r="AQ64" s="218"/>
      <c r="AR64" s="218"/>
    </row>
    <row r="65" ht="90.0" customHeight="1">
      <c r="A65" s="200" t="s">
        <v>186</v>
      </c>
      <c r="B65" s="200" t="s">
        <v>675</v>
      </c>
      <c r="C65" s="201" t="s">
        <v>676</v>
      </c>
      <c r="D65" s="201" t="s">
        <v>677</v>
      </c>
      <c r="E65" s="39">
        <v>16.0</v>
      </c>
      <c r="F65" s="221"/>
      <c r="G65" s="201" t="s">
        <v>678</v>
      </c>
      <c r="H65" s="246" t="s">
        <v>161</v>
      </c>
      <c r="I65" s="223" t="s">
        <v>855</v>
      </c>
      <c r="J65" s="221"/>
      <c r="K65" s="39">
        <v>10.17</v>
      </c>
      <c r="L65" s="224">
        <v>45972.0</v>
      </c>
      <c r="M65" s="95">
        <f t="shared" si="20"/>
        <v>1</v>
      </c>
      <c r="N65" s="206" t="s">
        <v>372</v>
      </c>
      <c r="O65" s="95">
        <f t="shared" si="21"/>
        <v>1</v>
      </c>
      <c r="P65" s="39">
        <v>16.0</v>
      </c>
      <c r="Q65" s="39">
        <v>0.0</v>
      </c>
      <c r="R65" s="39">
        <v>0.0</v>
      </c>
      <c r="S65" s="225">
        <f t="shared" si="22"/>
        <v>1</v>
      </c>
      <c r="T65" s="218"/>
      <c r="U65" s="218"/>
      <c r="V65" s="218"/>
      <c r="W65" s="218"/>
      <c r="X65" s="113">
        <v>1.0</v>
      </c>
      <c r="Y65" s="221"/>
      <c r="Z65" s="218"/>
      <c r="AA65" s="226"/>
      <c r="AB65" s="226"/>
      <c r="AC65" s="154">
        <v>1.0</v>
      </c>
      <c r="AD65" s="226"/>
      <c r="AE65" s="226"/>
      <c r="AF65" s="218"/>
      <c r="AG65" s="218"/>
      <c r="AH65" s="218"/>
      <c r="AI65" s="226"/>
      <c r="AJ65" s="227"/>
      <c r="AK65" s="25"/>
      <c r="AL65" s="25"/>
      <c r="AM65" s="25"/>
      <c r="AN65" s="25"/>
      <c r="AO65" s="25"/>
      <c r="AP65" s="225"/>
      <c r="AQ65" s="218"/>
      <c r="AR65" s="218"/>
    </row>
    <row r="66" ht="90.0" customHeight="1">
      <c r="A66" s="200" t="s">
        <v>224</v>
      </c>
      <c r="B66" s="200" t="s">
        <v>680</v>
      </c>
      <c r="C66" s="201" t="s">
        <v>681</v>
      </c>
      <c r="D66" s="201" t="s">
        <v>682</v>
      </c>
      <c r="E66" s="39">
        <v>21.0</v>
      </c>
      <c r="F66" s="221"/>
      <c r="G66" s="201" t="s">
        <v>683</v>
      </c>
      <c r="H66" s="246" t="s">
        <v>161</v>
      </c>
      <c r="I66" s="223" t="s">
        <v>856</v>
      </c>
      <c r="J66" s="221"/>
      <c r="K66" s="39">
        <v>12.38</v>
      </c>
      <c r="L66" s="228" t="s">
        <v>401</v>
      </c>
      <c r="M66" s="95">
        <f t="shared" si="20"/>
        <v>1</v>
      </c>
      <c r="N66" s="206" t="s">
        <v>410</v>
      </c>
      <c r="O66" s="95">
        <f t="shared" si="21"/>
        <v>1</v>
      </c>
      <c r="P66" s="39">
        <v>21.0</v>
      </c>
      <c r="Q66" s="39">
        <v>0.0</v>
      </c>
      <c r="R66" s="39">
        <v>0.0</v>
      </c>
      <c r="S66" s="225">
        <f t="shared" si="22"/>
        <v>1</v>
      </c>
      <c r="T66" s="218"/>
      <c r="U66" s="218"/>
      <c r="V66" s="218"/>
      <c r="W66" s="218"/>
      <c r="X66" s="113">
        <v>1.0</v>
      </c>
      <c r="Y66" s="221"/>
      <c r="Z66" s="218"/>
      <c r="AA66" s="226"/>
      <c r="AB66" s="226"/>
      <c r="AC66" s="154">
        <v>1.0</v>
      </c>
      <c r="AD66" s="226"/>
      <c r="AE66" s="226"/>
      <c r="AF66" s="218"/>
      <c r="AG66" s="218"/>
      <c r="AH66" s="218"/>
      <c r="AI66" s="226"/>
      <c r="AJ66" s="227"/>
      <c r="AK66" s="25"/>
      <c r="AL66" s="25"/>
      <c r="AM66" s="25"/>
      <c r="AN66" s="25"/>
      <c r="AO66" s="25"/>
      <c r="AP66" s="225"/>
      <c r="AQ66" s="218"/>
      <c r="AR66" s="218"/>
    </row>
    <row r="67" ht="69.0" customHeight="1">
      <c r="A67" s="219" t="s">
        <v>174</v>
      </c>
      <c r="B67" s="229" t="s">
        <v>685</v>
      </c>
      <c r="C67" s="201" t="s">
        <v>686</v>
      </c>
      <c r="D67" s="201" t="s">
        <v>687</v>
      </c>
      <c r="E67" s="230">
        <v>22.0</v>
      </c>
      <c r="F67" s="231"/>
      <c r="G67" s="201" t="s">
        <v>688</v>
      </c>
      <c r="H67" s="246" t="s">
        <v>161</v>
      </c>
      <c r="I67" s="223" t="s">
        <v>857</v>
      </c>
      <c r="J67" s="221"/>
      <c r="K67" s="39">
        <v>10.72</v>
      </c>
      <c r="L67" s="228" t="s">
        <v>401</v>
      </c>
      <c r="M67" s="95">
        <f t="shared" si="20"/>
        <v>1</v>
      </c>
      <c r="N67" s="206" t="s">
        <v>716</v>
      </c>
      <c r="O67" s="95">
        <f t="shared" si="21"/>
        <v>1</v>
      </c>
      <c r="P67" s="39">
        <v>22.0</v>
      </c>
      <c r="Q67" s="39">
        <v>0.0</v>
      </c>
      <c r="R67" s="39">
        <v>0.0</v>
      </c>
      <c r="S67" s="225">
        <f t="shared" si="22"/>
        <v>1</v>
      </c>
      <c r="T67" s="218"/>
      <c r="U67" s="218"/>
      <c r="V67" s="218"/>
      <c r="W67" s="218"/>
      <c r="X67" s="113">
        <v>1.0</v>
      </c>
      <c r="Y67" s="221"/>
      <c r="Z67" s="218"/>
      <c r="AA67" s="226"/>
      <c r="AB67" s="226"/>
      <c r="AC67" s="154">
        <v>1.0</v>
      </c>
      <c r="AD67" s="226"/>
      <c r="AE67" s="226"/>
      <c r="AF67" s="218"/>
      <c r="AG67" s="218"/>
      <c r="AH67" s="218"/>
      <c r="AI67" s="226"/>
      <c r="AJ67" s="227"/>
      <c r="AK67" s="25"/>
      <c r="AL67" s="25"/>
      <c r="AM67" s="25"/>
      <c r="AN67" s="25"/>
      <c r="AO67" s="25"/>
      <c r="AP67" s="225"/>
      <c r="AQ67" s="218"/>
      <c r="AR67" s="218"/>
    </row>
    <row r="68" ht="48.75" customHeight="1">
      <c r="A68" s="200" t="s">
        <v>165</v>
      </c>
      <c r="B68" s="248" t="s">
        <v>691</v>
      </c>
      <c r="C68" s="201" t="s">
        <v>692</v>
      </c>
      <c r="D68" s="201" t="s">
        <v>693</v>
      </c>
      <c r="E68" s="230">
        <v>24.0</v>
      </c>
      <c r="F68" s="241"/>
      <c r="G68" s="201" t="s">
        <v>744</v>
      </c>
      <c r="H68" s="246" t="s">
        <v>161</v>
      </c>
      <c r="I68" s="223" t="s">
        <v>858</v>
      </c>
      <c r="J68" s="221"/>
      <c r="K68" s="39">
        <v>9.54</v>
      </c>
      <c r="L68" s="228" t="s">
        <v>464</v>
      </c>
      <c r="M68" s="95">
        <f t="shared" si="20"/>
        <v>1</v>
      </c>
      <c r="N68" s="206" t="s">
        <v>617</v>
      </c>
      <c r="O68" s="95">
        <f t="shared" si="21"/>
        <v>1</v>
      </c>
      <c r="P68" s="39">
        <v>24.0</v>
      </c>
      <c r="Q68" s="39">
        <v>0.0</v>
      </c>
      <c r="R68" s="39">
        <v>0.0</v>
      </c>
      <c r="S68" s="225">
        <f t="shared" si="22"/>
        <v>1</v>
      </c>
      <c r="T68" s="218"/>
      <c r="U68" s="218"/>
      <c r="V68" s="218"/>
      <c r="W68" s="218"/>
      <c r="X68" s="113">
        <v>1.0</v>
      </c>
      <c r="Y68" s="221"/>
      <c r="Z68" s="218"/>
      <c r="AA68" s="226"/>
      <c r="AB68" s="226"/>
      <c r="AC68" s="154">
        <v>1.0</v>
      </c>
      <c r="AD68" s="226"/>
      <c r="AE68" s="226"/>
      <c r="AF68" s="218"/>
      <c r="AG68" s="218"/>
      <c r="AH68" s="218"/>
      <c r="AI68" s="226"/>
      <c r="AJ68" s="227"/>
      <c r="AK68" s="25"/>
      <c r="AL68" s="25"/>
      <c r="AM68" s="25"/>
      <c r="AN68" s="25"/>
      <c r="AO68" s="25"/>
      <c r="AP68" s="225"/>
      <c r="AQ68" s="218"/>
      <c r="AR68" s="218"/>
    </row>
    <row r="69" ht="62.25" customHeight="1">
      <c r="A69" s="200" t="s">
        <v>171</v>
      </c>
      <c r="B69" s="200" t="s">
        <v>696</v>
      </c>
      <c r="C69" s="201" t="s">
        <v>697</v>
      </c>
      <c r="D69" s="201" t="s">
        <v>698</v>
      </c>
      <c r="E69" s="39">
        <v>25.0</v>
      </c>
      <c r="F69" s="221"/>
      <c r="G69" s="201" t="s">
        <v>699</v>
      </c>
      <c r="H69" s="246" t="s">
        <v>161</v>
      </c>
      <c r="I69" s="223" t="s">
        <v>859</v>
      </c>
      <c r="J69" s="221"/>
      <c r="K69" s="39">
        <v>13.54</v>
      </c>
      <c r="L69" s="228" t="s">
        <v>479</v>
      </c>
      <c r="M69" s="95">
        <f t="shared" si="20"/>
        <v>1</v>
      </c>
      <c r="N69" s="206" t="s">
        <v>653</v>
      </c>
      <c r="O69" s="95">
        <f t="shared" si="21"/>
        <v>1</v>
      </c>
      <c r="P69" s="39">
        <v>25.0</v>
      </c>
      <c r="Q69" s="39">
        <v>0.0</v>
      </c>
      <c r="R69" s="39">
        <v>0.0</v>
      </c>
      <c r="S69" s="225">
        <f t="shared" si="22"/>
        <v>1</v>
      </c>
      <c r="T69" s="218"/>
      <c r="U69" s="218"/>
      <c r="V69" s="218"/>
      <c r="W69" s="218"/>
      <c r="X69" s="113">
        <v>1.0</v>
      </c>
      <c r="Y69" s="221"/>
      <c r="Z69" s="218"/>
      <c r="AA69" s="226"/>
      <c r="AB69" s="226"/>
      <c r="AC69" s="154">
        <v>1.0</v>
      </c>
      <c r="AD69" s="226"/>
      <c r="AE69" s="226"/>
      <c r="AF69" s="218"/>
      <c r="AG69" s="218"/>
      <c r="AH69" s="218"/>
      <c r="AI69" s="226"/>
      <c r="AJ69" s="227"/>
      <c r="AK69" s="25"/>
      <c r="AL69" s="25"/>
      <c r="AM69" s="25"/>
      <c r="AN69" s="25"/>
      <c r="AO69" s="25"/>
      <c r="AP69" s="225"/>
      <c r="AQ69" s="218"/>
      <c r="AR69" s="218"/>
    </row>
    <row r="70" ht="69.0" customHeight="1">
      <c r="A70" s="200" t="s">
        <v>174</v>
      </c>
      <c r="B70" s="248" t="s">
        <v>701</v>
      </c>
      <c r="C70" s="201" t="s">
        <v>702</v>
      </c>
      <c r="D70" s="201" t="s">
        <v>703</v>
      </c>
      <c r="E70" s="39">
        <v>26.0</v>
      </c>
      <c r="F70" s="221"/>
      <c r="G70" s="201" t="s">
        <v>704</v>
      </c>
      <c r="H70" s="246" t="s">
        <v>161</v>
      </c>
      <c r="I70" s="223" t="s">
        <v>860</v>
      </c>
      <c r="J70" s="221"/>
      <c r="K70" s="39">
        <v>14.48</v>
      </c>
      <c r="L70" s="228" t="s">
        <v>431</v>
      </c>
      <c r="M70" s="95">
        <f t="shared" si="20"/>
        <v>1</v>
      </c>
      <c r="N70" s="206" t="s">
        <v>542</v>
      </c>
      <c r="O70" s="95">
        <f t="shared" si="21"/>
        <v>1</v>
      </c>
      <c r="P70" s="39">
        <v>26.0</v>
      </c>
      <c r="Q70" s="39">
        <v>2.0</v>
      </c>
      <c r="R70" s="39">
        <v>0.0</v>
      </c>
      <c r="S70" s="225">
        <f t="shared" si="22"/>
        <v>0.962962963</v>
      </c>
      <c r="T70" s="218"/>
      <c r="U70" s="218"/>
      <c r="V70" s="218"/>
      <c r="W70" s="218"/>
      <c r="X70" s="113">
        <v>1.0</v>
      </c>
      <c r="Y70" s="221"/>
      <c r="Z70" s="218"/>
      <c r="AA70" s="226"/>
      <c r="AB70" s="226"/>
      <c r="AC70" s="154">
        <v>1.0</v>
      </c>
      <c r="AD70" s="226"/>
      <c r="AE70" s="226"/>
      <c r="AF70" s="246" t="s">
        <v>861</v>
      </c>
      <c r="AG70" s="246" t="s">
        <v>862</v>
      </c>
      <c r="AH70" s="246" t="b">
        <v>1</v>
      </c>
      <c r="AI70" s="223" t="s">
        <v>863</v>
      </c>
      <c r="AJ70" s="25"/>
      <c r="AK70" s="39">
        <v>12.79</v>
      </c>
      <c r="AL70" s="39" t="s">
        <v>621</v>
      </c>
      <c r="AM70" s="39">
        <v>26.0</v>
      </c>
      <c r="AN70" s="39">
        <v>0.0</v>
      </c>
      <c r="AO70" s="39">
        <v>0.0</v>
      </c>
      <c r="AP70" s="225">
        <f>(2*AM70)/(2*AM70+AN70+AO70)</f>
        <v>1</v>
      </c>
      <c r="AQ70" s="218"/>
      <c r="AR70" s="218"/>
    </row>
    <row r="71" ht="98.25" customHeight="1">
      <c r="A71" s="200" t="s">
        <v>191</v>
      </c>
      <c r="B71" s="200" t="s">
        <v>711</v>
      </c>
      <c r="C71" s="201" t="s">
        <v>712</v>
      </c>
      <c r="D71" s="201" t="s">
        <v>713</v>
      </c>
      <c r="E71" s="39">
        <v>37.0</v>
      </c>
      <c r="F71" s="221"/>
      <c r="G71" s="201" t="s">
        <v>714</v>
      </c>
      <c r="H71" s="246" t="s">
        <v>161</v>
      </c>
      <c r="I71" s="223" t="s">
        <v>864</v>
      </c>
      <c r="J71" s="221"/>
      <c r="K71" s="39">
        <v>13.74</v>
      </c>
      <c r="L71" s="228" t="s">
        <v>716</v>
      </c>
      <c r="M71" s="95">
        <f t="shared" si="20"/>
        <v>1</v>
      </c>
      <c r="N71" s="206" t="s">
        <v>717</v>
      </c>
      <c r="O71" s="95">
        <f t="shared" si="21"/>
        <v>1</v>
      </c>
      <c r="P71" s="39">
        <v>37.0</v>
      </c>
      <c r="Q71" s="39">
        <v>0.0</v>
      </c>
      <c r="R71" s="39">
        <v>0.0</v>
      </c>
      <c r="S71" s="225">
        <f t="shared" si="22"/>
        <v>1</v>
      </c>
      <c r="T71" s="218"/>
      <c r="U71" s="218"/>
      <c r="V71" s="218"/>
      <c r="W71" s="218"/>
      <c r="X71" s="113">
        <v>1.0</v>
      </c>
      <c r="Y71" s="221"/>
      <c r="Z71" s="218"/>
      <c r="AA71" s="226"/>
      <c r="AB71" s="226"/>
      <c r="AC71" s="154">
        <v>1.0</v>
      </c>
      <c r="AD71" s="226"/>
      <c r="AE71" s="226"/>
      <c r="AF71" s="218"/>
      <c r="AG71" s="218"/>
      <c r="AH71" s="218"/>
      <c r="AI71" s="226"/>
      <c r="AJ71" s="227"/>
      <c r="AK71" s="25"/>
      <c r="AL71" s="25"/>
      <c r="AM71" s="25"/>
      <c r="AN71" s="25"/>
      <c r="AO71" s="25"/>
      <c r="AP71" s="225"/>
      <c r="AQ71" s="218"/>
      <c r="AR71" s="218"/>
    </row>
    <row r="72" ht="59.25" customHeight="1">
      <c r="A72" s="200" t="s">
        <v>193</v>
      </c>
      <c r="B72" s="248" t="s">
        <v>718</v>
      </c>
      <c r="C72" s="201" t="s">
        <v>719</v>
      </c>
      <c r="D72" s="201" t="s">
        <v>720</v>
      </c>
      <c r="E72" s="230">
        <v>40.0</v>
      </c>
      <c r="F72" s="241"/>
      <c r="G72" s="201" t="s">
        <v>721</v>
      </c>
      <c r="H72" s="246" t="s">
        <v>161</v>
      </c>
      <c r="I72" s="223" t="s">
        <v>865</v>
      </c>
      <c r="J72" s="221"/>
      <c r="K72" s="39">
        <v>12.5</v>
      </c>
      <c r="L72" s="228" t="s">
        <v>621</v>
      </c>
      <c r="M72" s="95">
        <f t="shared" si="20"/>
        <v>1</v>
      </c>
      <c r="N72" s="206" t="s">
        <v>723</v>
      </c>
      <c r="O72" s="95">
        <f t="shared" si="21"/>
        <v>1</v>
      </c>
      <c r="P72" s="39">
        <v>40.0</v>
      </c>
      <c r="Q72" s="39">
        <v>0.0</v>
      </c>
      <c r="R72" s="39">
        <v>0.0</v>
      </c>
      <c r="S72" s="225">
        <f t="shared" si="22"/>
        <v>1</v>
      </c>
      <c r="T72" s="218"/>
      <c r="U72" s="218"/>
      <c r="V72" s="218"/>
      <c r="W72" s="218"/>
      <c r="X72" s="113">
        <v>1.0</v>
      </c>
      <c r="Y72" s="221"/>
      <c r="Z72" s="218"/>
      <c r="AA72" s="226"/>
      <c r="AB72" s="226"/>
      <c r="AC72" s="154">
        <v>1.0</v>
      </c>
      <c r="AD72" s="226"/>
      <c r="AE72" s="226"/>
      <c r="AF72" s="218"/>
      <c r="AG72" s="218"/>
      <c r="AH72" s="218"/>
      <c r="AI72" s="226"/>
      <c r="AJ72" s="227"/>
      <c r="AK72" s="25"/>
      <c r="AL72" s="25"/>
      <c r="AM72" s="25"/>
      <c r="AN72" s="25"/>
      <c r="AO72" s="25"/>
      <c r="AP72" s="225"/>
      <c r="AQ72" s="218"/>
      <c r="AR72" s="218"/>
    </row>
    <row r="73" ht="90.0" customHeight="1">
      <c r="A73" s="219" t="s">
        <v>195</v>
      </c>
      <c r="B73" s="219" t="s">
        <v>724</v>
      </c>
      <c r="C73" s="220" t="s">
        <v>725</v>
      </c>
      <c r="D73" s="220" t="s">
        <v>726</v>
      </c>
      <c r="E73" s="39">
        <v>76.0</v>
      </c>
      <c r="F73" s="221"/>
      <c r="G73" s="220" t="s">
        <v>727</v>
      </c>
      <c r="H73" s="246" t="s">
        <v>161</v>
      </c>
      <c r="I73" s="223" t="s">
        <v>866</v>
      </c>
      <c r="J73" s="218"/>
      <c r="K73" s="39">
        <v>8.74</v>
      </c>
      <c r="L73" s="228" t="s">
        <v>867</v>
      </c>
      <c r="M73" s="95">
        <f t="shared" si="20"/>
        <v>1</v>
      </c>
      <c r="N73" s="206" t="s">
        <v>730</v>
      </c>
      <c r="O73" s="95">
        <f t="shared" si="21"/>
        <v>1</v>
      </c>
      <c r="P73" s="39">
        <v>75.0</v>
      </c>
      <c r="Q73" s="39">
        <v>0.0</v>
      </c>
      <c r="R73" s="39">
        <v>1.0</v>
      </c>
      <c r="S73" s="225">
        <f t="shared" si="22"/>
        <v>0.9933774834</v>
      </c>
      <c r="T73" s="218"/>
      <c r="U73" s="218"/>
      <c r="V73" s="218"/>
      <c r="W73" s="218"/>
      <c r="X73" s="113">
        <v>1.0</v>
      </c>
      <c r="Y73" s="221"/>
      <c r="Z73" s="218"/>
      <c r="AA73" s="226"/>
      <c r="AB73" s="226"/>
      <c r="AC73" s="154">
        <v>1.0</v>
      </c>
      <c r="AD73" s="226"/>
      <c r="AE73" s="226"/>
      <c r="AF73" s="254" t="s">
        <v>854</v>
      </c>
      <c r="AG73" s="254" t="s">
        <v>854</v>
      </c>
      <c r="AH73" s="246" t="b">
        <v>1</v>
      </c>
      <c r="AI73" s="249" t="s">
        <v>868</v>
      </c>
      <c r="AJ73" s="227"/>
      <c r="AK73" s="39">
        <v>7.05</v>
      </c>
      <c r="AL73" s="39" t="s">
        <v>730</v>
      </c>
      <c r="AM73" s="39">
        <v>76.0</v>
      </c>
      <c r="AN73" s="39">
        <v>0.0</v>
      </c>
      <c r="AO73" s="39">
        <v>0.0</v>
      </c>
      <c r="AP73" s="225">
        <f>(2*AM73)/(2*AM73+AN73+AO73)</f>
        <v>1</v>
      </c>
      <c r="AQ73" s="218"/>
      <c r="AR73" s="218"/>
    </row>
    <row r="74">
      <c r="A74" s="221"/>
      <c r="B74" s="221"/>
      <c r="C74" s="218"/>
      <c r="D74" s="218"/>
      <c r="E74" s="25"/>
      <c r="F74" s="221"/>
      <c r="G74" s="218"/>
      <c r="H74" s="218"/>
      <c r="I74" s="255"/>
      <c r="J74" s="221"/>
      <c r="K74" s="25"/>
      <c r="L74" s="25"/>
      <c r="M74" s="212"/>
      <c r="N74" s="212"/>
      <c r="O74" s="25"/>
      <c r="P74" s="25"/>
      <c r="Q74" s="25"/>
      <c r="R74" s="25"/>
      <c r="S74" s="213"/>
      <c r="T74" s="218"/>
      <c r="U74" s="218"/>
      <c r="V74" s="218"/>
      <c r="W74" s="218"/>
      <c r="X74" s="221"/>
      <c r="Y74" s="221"/>
      <c r="Z74" s="218"/>
      <c r="AA74" s="226"/>
      <c r="AB74" s="226"/>
      <c r="AC74" s="226"/>
      <c r="AD74" s="226"/>
      <c r="AE74" s="226"/>
      <c r="AF74" s="218"/>
      <c r="AG74" s="218"/>
      <c r="AH74" s="218"/>
      <c r="AI74" s="226"/>
      <c r="AJ74" s="227"/>
      <c r="AK74" s="25"/>
      <c r="AL74" s="25"/>
      <c r="AM74" s="25"/>
      <c r="AN74" s="25"/>
      <c r="AO74" s="25"/>
      <c r="AP74" s="213"/>
      <c r="AQ74" s="218"/>
      <c r="AR74" s="218"/>
    </row>
    <row r="75">
      <c r="A75" s="221"/>
      <c r="B75" s="221"/>
      <c r="C75" s="218"/>
      <c r="D75" s="218"/>
      <c r="E75" s="25"/>
      <c r="F75" s="221"/>
      <c r="G75" s="218"/>
      <c r="H75" s="218"/>
      <c r="I75" s="255"/>
      <c r="J75" s="221"/>
      <c r="K75" s="25"/>
      <c r="L75" s="25"/>
      <c r="M75" s="212"/>
      <c r="N75" s="212"/>
      <c r="O75" s="25"/>
      <c r="P75" s="25"/>
      <c r="Q75" s="25"/>
      <c r="R75" s="25"/>
      <c r="S75" s="213"/>
      <c r="T75" s="218"/>
      <c r="U75" s="218"/>
      <c r="V75" s="218"/>
      <c r="W75" s="218"/>
      <c r="X75" s="221"/>
      <c r="Y75" s="221"/>
      <c r="Z75" s="218"/>
      <c r="AA75" s="226"/>
      <c r="AB75" s="226"/>
      <c r="AC75" s="226"/>
      <c r="AD75" s="226"/>
      <c r="AE75" s="226"/>
      <c r="AF75" s="218"/>
      <c r="AG75" s="218"/>
      <c r="AH75" s="218"/>
      <c r="AI75" s="226"/>
      <c r="AJ75" s="227"/>
      <c r="AK75" s="25"/>
      <c r="AL75" s="25"/>
      <c r="AM75" s="25"/>
      <c r="AN75" s="25"/>
      <c r="AO75" s="25"/>
      <c r="AP75" s="213"/>
      <c r="AQ75" s="218"/>
      <c r="AR75" s="218"/>
    </row>
  </sheetData>
  <dataValidations>
    <dataValidation type="list" allowBlank="1" showErrorMessage="1" sqref="H2:H73">
      <formula1>"Claude,DeepSeek,GPT-4,GPT-4o,Kimi,Llama"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3" max="3" width="19.38"/>
    <col customWidth="1" min="4" max="4" width="17.25"/>
    <col customWidth="1" min="5" max="5" width="13.0"/>
    <col customWidth="1" min="6" max="6" width="18.38"/>
    <col customWidth="1" min="7" max="7" width="19.5"/>
    <col customWidth="1" min="9" max="9" width="34.0"/>
    <col customWidth="1" min="10" max="11" width="18.0"/>
    <col customWidth="1" min="12" max="12" width="16.38"/>
    <col customWidth="1" min="13" max="13" width="20.75"/>
    <col customWidth="1" min="14" max="14" width="14.25"/>
    <col customWidth="1" min="15" max="15" width="26.25"/>
    <col customWidth="1" min="16" max="19" width="18.0"/>
    <col customWidth="1" min="20" max="20" width="24.25"/>
    <col customWidth="1" min="21" max="21" width="26.5"/>
    <col customWidth="1" min="22" max="22" width="24.25"/>
    <col customWidth="1" min="23" max="24" width="18.0"/>
    <col customWidth="1" min="25" max="25" width="26.13"/>
    <col customWidth="1" min="26" max="26" width="46.25"/>
    <col customWidth="1" min="27" max="27" width="28.25"/>
    <col customWidth="1" min="28" max="28" width="16.38"/>
    <col customWidth="1" min="29" max="29" width="27.63"/>
    <col customWidth="1" min="30" max="30" width="51.25"/>
    <col customWidth="1" min="31" max="31" width="11.25"/>
    <col customWidth="1" min="32" max="32" width="28.25"/>
    <col customWidth="1" min="33" max="36" width="18.0"/>
  </cols>
  <sheetData>
    <row r="1">
      <c r="A1" s="256" t="s">
        <v>347</v>
      </c>
      <c r="B1" s="256" t="s">
        <v>348</v>
      </c>
      <c r="C1" s="257" t="s">
        <v>349</v>
      </c>
      <c r="D1" s="257" t="s">
        <v>214</v>
      </c>
      <c r="E1" s="258" t="s">
        <v>155</v>
      </c>
      <c r="F1" s="258" t="s">
        <v>350</v>
      </c>
      <c r="G1" s="257" t="s">
        <v>351</v>
      </c>
      <c r="H1" s="258" t="s">
        <v>231</v>
      </c>
      <c r="I1" s="257" t="s">
        <v>352</v>
      </c>
      <c r="J1" s="258" t="s">
        <v>350</v>
      </c>
      <c r="K1" s="258" t="s">
        <v>353</v>
      </c>
      <c r="L1" s="197" t="s">
        <v>354</v>
      </c>
      <c r="M1" s="19" t="s">
        <v>355</v>
      </c>
      <c r="N1" s="259" t="s">
        <v>356</v>
      </c>
      <c r="O1" s="197" t="s">
        <v>357</v>
      </c>
      <c r="P1" s="258" t="s">
        <v>358</v>
      </c>
      <c r="Q1" s="258" t="s">
        <v>359</v>
      </c>
      <c r="R1" s="258" t="s">
        <v>360</v>
      </c>
      <c r="S1" s="260" t="s">
        <v>361</v>
      </c>
      <c r="T1" s="258" t="s">
        <v>362</v>
      </c>
      <c r="U1" s="258" t="s">
        <v>363</v>
      </c>
      <c r="V1" s="258" t="s">
        <v>271</v>
      </c>
      <c r="W1" s="19" t="s">
        <v>354</v>
      </c>
      <c r="X1" s="258" t="s">
        <v>353</v>
      </c>
      <c r="Y1" s="258" t="s">
        <v>255</v>
      </c>
      <c r="Z1" s="257" t="s">
        <v>364</v>
      </c>
      <c r="AA1" s="259" t="s">
        <v>271</v>
      </c>
      <c r="AB1" s="259" t="s">
        <v>356</v>
      </c>
      <c r="AC1" s="258" t="s">
        <v>668</v>
      </c>
      <c r="AD1" s="257" t="s">
        <v>366</v>
      </c>
      <c r="AE1" s="199" t="s">
        <v>350</v>
      </c>
      <c r="AF1" s="258" t="s">
        <v>271</v>
      </c>
      <c r="AG1" s="258" t="s">
        <v>358</v>
      </c>
      <c r="AH1" s="258" t="s">
        <v>359</v>
      </c>
      <c r="AI1" s="258" t="s">
        <v>360</v>
      </c>
      <c r="AJ1" s="260" t="s">
        <v>361</v>
      </c>
      <c r="AK1" s="20"/>
      <c r="AL1" s="258"/>
      <c r="AM1" s="261"/>
      <c r="AN1" s="261"/>
      <c r="AO1" s="261"/>
      <c r="AP1" s="261"/>
      <c r="AQ1" s="261"/>
      <c r="AR1" s="261"/>
    </row>
    <row r="2" ht="90.75" customHeight="1">
      <c r="A2" s="262" t="s">
        <v>869</v>
      </c>
      <c r="B2" s="262" t="s">
        <v>870</v>
      </c>
      <c r="C2" s="263" t="s">
        <v>871</v>
      </c>
      <c r="D2" s="263" t="s">
        <v>872</v>
      </c>
      <c r="E2" s="68">
        <v>10.0</v>
      </c>
      <c r="F2" s="261"/>
      <c r="G2" s="263" t="s">
        <v>873</v>
      </c>
      <c r="H2" s="68" t="s">
        <v>156</v>
      </c>
      <c r="I2" s="263" t="s">
        <v>874</v>
      </c>
      <c r="J2" s="261"/>
      <c r="K2" s="68">
        <v>2.27</v>
      </c>
      <c r="L2" s="67" t="s">
        <v>430</v>
      </c>
      <c r="M2" s="95">
        <f t="shared" ref="M2:M61" si="1">VALUE(LEFT(L2, FIND("/", L2) - 1)) / VALUE(RIGHT(L2, LEN(L2) - FIND("/", L2)))</f>
        <v>1</v>
      </c>
      <c r="N2" s="67" t="s">
        <v>875</v>
      </c>
      <c r="O2" s="95">
        <f t="shared" ref="O2:O61" si="2">VALUE(LEFT(N2, FIND("/", N2) - 1)) / VALUE(RIGHT(N2, LEN(N2) - FIND("/", N2)))</f>
        <v>1</v>
      </c>
      <c r="P2" s="68">
        <v>5.0</v>
      </c>
      <c r="Q2" s="68">
        <v>4.0</v>
      </c>
      <c r="R2" s="68">
        <f t="shared" ref="R2:R11" si="3">E2-P2</f>
        <v>5</v>
      </c>
      <c r="S2" s="264">
        <f t="shared" ref="S2:S61" si="4">(2*P2)/(2*P2+Q2+R2)</f>
        <v>0.5263157895</v>
      </c>
      <c r="T2" s="68"/>
      <c r="U2" s="68"/>
      <c r="V2" s="68"/>
      <c r="W2" s="128">
        <v>1.0</v>
      </c>
      <c r="X2" s="68"/>
      <c r="Y2" s="261"/>
      <c r="Z2" s="265"/>
      <c r="AA2" s="261"/>
      <c r="AB2" s="67" t="s">
        <v>876</v>
      </c>
      <c r="AC2" s="68" t="s">
        <v>877</v>
      </c>
      <c r="AD2" s="263" t="s">
        <v>878</v>
      </c>
      <c r="AE2" s="263"/>
      <c r="AF2" s="68" t="b">
        <v>0</v>
      </c>
      <c r="AG2" s="68">
        <v>9.0</v>
      </c>
      <c r="AH2" s="68">
        <v>2.0</v>
      </c>
      <c r="AI2" s="68">
        <f t="shared" ref="AI2:AI61" si="5">E2-AG2</f>
        <v>1</v>
      </c>
      <c r="AJ2" s="264">
        <f t="shared" ref="AJ2:AJ61" si="6">(2*AG2)/(2*AG2+AH2+AI2)</f>
        <v>0.8571428571</v>
      </c>
      <c r="AK2" s="250"/>
      <c r="AL2" s="261"/>
      <c r="AM2" s="261"/>
      <c r="AN2" s="261"/>
      <c r="AO2" s="261"/>
      <c r="AP2" s="261"/>
      <c r="AQ2" s="261"/>
      <c r="AR2" s="261"/>
    </row>
    <row r="3" ht="90.75" customHeight="1">
      <c r="A3" s="262" t="s">
        <v>869</v>
      </c>
      <c r="B3" s="262" t="s">
        <v>879</v>
      </c>
      <c r="C3" s="263" t="s">
        <v>880</v>
      </c>
      <c r="D3" s="263" t="s">
        <v>881</v>
      </c>
      <c r="E3" s="68">
        <v>12.0</v>
      </c>
      <c r="F3" s="261"/>
      <c r="G3" s="263" t="s">
        <v>882</v>
      </c>
      <c r="H3" s="68" t="s">
        <v>156</v>
      </c>
      <c r="I3" s="263" t="s">
        <v>883</v>
      </c>
      <c r="J3" s="68"/>
      <c r="K3" s="68">
        <v>6.49</v>
      </c>
      <c r="L3" s="67" t="s">
        <v>474</v>
      </c>
      <c r="M3" s="95">
        <f t="shared" si="1"/>
        <v>1</v>
      </c>
      <c r="N3" s="67" t="s">
        <v>505</v>
      </c>
      <c r="O3" s="95">
        <f t="shared" si="2"/>
        <v>0.9090909091</v>
      </c>
      <c r="P3" s="68">
        <v>5.0</v>
      </c>
      <c r="Q3" s="68">
        <v>6.0</v>
      </c>
      <c r="R3" s="68">
        <f t="shared" si="3"/>
        <v>7</v>
      </c>
      <c r="S3" s="264">
        <f t="shared" si="4"/>
        <v>0.4347826087</v>
      </c>
      <c r="T3" s="261"/>
      <c r="U3" s="261"/>
      <c r="V3" s="261"/>
      <c r="W3" s="128">
        <v>1.0</v>
      </c>
      <c r="X3" s="261"/>
      <c r="Y3" s="68" t="s">
        <v>884</v>
      </c>
      <c r="Z3" s="263" t="s">
        <v>885</v>
      </c>
      <c r="AA3" s="68" t="b">
        <v>1</v>
      </c>
      <c r="AB3" s="67" t="s">
        <v>876</v>
      </c>
      <c r="AC3" s="68" t="s">
        <v>886</v>
      </c>
      <c r="AD3" s="263" t="s">
        <v>887</v>
      </c>
      <c r="AE3" s="263"/>
      <c r="AF3" s="68" t="b">
        <v>0</v>
      </c>
      <c r="AG3" s="68">
        <v>8.0</v>
      </c>
      <c r="AH3" s="68">
        <v>3.0</v>
      </c>
      <c r="AI3" s="68">
        <f t="shared" si="5"/>
        <v>4</v>
      </c>
      <c r="AJ3" s="264">
        <f t="shared" si="6"/>
        <v>0.6956521739</v>
      </c>
      <c r="AK3" s="250"/>
      <c r="AL3" s="261"/>
      <c r="AM3" s="261"/>
      <c r="AN3" s="261"/>
      <c r="AO3" s="261"/>
      <c r="AP3" s="261"/>
      <c r="AQ3" s="261"/>
      <c r="AR3" s="261"/>
    </row>
    <row r="4" ht="90.75" customHeight="1">
      <c r="A4" s="262" t="s">
        <v>869</v>
      </c>
      <c r="B4" s="262" t="s">
        <v>888</v>
      </c>
      <c r="C4" s="263" t="s">
        <v>889</v>
      </c>
      <c r="D4" s="263" t="s">
        <v>890</v>
      </c>
      <c r="E4" s="68">
        <v>13.0</v>
      </c>
      <c r="F4" s="261"/>
      <c r="G4" s="263" t="s">
        <v>891</v>
      </c>
      <c r="H4" s="68" t="s">
        <v>156</v>
      </c>
      <c r="I4" s="263" t="s">
        <v>892</v>
      </c>
      <c r="J4" s="261"/>
      <c r="K4" s="68">
        <v>1.63</v>
      </c>
      <c r="L4" s="67" t="s">
        <v>383</v>
      </c>
      <c r="M4" s="95">
        <f t="shared" si="1"/>
        <v>1</v>
      </c>
      <c r="N4" s="67" t="s">
        <v>505</v>
      </c>
      <c r="O4" s="95">
        <f t="shared" si="2"/>
        <v>0.9090909091</v>
      </c>
      <c r="P4" s="68">
        <v>8.0</v>
      </c>
      <c r="Q4" s="68">
        <v>3.0</v>
      </c>
      <c r="R4" s="68">
        <f t="shared" si="3"/>
        <v>5</v>
      </c>
      <c r="S4" s="264">
        <f t="shared" si="4"/>
        <v>0.6666666667</v>
      </c>
      <c r="T4" s="261"/>
      <c r="U4" s="261"/>
      <c r="V4" s="261"/>
      <c r="W4" s="128">
        <v>1.0</v>
      </c>
      <c r="X4" s="261"/>
      <c r="Y4" s="68" t="s">
        <v>884</v>
      </c>
      <c r="Z4" s="263" t="s">
        <v>893</v>
      </c>
      <c r="AA4" s="68" t="b">
        <v>1</v>
      </c>
      <c r="AB4" s="67" t="s">
        <v>876</v>
      </c>
      <c r="AC4" s="68" t="s">
        <v>894</v>
      </c>
      <c r="AD4" s="263" t="s">
        <v>895</v>
      </c>
      <c r="AE4" s="263"/>
      <c r="AF4" s="68" t="b">
        <v>0</v>
      </c>
      <c r="AG4" s="68">
        <v>11.0</v>
      </c>
      <c r="AH4" s="68">
        <v>2.0</v>
      </c>
      <c r="AI4" s="68">
        <f t="shared" si="5"/>
        <v>2</v>
      </c>
      <c r="AJ4" s="264">
        <f t="shared" si="6"/>
        <v>0.8461538462</v>
      </c>
      <c r="AK4" s="250"/>
      <c r="AL4" s="261"/>
      <c r="AM4" s="261"/>
      <c r="AN4" s="261"/>
      <c r="AO4" s="261"/>
      <c r="AP4" s="261"/>
      <c r="AQ4" s="261"/>
      <c r="AR4" s="261"/>
    </row>
    <row r="5" ht="90.75" customHeight="1">
      <c r="A5" s="262" t="s">
        <v>204</v>
      </c>
      <c r="B5" s="262" t="s">
        <v>896</v>
      </c>
      <c r="C5" s="263" t="s">
        <v>897</v>
      </c>
      <c r="D5" s="263" t="s">
        <v>898</v>
      </c>
      <c r="E5" s="68">
        <v>15.0</v>
      </c>
      <c r="F5" s="261"/>
      <c r="G5" s="263" t="s">
        <v>899</v>
      </c>
      <c r="H5" s="68" t="s">
        <v>156</v>
      </c>
      <c r="I5" s="263" t="s">
        <v>900</v>
      </c>
      <c r="J5" s="261"/>
      <c r="K5" s="68">
        <v>2.43</v>
      </c>
      <c r="L5" s="67" t="s">
        <v>542</v>
      </c>
      <c r="M5" s="95">
        <f t="shared" si="1"/>
        <v>1</v>
      </c>
      <c r="N5" s="67" t="s">
        <v>901</v>
      </c>
      <c r="O5" s="95">
        <f t="shared" si="2"/>
        <v>0.95</v>
      </c>
      <c r="P5" s="68">
        <v>14.0</v>
      </c>
      <c r="Q5" s="68">
        <v>6.0</v>
      </c>
      <c r="R5" s="68">
        <f t="shared" si="3"/>
        <v>1</v>
      </c>
      <c r="S5" s="264">
        <f t="shared" si="4"/>
        <v>0.8</v>
      </c>
      <c r="T5" s="68"/>
      <c r="U5" s="68"/>
      <c r="V5" s="68"/>
      <c r="W5" s="128">
        <v>1.0</v>
      </c>
      <c r="X5" s="261"/>
      <c r="Y5" s="68" t="s">
        <v>884</v>
      </c>
      <c r="Z5" s="263" t="s">
        <v>902</v>
      </c>
      <c r="AA5" s="68" t="b">
        <v>0</v>
      </c>
      <c r="AB5" s="67" t="s">
        <v>903</v>
      </c>
      <c r="AC5" s="68" t="s">
        <v>904</v>
      </c>
      <c r="AD5" s="263" t="s">
        <v>905</v>
      </c>
      <c r="AE5" s="263"/>
      <c r="AF5" s="68" t="b">
        <v>1</v>
      </c>
      <c r="AG5" s="68">
        <v>14.0</v>
      </c>
      <c r="AH5" s="68">
        <v>1.0</v>
      </c>
      <c r="AI5" s="68">
        <f t="shared" si="5"/>
        <v>1</v>
      </c>
      <c r="AJ5" s="264">
        <f t="shared" si="6"/>
        <v>0.9333333333</v>
      </c>
      <c r="AK5" s="250"/>
      <c r="AL5" s="261"/>
      <c r="AM5" s="261"/>
      <c r="AN5" s="261"/>
      <c r="AO5" s="261"/>
      <c r="AP5" s="261"/>
      <c r="AQ5" s="261"/>
      <c r="AR5" s="261"/>
    </row>
    <row r="6" ht="90.75" customHeight="1">
      <c r="A6" s="262" t="s">
        <v>869</v>
      </c>
      <c r="B6" s="262" t="s">
        <v>906</v>
      </c>
      <c r="C6" s="263" t="s">
        <v>907</v>
      </c>
      <c r="D6" s="263" t="s">
        <v>908</v>
      </c>
      <c r="E6" s="68">
        <v>18.0</v>
      </c>
      <c r="F6" s="261"/>
      <c r="G6" s="263" t="s">
        <v>909</v>
      </c>
      <c r="H6" s="68" t="s">
        <v>156</v>
      </c>
      <c r="I6" s="263" t="s">
        <v>910</v>
      </c>
      <c r="J6" s="261"/>
      <c r="K6" s="68">
        <v>3.5</v>
      </c>
      <c r="L6" s="67" t="s">
        <v>717</v>
      </c>
      <c r="M6" s="95">
        <f t="shared" si="1"/>
        <v>1</v>
      </c>
      <c r="N6" s="67" t="s">
        <v>716</v>
      </c>
      <c r="O6" s="95">
        <f t="shared" si="2"/>
        <v>1</v>
      </c>
      <c r="P6" s="68">
        <v>14.0</v>
      </c>
      <c r="Q6" s="68">
        <v>8.0</v>
      </c>
      <c r="R6" s="68">
        <f t="shared" si="3"/>
        <v>4</v>
      </c>
      <c r="S6" s="264">
        <f t="shared" si="4"/>
        <v>0.7</v>
      </c>
      <c r="T6" s="261"/>
      <c r="U6" s="261"/>
      <c r="V6" s="261"/>
      <c r="W6" s="128">
        <v>1.0</v>
      </c>
      <c r="X6" s="261"/>
      <c r="Y6" s="68"/>
      <c r="Z6" s="263"/>
      <c r="AB6" s="67" t="s">
        <v>876</v>
      </c>
      <c r="AC6" s="68" t="s">
        <v>911</v>
      </c>
      <c r="AD6" s="263" t="s">
        <v>912</v>
      </c>
      <c r="AE6" s="263"/>
      <c r="AF6" s="68" t="b">
        <v>0</v>
      </c>
      <c r="AG6" s="68">
        <v>14.0</v>
      </c>
      <c r="AH6" s="68">
        <v>10.0</v>
      </c>
      <c r="AI6" s="68">
        <f t="shared" si="5"/>
        <v>4</v>
      </c>
      <c r="AJ6" s="264">
        <f t="shared" si="6"/>
        <v>0.6666666667</v>
      </c>
      <c r="AK6" s="250"/>
      <c r="AL6" s="261"/>
      <c r="AM6" s="261"/>
      <c r="AN6" s="261"/>
      <c r="AO6" s="261"/>
      <c r="AP6" s="261"/>
      <c r="AQ6" s="261"/>
      <c r="AR6" s="261"/>
    </row>
    <row r="7" ht="90.75" customHeight="1">
      <c r="A7" s="262" t="s">
        <v>869</v>
      </c>
      <c r="B7" s="262" t="s">
        <v>913</v>
      </c>
      <c r="C7" s="263" t="s">
        <v>914</v>
      </c>
      <c r="D7" s="263" t="s">
        <v>915</v>
      </c>
      <c r="E7" s="68">
        <v>18.0</v>
      </c>
      <c r="F7" s="261"/>
      <c r="G7" s="201" t="s">
        <v>916</v>
      </c>
      <c r="H7" s="68" t="s">
        <v>156</v>
      </c>
      <c r="I7" s="263" t="s">
        <v>917</v>
      </c>
      <c r="J7" s="261"/>
      <c r="K7" s="68">
        <v>5.0</v>
      </c>
      <c r="L7" s="67" t="s">
        <v>439</v>
      </c>
      <c r="M7" s="95">
        <f t="shared" si="1"/>
        <v>1</v>
      </c>
      <c r="N7" s="67" t="s">
        <v>372</v>
      </c>
      <c r="O7" s="95">
        <f t="shared" si="2"/>
        <v>1</v>
      </c>
      <c r="P7" s="68">
        <v>5.0</v>
      </c>
      <c r="Q7" s="68">
        <v>11.0</v>
      </c>
      <c r="R7" s="68">
        <f t="shared" si="3"/>
        <v>13</v>
      </c>
      <c r="S7" s="264">
        <f t="shared" si="4"/>
        <v>0.2941176471</v>
      </c>
      <c r="T7" s="68"/>
      <c r="U7" s="68"/>
      <c r="V7" s="68"/>
      <c r="W7" s="128">
        <v>1.0</v>
      </c>
      <c r="X7" s="68"/>
      <c r="Y7" s="68"/>
      <c r="Z7" s="263"/>
      <c r="AA7" s="68"/>
      <c r="AB7" s="67" t="s">
        <v>876</v>
      </c>
      <c r="AC7" s="68" t="s">
        <v>877</v>
      </c>
      <c r="AD7" s="263" t="s">
        <v>918</v>
      </c>
      <c r="AE7" s="263"/>
      <c r="AF7" s="68" t="b">
        <v>0</v>
      </c>
      <c r="AG7" s="68">
        <v>12.0</v>
      </c>
      <c r="AH7" s="68">
        <v>3.0</v>
      </c>
      <c r="AI7" s="68">
        <f t="shared" si="5"/>
        <v>6</v>
      </c>
      <c r="AJ7" s="264">
        <f t="shared" si="6"/>
        <v>0.7272727273</v>
      </c>
      <c r="AK7" s="250"/>
      <c r="AL7" s="261"/>
      <c r="AM7" s="261"/>
      <c r="AN7" s="261"/>
      <c r="AO7" s="261"/>
      <c r="AP7" s="261"/>
      <c r="AQ7" s="261"/>
      <c r="AR7" s="261"/>
    </row>
    <row r="8" ht="90.75" customHeight="1">
      <c r="A8" s="262" t="s">
        <v>207</v>
      </c>
      <c r="B8" s="262" t="s">
        <v>919</v>
      </c>
      <c r="C8" s="244" t="s">
        <v>920</v>
      </c>
      <c r="D8" s="244" t="s">
        <v>921</v>
      </c>
      <c r="E8" s="262">
        <v>22.0</v>
      </c>
      <c r="F8" s="68"/>
      <c r="G8" s="263" t="s">
        <v>922</v>
      </c>
      <c r="H8" s="68" t="s">
        <v>156</v>
      </c>
      <c r="I8" s="263" t="s">
        <v>923</v>
      </c>
      <c r="J8" s="68"/>
      <c r="K8" s="68">
        <v>4.48</v>
      </c>
      <c r="L8" s="67" t="s">
        <v>596</v>
      </c>
      <c r="M8" s="95">
        <f t="shared" si="1"/>
        <v>1</v>
      </c>
      <c r="N8" s="67" t="s">
        <v>571</v>
      </c>
      <c r="O8" s="95">
        <f t="shared" si="2"/>
        <v>0.96</v>
      </c>
      <c r="P8" s="68">
        <v>15.0</v>
      </c>
      <c r="Q8" s="68">
        <v>10.0</v>
      </c>
      <c r="R8" s="68">
        <f t="shared" si="3"/>
        <v>7</v>
      </c>
      <c r="S8" s="264">
        <f t="shared" si="4"/>
        <v>0.6382978723</v>
      </c>
      <c r="T8" s="68"/>
      <c r="U8" s="68"/>
      <c r="V8" s="68"/>
      <c r="W8" s="128">
        <v>1.0</v>
      </c>
      <c r="X8" s="68"/>
      <c r="Y8" s="68" t="s">
        <v>884</v>
      </c>
      <c r="Z8" s="263" t="s">
        <v>924</v>
      </c>
      <c r="AA8" s="68" t="b">
        <v>1</v>
      </c>
      <c r="AB8" s="67" t="s">
        <v>876</v>
      </c>
      <c r="AC8" s="68" t="s">
        <v>925</v>
      </c>
      <c r="AD8" s="263" t="s">
        <v>926</v>
      </c>
      <c r="AE8" s="263"/>
      <c r="AF8" s="68" t="b">
        <v>0</v>
      </c>
      <c r="AG8" s="68">
        <v>19.0</v>
      </c>
      <c r="AH8" s="68">
        <v>8.0</v>
      </c>
      <c r="AI8" s="68">
        <f t="shared" si="5"/>
        <v>3</v>
      </c>
      <c r="AJ8" s="264">
        <f t="shared" si="6"/>
        <v>0.7755102041</v>
      </c>
      <c r="AK8" s="250"/>
      <c r="AL8" s="261"/>
      <c r="AM8" s="261"/>
      <c r="AN8" s="261"/>
      <c r="AO8" s="261"/>
      <c r="AP8" s="261"/>
      <c r="AQ8" s="261"/>
      <c r="AR8" s="261"/>
    </row>
    <row r="9" ht="90.75" customHeight="1">
      <c r="A9" s="262" t="s">
        <v>195</v>
      </c>
      <c r="B9" s="262" t="s">
        <v>927</v>
      </c>
      <c r="C9" s="263" t="s">
        <v>928</v>
      </c>
      <c r="D9" s="263" t="s">
        <v>929</v>
      </c>
      <c r="E9" s="68">
        <v>25.0</v>
      </c>
      <c r="F9" s="261"/>
      <c r="G9" s="263" t="s">
        <v>930</v>
      </c>
      <c r="H9" s="68" t="s">
        <v>156</v>
      </c>
      <c r="I9" s="263" t="s">
        <v>931</v>
      </c>
      <c r="J9" s="68"/>
      <c r="K9" s="68">
        <v>2.93</v>
      </c>
      <c r="L9" s="67" t="s">
        <v>621</v>
      </c>
      <c r="M9" s="95">
        <f t="shared" si="1"/>
        <v>1</v>
      </c>
      <c r="N9" s="67" t="s">
        <v>479</v>
      </c>
      <c r="O9" s="95">
        <f t="shared" si="2"/>
        <v>1</v>
      </c>
      <c r="P9" s="68">
        <v>6.0</v>
      </c>
      <c r="Q9" s="68">
        <v>12.0</v>
      </c>
      <c r="R9" s="68">
        <f t="shared" si="3"/>
        <v>19</v>
      </c>
      <c r="S9" s="264">
        <f t="shared" si="4"/>
        <v>0.2790697674</v>
      </c>
      <c r="T9" s="68"/>
      <c r="U9" s="68"/>
      <c r="V9" s="68"/>
      <c r="W9" s="128">
        <v>1.0</v>
      </c>
      <c r="X9" s="261"/>
      <c r="Y9" s="68"/>
      <c r="Z9" s="263"/>
      <c r="AA9" s="261"/>
      <c r="AB9" s="67" t="s">
        <v>876</v>
      </c>
      <c r="AC9" s="68" t="s">
        <v>932</v>
      </c>
      <c r="AD9" s="263" t="s">
        <v>933</v>
      </c>
      <c r="AE9" s="263"/>
      <c r="AF9" s="68" t="b">
        <v>1</v>
      </c>
      <c r="AG9" s="68">
        <v>13.0</v>
      </c>
      <c r="AH9" s="68">
        <v>5.0</v>
      </c>
      <c r="AI9" s="68">
        <f t="shared" si="5"/>
        <v>12</v>
      </c>
      <c r="AJ9" s="264">
        <f t="shared" si="6"/>
        <v>0.6046511628</v>
      </c>
      <c r="AK9" s="250"/>
      <c r="AL9" s="261"/>
      <c r="AM9" s="261"/>
      <c r="AN9" s="261"/>
      <c r="AO9" s="261"/>
      <c r="AP9" s="261"/>
      <c r="AQ9" s="261"/>
      <c r="AR9" s="261"/>
    </row>
    <row r="10" ht="90.75" customHeight="1">
      <c r="A10" s="262" t="s">
        <v>191</v>
      </c>
      <c r="B10" s="262" t="s">
        <v>934</v>
      </c>
      <c r="C10" s="263" t="s">
        <v>935</v>
      </c>
      <c r="D10" s="244" t="s">
        <v>936</v>
      </c>
      <c r="E10" s="68">
        <v>29.0</v>
      </c>
      <c r="F10" s="261"/>
      <c r="G10" s="263" t="s">
        <v>937</v>
      </c>
      <c r="H10" s="68" t="s">
        <v>156</v>
      </c>
      <c r="I10" s="263" t="s">
        <v>938</v>
      </c>
      <c r="J10" s="261"/>
      <c r="K10" s="39">
        <v>2.98</v>
      </c>
      <c r="L10" s="67" t="s">
        <v>643</v>
      </c>
      <c r="M10" s="95">
        <f t="shared" si="1"/>
        <v>1</v>
      </c>
      <c r="N10" s="67" t="s">
        <v>939</v>
      </c>
      <c r="O10" s="95">
        <f t="shared" si="2"/>
        <v>0.9444444444</v>
      </c>
      <c r="P10" s="68">
        <v>3.0</v>
      </c>
      <c r="Q10" s="68">
        <v>15.0</v>
      </c>
      <c r="R10" s="68">
        <f t="shared" si="3"/>
        <v>26</v>
      </c>
      <c r="S10" s="264">
        <f t="shared" si="4"/>
        <v>0.1276595745</v>
      </c>
      <c r="T10" s="261"/>
      <c r="U10" s="68" t="s">
        <v>690</v>
      </c>
      <c r="V10" s="261"/>
      <c r="W10" s="128">
        <v>1.0</v>
      </c>
      <c r="X10" s="261"/>
      <c r="Y10" s="68" t="s">
        <v>884</v>
      </c>
      <c r="Z10" s="263" t="s">
        <v>940</v>
      </c>
      <c r="AA10" s="68" t="b">
        <v>1</v>
      </c>
      <c r="AB10" s="67" t="s">
        <v>876</v>
      </c>
      <c r="AC10" s="68" t="s">
        <v>941</v>
      </c>
      <c r="AD10" s="263" t="s">
        <v>942</v>
      </c>
      <c r="AE10" s="263"/>
      <c r="AF10" s="68" t="b">
        <v>0</v>
      </c>
      <c r="AG10" s="68">
        <v>17.0</v>
      </c>
      <c r="AH10" s="68">
        <v>6.0</v>
      </c>
      <c r="AI10" s="68">
        <f t="shared" si="5"/>
        <v>12</v>
      </c>
      <c r="AJ10" s="264">
        <f t="shared" si="6"/>
        <v>0.6538461538</v>
      </c>
      <c r="AK10" s="250"/>
      <c r="AL10" s="261"/>
      <c r="AM10" s="261"/>
      <c r="AN10" s="261"/>
      <c r="AO10" s="261"/>
      <c r="AP10" s="261"/>
      <c r="AQ10" s="261"/>
      <c r="AR10" s="261"/>
    </row>
    <row r="11" ht="90.75" customHeight="1">
      <c r="A11" s="262" t="s">
        <v>191</v>
      </c>
      <c r="B11" s="262" t="s">
        <v>943</v>
      </c>
      <c r="C11" s="263" t="s">
        <v>944</v>
      </c>
      <c r="D11" s="263" t="s">
        <v>945</v>
      </c>
      <c r="E11" s="68">
        <v>46.0</v>
      </c>
      <c r="F11" s="261"/>
      <c r="G11" s="263" t="s">
        <v>946</v>
      </c>
      <c r="H11" s="68" t="s">
        <v>156</v>
      </c>
      <c r="I11" s="263" t="s">
        <v>947</v>
      </c>
      <c r="J11" s="261"/>
      <c r="K11" s="68">
        <v>5.79</v>
      </c>
      <c r="L11" s="67" t="s">
        <v>948</v>
      </c>
      <c r="M11" s="95">
        <f t="shared" si="1"/>
        <v>1</v>
      </c>
      <c r="N11" s="67" t="s">
        <v>494</v>
      </c>
      <c r="O11" s="95">
        <f t="shared" si="2"/>
        <v>0.9722222222</v>
      </c>
      <c r="P11" s="68">
        <v>21.0</v>
      </c>
      <c r="Q11" s="68">
        <v>15.0</v>
      </c>
      <c r="R11" s="68">
        <f t="shared" si="3"/>
        <v>25</v>
      </c>
      <c r="S11" s="264">
        <f t="shared" si="4"/>
        <v>0.512195122</v>
      </c>
      <c r="T11" s="261"/>
      <c r="U11" s="68"/>
      <c r="V11" s="68"/>
      <c r="W11" s="128">
        <v>1.0</v>
      </c>
      <c r="X11" s="68"/>
      <c r="Y11" s="68" t="s">
        <v>884</v>
      </c>
      <c r="Z11" s="263" t="s">
        <v>949</v>
      </c>
      <c r="AA11" s="68" t="b">
        <v>1</v>
      </c>
      <c r="AB11" s="67" t="s">
        <v>950</v>
      </c>
      <c r="AC11" s="68" t="s">
        <v>951</v>
      </c>
      <c r="AD11" s="263" t="s">
        <v>952</v>
      </c>
      <c r="AE11" s="263"/>
      <c r="AF11" s="68" t="b">
        <v>0</v>
      </c>
      <c r="AG11" s="68">
        <v>28.0</v>
      </c>
      <c r="AH11" s="68">
        <v>12.0</v>
      </c>
      <c r="AI11" s="68">
        <f t="shared" si="5"/>
        <v>18</v>
      </c>
      <c r="AJ11" s="264">
        <f t="shared" si="6"/>
        <v>0.6511627907</v>
      </c>
      <c r="AK11" s="250"/>
      <c r="AL11" s="261"/>
      <c r="AM11" s="261"/>
      <c r="AN11" s="261"/>
      <c r="AO11" s="261"/>
      <c r="AP11" s="261"/>
      <c r="AQ11" s="261"/>
      <c r="AR11" s="261"/>
    </row>
    <row r="12" ht="90.75" customHeight="1">
      <c r="A12" s="262" t="s">
        <v>869</v>
      </c>
      <c r="B12" s="262" t="s">
        <v>870</v>
      </c>
      <c r="C12" s="263" t="s">
        <v>871</v>
      </c>
      <c r="D12" s="263" t="s">
        <v>872</v>
      </c>
      <c r="E12" s="68">
        <v>10.0</v>
      </c>
      <c r="F12" s="261"/>
      <c r="G12" s="263" t="s">
        <v>873</v>
      </c>
      <c r="H12" s="68" t="s">
        <v>161</v>
      </c>
      <c r="I12" s="263" t="s">
        <v>953</v>
      </c>
      <c r="J12" s="261"/>
      <c r="K12" s="68">
        <v>11.59</v>
      </c>
      <c r="L12" s="67" t="s">
        <v>954</v>
      </c>
      <c r="M12" s="95">
        <f t="shared" si="1"/>
        <v>0.8947368421</v>
      </c>
      <c r="N12" s="67" t="s">
        <v>382</v>
      </c>
      <c r="O12" s="95">
        <f t="shared" si="2"/>
        <v>1</v>
      </c>
      <c r="P12" s="68">
        <v>6.0</v>
      </c>
      <c r="Q12" s="68">
        <v>4.0</v>
      </c>
      <c r="R12" s="68">
        <v>4.0</v>
      </c>
      <c r="S12" s="264">
        <f t="shared" si="4"/>
        <v>0.6</v>
      </c>
      <c r="T12" s="68" t="s">
        <v>955</v>
      </c>
      <c r="U12" s="261"/>
      <c r="V12" s="68" t="s">
        <v>956</v>
      </c>
      <c r="W12" s="67" t="s">
        <v>227</v>
      </c>
      <c r="X12" s="68">
        <v>12.13</v>
      </c>
      <c r="Y12" s="261"/>
      <c r="Z12" s="265"/>
      <c r="AA12" s="261"/>
      <c r="AB12" s="67" t="s">
        <v>876</v>
      </c>
      <c r="AC12" s="68" t="s">
        <v>957</v>
      </c>
      <c r="AD12" s="263" t="s">
        <v>958</v>
      </c>
      <c r="AE12" s="263"/>
      <c r="AF12" s="68" t="b">
        <v>1</v>
      </c>
      <c r="AG12" s="68">
        <v>10.0</v>
      </c>
      <c r="AH12" s="68">
        <v>0.0</v>
      </c>
      <c r="AI12" s="68">
        <f t="shared" si="5"/>
        <v>0</v>
      </c>
      <c r="AJ12" s="264">
        <f t="shared" si="6"/>
        <v>1</v>
      </c>
      <c r="AK12" s="250"/>
      <c r="AL12" s="261"/>
      <c r="AM12" s="261"/>
      <c r="AN12" s="261"/>
      <c r="AO12" s="261"/>
      <c r="AP12" s="261"/>
      <c r="AQ12" s="261"/>
      <c r="AR12" s="261"/>
    </row>
    <row r="13" ht="90.75" customHeight="1">
      <c r="A13" s="262" t="s">
        <v>869</v>
      </c>
      <c r="B13" s="262" t="s">
        <v>879</v>
      </c>
      <c r="C13" s="263" t="s">
        <v>880</v>
      </c>
      <c r="D13" s="263" t="s">
        <v>881</v>
      </c>
      <c r="E13" s="68">
        <v>12.0</v>
      </c>
      <c r="F13" s="261"/>
      <c r="G13" s="263" t="s">
        <v>882</v>
      </c>
      <c r="H13" s="68" t="s">
        <v>161</v>
      </c>
      <c r="I13" s="263" t="s">
        <v>959</v>
      </c>
      <c r="J13" s="261"/>
      <c r="K13" s="68">
        <v>20.54</v>
      </c>
      <c r="L13" s="67" t="s">
        <v>596</v>
      </c>
      <c r="M13" s="95">
        <f t="shared" si="1"/>
        <v>1</v>
      </c>
      <c r="N13" s="67" t="s">
        <v>383</v>
      </c>
      <c r="O13" s="95">
        <f t="shared" si="2"/>
        <v>1</v>
      </c>
      <c r="P13" s="68">
        <v>7.0</v>
      </c>
      <c r="Q13" s="68">
        <v>5.0</v>
      </c>
      <c r="R13" s="68">
        <v>5.0</v>
      </c>
      <c r="S13" s="264">
        <f t="shared" si="4"/>
        <v>0.5833333333</v>
      </c>
      <c r="T13" s="261"/>
      <c r="U13" s="261"/>
      <c r="V13" s="261"/>
      <c r="W13" s="128">
        <v>1.0</v>
      </c>
      <c r="X13" s="261"/>
      <c r="Y13" s="261"/>
      <c r="Z13" s="265"/>
      <c r="AA13" s="261"/>
      <c r="AB13" s="67" t="s">
        <v>876</v>
      </c>
      <c r="AC13" s="68" t="s">
        <v>960</v>
      </c>
      <c r="AD13" s="263" t="s">
        <v>961</v>
      </c>
      <c r="AE13" s="263"/>
      <c r="AF13" s="68" t="b">
        <v>1</v>
      </c>
      <c r="AG13" s="68">
        <v>12.0</v>
      </c>
      <c r="AH13" s="68">
        <v>0.0</v>
      </c>
      <c r="AI13" s="68">
        <f t="shared" si="5"/>
        <v>0</v>
      </c>
      <c r="AJ13" s="264">
        <f t="shared" si="6"/>
        <v>1</v>
      </c>
      <c r="AK13" s="250"/>
      <c r="AL13" s="261"/>
      <c r="AM13" s="261"/>
      <c r="AN13" s="261"/>
      <c r="AO13" s="261"/>
      <c r="AP13" s="261"/>
      <c r="AQ13" s="261"/>
      <c r="AR13" s="261"/>
    </row>
    <row r="14" ht="90.75" customHeight="1">
      <c r="A14" s="262" t="s">
        <v>869</v>
      </c>
      <c r="B14" s="262" t="s">
        <v>888</v>
      </c>
      <c r="C14" s="263" t="s">
        <v>889</v>
      </c>
      <c r="D14" s="263" t="s">
        <v>890</v>
      </c>
      <c r="E14" s="68">
        <v>13.0</v>
      </c>
      <c r="F14" s="261"/>
      <c r="G14" s="263" t="s">
        <v>891</v>
      </c>
      <c r="H14" s="68" t="s">
        <v>161</v>
      </c>
      <c r="I14" s="263" t="s">
        <v>962</v>
      </c>
      <c r="J14" s="261"/>
      <c r="K14" s="68">
        <v>13.0</v>
      </c>
      <c r="L14" s="67" t="s">
        <v>963</v>
      </c>
      <c r="M14" s="95">
        <f t="shared" si="1"/>
        <v>1</v>
      </c>
      <c r="N14" s="67" t="s">
        <v>382</v>
      </c>
      <c r="O14" s="95">
        <f t="shared" si="2"/>
        <v>1</v>
      </c>
      <c r="P14" s="68">
        <v>9.0</v>
      </c>
      <c r="Q14" s="68">
        <v>1.0</v>
      </c>
      <c r="R14" s="68">
        <v>4.0</v>
      </c>
      <c r="S14" s="264">
        <f t="shared" si="4"/>
        <v>0.7826086957</v>
      </c>
      <c r="T14" s="261"/>
      <c r="U14" s="261"/>
      <c r="V14" s="261"/>
      <c r="W14" s="128">
        <v>1.0</v>
      </c>
      <c r="X14" s="261"/>
      <c r="Y14" s="68"/>
      <c r="Z14" s="265"/>
      <c r="AA14" s="261"/>
      <c r="AB14" s="67" t="s">
        <v>876</v>
      </c>
      <c r="AC14" s="68" t="s">
        <v>964</v>
      </c>
      <c r="AD14" s="263" t="s">
        <v>965</v>
      </c>
      <c r="AE14" s="263"/>
      <c r="AF14" s="68" t="b">
        <v>1</v>
      </c>
      <c r="AG14" s="68">
        <v>13.0</v>
      </c>
      <c r="AH14" s="68">
        <v>0.0</v>
      </c>
      <c r="AI14" s="68">
        <f t="shared" si="5"/>
        <v>0</v>
      </c>
      <c r="AJ14" s="264">
        <f t="shared" si="6"/>
        <v>1</v>
      </c>
      <c r="AK14" s="250"/>
      <c r="AL14" s="261"/>
      <c r="AM14" s="261"/>
      <c r="AN14" s="261"/>
      <c r="AO14" s="261"/>
      <c r="AP14" s="261"/>
      <c r="AQ14" s="261"/>
      <c r="AR14" s="261"/>
    </row>
    <row r="15" ht="90.75" customHeight="1">
      <c r="A15" s="262" t="s">
        <v>204</v>
      </c>
      <c r="B15" s="262" t="s">
        <v>896</v>
      </c>
      <c r="C15" s="263" t="s">
        <v>966</v>
      </c>
      <c r="D15" s="263" t="s">
        <v>898</v>
      </c>
      <c r="E15" s="68">
        <v>15.0</v>
      </c>
      <c r="F15" s="261"/>
      <c r="G15" s="263" t="s">
        <v>899</v>
      </c>
      <c r="H15" s="68" t="s">
        <v>161</v>
      </c>
      <c r="I15" s="263" t="s">
        <v>967</v>
      </c>
      <c r="J15" s="261"/>
      <c r="K15" s="68">
        <v>18.72</v>
      </c>
      <c r="L15" s="67" t="s">
        <v>456</v>
      </c>
      <c r="M15" s="95">
        <f t="shared" si="1"/>
        <v>1</v>
      </c>
      <c r="N15" s="67" t="s">
        <v>474</v>
      </c>
      <c r="O15" s="95">
        <f t="shared" si="2"/>
        <v>1</v>
      </c>
      <c r="P15" s="68">
        <v>15.0</v>
      </c>
      <c r="Q15" s="68">
        <v>5.0</v>
      </c>
      <c r="R15" s="68">
        <f t="shared" ref="R15:R16" si="7">E15-P15</f>
        <v>0</v>
      </c>
      <c r="S15" s="264">
        <f t="shared" si="4"/>
        <v>0.8571428571</v>
      </c>
      <c r="T15" s="261"/>
      <c r="U15" s="261"/>
      <c r="V15" s="261"/>
      <c r="W15" s="128">
        <v>1.0</v>
      </c>
      <c r="X15" s="261"/>
      <c r="Y15" s="261"/>
      <c r="Z15" s="265"/>
      <c r="AA15" s="261"/>
      <c r="AB15" s="67" t="s">
        <v>876</v>
      </c>
      <c r="AC15" s="68" t="s">
        <v>968</v>
      </c>
      <c r="AD15" s="263" t="s">
        <v>969</v>
      </c>
      <c r="AE15" s="263"/>
      <c r="AF15" s="68" t="b">
        <v>1</v>
      </c>
      <c r="AG15" s="68">
        <v>15.0</v>
      </c>
      <c r="AH15" s="68">
        <v>0.0</v>
      </c>
      <c r="AI15" s="68">
        <f t="shared" si="5"/>
        <v>0</v>
      </c>
      <c r="AJ15" s="264">
        <f t="shared" si="6"/>
        <v>1</v>
      </c>
      <c r="AK15" s="250"/>
      <c r="AL15" s="261"/>
      <c r="AM15" s="261"/>
      <c r="AN15" s="261"/>
      <c r="AO15" s="261"/>
      <c r="AP15" s="261"/>
      <c r="AQ15" s="261"/>
      <c r="AR15" s="261"/>
    </row>
    <row r="16" ht="90.75" customHeight="1">
      <c r="A16" s="262" t="s">
        <v>869</v>
      </c>
      <c r="B16" s="262" t="s">
        <v>906</v>
      </c>
      <c r="C16" s="263" t="s">
        <v>907</v>
      </c>
      <c r="D16" s="263" t="s">
        <v>908</v>
      </c>
      <c r="E16" s="68">
        <v>18.0</v>
      </c>
      <c r="F16" s="261"/>
      <c r="G16" s="263" t="s">
        <v>909</v>
      </c>
      <c r="H16" s="68" t="s">
        <v>161</v>
      </c>
      <c r="I16" s="263" t="s">
        <v>970</v>
      </c>
      <c r="J16" s="261"/>
      <c r="K16" s="68">
        <v>21.26</v>
      </c>
      <c r="L16" s="67" t="s">
        <v>971</v>
      </c>
      <c r="M16" s="95">
        <f t="shared" si="1"/>
        <v>1</v>
      </c>
      <c r="N16" s="67" t="s">
        <v>430</v>
      </c>
      <c r="O16" s="95">
        <f t="shared" si="2"/>
        <v>1</v>
      </c>
      <c r="P16" s="68">
        <v>11.0</v>
      </c>
      <c r="Q16" s="68">
        <v>6.0</v>
      </c>
      <c r="R16" s="68">
        <f t="shared" si="7"/>
        <v>7</v>
      </c>
      <c r="S16" s="264">
        <f t="shared" si="4"/>
        <v>0.6285714286</v>
      </c>
      <c r="T16" s="261"/>
      <c r="U16" s="261"/>
      <c r="V16" s="261"/>
      <c r="W16" s="128">
        <v>1.0</v>
      </c>
      <c r="X16" s="261"/>
      <c r="Y16" s="261"/>
      <c r="Z16" s="265"/>
      <c r="AA16" s="261"/>
      <c r="AB16" s="67" t="s">
        <v>876</v>
      </c>
      <c r="AC16" s="68" t="s">
        <v>972</v>
      </c>
      <c r="AD16" s="263" t="s">
        <v>973</v>
      </c>
      <c r="AE16" s="263"/>
      <c r="AF16" s="68" t="b">
        <v>0</v>
      </c>
      <c r="AG16" s="68">
        <v>14.0</v>
      </c>
      <c r="AH16" s="68">
        <v>7.0</v>
      </c>
      <c r="AI16" s="68">
        <f t="shared" si="5"/>
        <v>4</v>
      </c>
      <c r="AJ16" s="264">
        <f t="shared" si="6"/>
        <v>0.7179487179</v>
      </c>
      <c r="AK16" s="250"/>
      <c r="AL16" s="261"/>
      <c r="AM16" s="261"/>
      <c r="AN16" s="261"/>
      <c r="AO16" s="261"/>
      <c r="AP16" s="261"/>
      <c r="AQ16" s="261"/>
      <c r="AR16" s="261"/>
    </row>
    <row r="17" ht="90.75" customHeight="1">
      <c r="A17" s="262" t="s">
        <v>869</v>
      </c>
      <c r="B17" s="262" t="s">
        <v>913</v>
      </c>
      <c r="C17" s="263" t="s">
        <v>914</v>
      </c>
      <c r="D17" s="263" t="s">
        <v>915</v>
      </c>
      <c r="E17" s="68">
        <v>18.0</v>
      </c>
      <c r="F17" s="261"/>
      <c r="G17" s="201" t="s">
        <v>916</v>
      </c>
      <c r="H17" s="68" t="s">
        <v>161</v>
      </c>
      <c r="I17" s="263" t="s">
        <v>974</v>
      </c>
      <c r="J17" s="261"/>
      <c r="K17" s="68">
        <v>25.97</v>
      </c>
      <c r="L17" s="67" t="s">
        <v>617</v>
      </c>
      <c r="M17" s="95">
        <f t="shared" si="1"/>
        <v>1</v>
      </c>
      <c r="N17" s="67" t="s">
        <v>464</v>
      </c>
      <c r="O17" s="95">
        <f t="shared" si="2"/>
        <v>1</v>
      </c>
      <c r="P17" s="68">
        <v>4.0</v>
      </c>
      <c r="Q17" s="68">
        <v>11.0</v>
      </c>
      <c r="R17" s="68">
        <v>14.0</v>
      </c>
      <c r="S17" s="264">
        <f t="shared" si="4"/>
        <v>0.2424242424</v>
      </c>
      <c r="T17" s="261"/>
      <c r="U17" s="261"/>
      <c r="V17" s="261"/>
      <c r="W17" s="128">
        <v>1.0</v>
      </c>
      <c r="X17" s="261"/>
      <c r="Y17" s="261"/>
      <c r="Z17" s="265"/>
      <c r="AA17" s="261"/>
      <c r="AB17" s="67" t="s">
        <v>876</v>
      </c>
      <c r="AC17" s="68" t="s">
        <v>975</v>
      </c>
      <c r="AD17" s="263" t="s">
        <v>976</v>
      </c>
      <c r="AE17" s="263"/>
      <c r="AF17" s="68" t="b">
        <v>0</v>
      </c>
      <c r="AG17" s="68">
        <v>11.0</v>
      </c>
      <c r="AH17" s="68">
        <v>4.0</v>
      </c>
      <c r="AI17" s="68">
        <f t="shared" si="5"/>
        <v>7</v>
      </c>
      <c r="AJ17" s="264">
        <f t="shared" si="6"/>
        <v>0.6666666667</v>
      </c>
      <c r="AK17" s="250"/>
      <c r="AL17" s="261"/>
      <c r="AM17" s="261"/>
      <c r="AN17" s="261"/>
      <c r="AO17" s="261"/>
      <c r="AP17" s="261"/>
      <c r="AQ17" s="261"/>
      <c r="AR17" s="261"/>
    </row>
    <row r="18" ht="90.75" customHeight="1">
      <c r="A18" s="262" t="s">
        <v>207</v>
      </c>
      <c r="B18" s="262" t="s">
        <v>919</v>
      </c>
      <c r="C18" s="244" t="s">
        <v>920</v>
      </c>
      <c r="D18" s="244" t="s">
        <v>977</v>
      </c>
      <c r="E18" s="262">
        <v>22.0</v>
      </c>
      <c r="F18" s="68"/>
      <c r="G18" s="263" t="s">
        <v>922</v>
      </c>
      <c r="H18" s="68" t="s">
        <v>161</v>
      </c>
      <c r="I18" s="263" t="s">
        <v>978</v>
      </c>
      <c r="J18" s="261"/>
      <c r="K18" s="68">
        <v>16.88</v>
      </c>
      <c r="L18" s="67" t="s">
        <v>767</v>
      </c>
      <c r="M18" s="95">
        <f t="shared" si="1"/>
        <v>1</v>
      </c>
      <c r="N18" s="67" t="s">
        <v>474</v>
      </c>
      <c r="O18" s="95">
        <f t="shared" si="2"/>
        <v>1</v>
      </c>
      <c r="P18" s="68">
        <v>17.0</v>
      </c>
      <c r="Q18" s="68">
        <v>3.0</v>
      </c>
      <c r="R18" s="68">
        <f t="shared" ref="R18:R24" si="8">E18-P18</f>
        <v>5</v>
      </c>
      <c r="S18" s="264">
        <f t="shared" si="4"/>
        <v>0.8095238095</v>
      </c>
      <c r="T18" s="261"/>
      <c r="U18" s="261"/>
      <c r="V18" s="261"/>
      <c r="W18" s="128">
        <v>1.0</v>
      </c>
      <c r="X18" s="261"/>
      <c r="Y18" s="261"/>
      <c r="Z18" s="265"/>
      <c r="AA18" s="261"/>
      <c r="AB18" s="67" t="s">
        <v>876</v>
      </c>
      <c r="AC18" s="68" t="s">
        <v>979</v>
      </c>
      <c r="AD18" s="263" t="s">
        <v>980</v>
      </c>
      <c r="AE18" s="263"/>
      <c r="AF18" s="68" t="b">
        <v>1</v>
      </c>
      <c r="AG18" s="68">
        <v>20.0</v>
      </c>
      <c r="AH18" s="68">
        <v>5.0</v>
      </c>
      <c r="AI18" s="68">
        <f t="shared" si="5"/>
        <v>2</v>
      </c>
      <c r="AJ18" s="264">
        <f t="shared" si="6"/>
        <v>0.8510638298</v>
      </c>
      <c r="AK18" s="250"/>
      <c r="AL18" s="261"/>
      <c r="AM18" s="261"/>
      <c r="AN18" s="261"/>
      <c r="AO18" s="261"/>
      <c r="AP18" s="261"/>
      <c r="AQ18" s="261"/>
      <c r="AR18" s="261"/>
    </row>
    <row r="19" ht="90.75" customHeight="1">
      <c r="A19" s="262" t="s">
        <v>195</v>
      </c>
      <c r="B19" s="262" t="s">
        <v>927</v>
      </c>
      <c r="C19" s="263" t="s">
        <v>928</v>
      </c>
      <c r="D19" s="263" t="s">
        <v>929</v>
      </c>
      <c r="E19" s="68">
        <v>25.0</v>
      </c>
      <c r="F19" s="261"/>
      <c r="G19" s="263" t="s">
        <v>930</v>
      </c>
      <c r="H19" s="68" t="s">
        <v>161</v>
      </c>
      <c r="I19" s="263" t="s">
        <v>981</v>
      </c>
      <c r="J19" s="261"/>
      <c r="K19" s="68">
        <v>24.87</v>
      </c>
      <c r="L19" s="67" t="s">
        <v>971</v>
      </c>
      <c r="M19" s="95">
        <f t="shared" si="1"/>
        <v>1</v>
      </c>
      <c r="N19" s="67" t="s">
        <v>431</v>
      </c>
      <c r="O19" s="95">
        <f t="shared" si="2"/>
        <v>1</v>
      </c>
      <c r="P19" s="68">
        <v>8.0</v>
      </c>
      <c r="Q19" s="68">
        <v>11.0</v>
      </c>
      <c r="R19" s="68">
        <f t="shared" si="8"/>
        <v>17</v>
      </c>
      <c r="S19" s="264">
        <f t="shared" si="4"/>
        <v>0.3636363636</v>
      </c>
      <c r="T19" s="261"/>
      <c r="U19" s="261"/>
      <c r="V19" s="261"/>
      <c r="W19" s="128">
        <v>1.0</v>
      </c>
      <c r="X19" s="261"/>
      <c r="Y19" s="261"/>
      <c r="Z19" s="265"/>
      <c r="AA19" s="261"/>
      <c r="AB19" s="67" t="s">
        <v>876</v>
      </c>
      <c r="AC19" s="68" t="s">
        <v>982</v>
      </c>
      <c r="AD19" s="263" t="s">
        <v>983</v>
      </c>
      <c r="AE19" s="263"/>
      <c r="AF19" s="68" t="b">
        <v>0</v>
      </c>
      <c r="AG19" s="68">
        <v>8.0</v>
      </c>
      <c r="AH19" s="68">
        <v>11.0</v>
      </c>
      <c r="AI19" s="68">
        <f t="shared" si="5"/>
        <v>17</v>
      </c>
      <c r="AJ19" s="264">
        <f t="shared" si="6"/>
        <v>0.3636363636</v>
      </c>
      <c r="AK19" s="250"/>
      <c r="AL19" s="261"/>
      <c r="AM19" s="261"/>
      <c r="AN19" s="261"/>
      <c r="AO19" s="261"/>
      <c r="AP19" s="261"/>
      <c r="AQ19" s="261"/>
      <c r="AR19" s="261"/>
    </row>
    <row r="20" ht="90.75" customHeight="1">
      <c r="A20" s="262" t="s">
        <v>191</v>
      </c>
      <c r="B20" s="262" t="s">
        <v>934</v>
      </c>
      <c r="C20" s="263" t="s">
        <v>935</v>
      </c>
      <c r="D20" s="244" t="s">
        <v>984</v>
      </c>
      <c r="E20" s="68">
        <v>29.0</v>
      </c>
      <c r="F20" s="261"/>
      <c r="G20" s="263" t="s">
        <v>937</v>
      </c>
      <c r="H20" s="68" t="s">
        <v>161</v>
      </c>
      <c r="I20" s="263" t="s">
        <v>985</v>
      </c>
      <c r="J20" s="261"/>
      <c r="K20" s="68">
        <v>18.99</v>
      </c>
      <c r="L20" s="67" t="s">
        <v>986</v>
      </c>
      <c r="M20" s="95">
        <f t="shared" si="1"/>
        <v>1</v>
      </c>
      <c r="N20" s="67" t="s">
        <v>617</v>
      </c>
      <c r="O20" s="95">
        <f t="shared" si="2"/>
        <v>1</v>
      </c>
      <c r="P20" s="68">
        <v>10.0</v>
      </c>
      <c r="Q20" s="68">
        <v>14.0</v>
      </c>
      <c r="R20" s="68">
        <f t="shared" si="8"/>
        <v>19</v>
      </c>
      <c r="S20" s="264">
        <f t="shared" si="4"/>
        <v>0.3773584906</v>
      </c>
      <c r="T20" s="261"/>
      <c r="U20" s="261"/>
      <c r="V20" s="261"/>
      <c r="W20" s="128">
        <v>1.0</v>
      </c>
      <c r="X20" s="261"/>
      <c r="AB20" s="67" t="s">
        <v>876</v>
      </c>
      <c r="AC20" s="68" t="s">
        <v>987</v>
      </c>
      <c r="AD20" s="263" t="s">
        <v>988</v>
      </c>
      <c r="AE20" s="263"/>
      <c r="AF20" s="68" t="b">
        <v>0</v>
      </c>
      <c r="AG20" s="68">
        <v>21.0</v>
      </c>
      <c r="AH20" s="68">
        <v>3.0</v>
      </c>
      <c r="AI20" s="68">
        <f t="shared" si="5"/>
        <v>8</v>
      </c>
      <c r="AJ20" s="264">
        <f t="shared" si="6"/>
        <v>0.7924528302</v>
      </c>
      <c r="AK20" s="250"/>
      <c r="AL20" s="261"/>
      <c r="AM20" s="261"/>
      <c r="AN20" s="261"/>
      <c r="AO20" s="261"/>
      <c r="AP20" s="261"/>
      <c r="AQ20" s="261"/>
      <c r="AR20" s="261"/>
    </row>
    <row r="21" ht="90.75" customHeight="1">
      <c r="A21" s="262" t="s">
        <v>191</v>
      </c>
      <c r="B21" s="262" t="s">
        <v>943</v>
      </c>
      <c r="C21" s="263" t="s">
        <v>944</v>
      </c>
      <c r="D21" s="263" t="s">
        <v>945</v>
      </c>
      <c r="E21" s="68">
        <v>46.0</v>
      </c>
      <c r="F21" s="261"/>
      <c r="G21" s="263" t="s">
        <v>946</v>
      </c>
      <c r="H21" s="68" t="s">
        <v>161</v>
      </c>
      <c r="I21" s="263" t="s">
        <v>989</v>
      </c>
      <c r="J21" s="261"/>
      <c r="K21" s="68">
        <v>36.04</v>
      </c>
      <c r="L21" s="67" t="s">
        <v>990</v>
      </c>
      <c r="M21" s="95">
        <f t="shared" si="1"/>
        <v>1</v>
      </c>
      <c r="N21" s="67" t="s">
        <v>637</v>
      </c>
      <c r="O21" s="95">
        <f t="shared" si="2"/>
        <v>1</v>
      </c>
      <c r="P21" s="68">
        <v>24.0</v>
      </c>
      <c r="Q21" s="68">
        <v>11.0</v>
      </c>
      <c r="R21" s="68">
        <f t="shared" si="8"/>
        <v>22</v>
      </c>
      <c r="S21" s="264">
        <f t="shared" si="4"/>
        <v>0.5925925926</v>
      </c>
      <c r="T21" s="261"/>
      <c r="U21" s="261"/>
      <c r="V21" s="261"/>
      <c r="W21" s="128">
        <v>1.0</v>
      </c>
      <c r="X21" s="261"/>
      <c r="Y21" s="261"/>
      <c r="Z21" s="265"/>
      <c r="AA21" s="261"/>
      <c r="AB21" s="67" t="s">
        <v>876</v>
      </c>
      <c r="AC21" s="68" t="s">
        <v>991</v>
      </c>
      <c r="AD21" s="263" t="s">
        <v>992</v>
      </c>
      <c r="AE21" s="263"/>
      <c r="AF21" s="68" t="b">
        <v>0</v>
      </c>
      <c r="AG21" s="68">
        <v>30.0</v>
      </c>
      <c r="AH21" s="68">
        <v>7.0</v>
      </c>
      <c r="AI21" s="68">
        <f t="shared" si="5"/>
        <v>16</v>
      </c>
      <c r="AJ21" s="264">
        <f t="shared" si="6"/>
        <v>0.7228915663</v>
      </c>
      <c r="AK21" s="250"/>
      <c r="AL21" s="261"/>
      <c r="AM21" s="261"/>
      <c r="AN21" s="261"/>
      <c r="AO21" s="261"/>
      <c r="AP21" s="261"/>
      <c r="AQ21" s="261"/>
      <c r="AR21" s="261"/>
    </row>
    <row r="22" ht="90.75" customHeight="1">
      <c r="A22" s="262" t="s">
        <v>869</v>
      </c>
      <c r="B22" s="262" t="s">
        <v>870</v>
      </c>
      <c r="C22" s="263" t="s">
        <v>871</v>
      </c>
      <c r="D22" s="263" t="s">
        <v>872</v>
      </c>
      <c r="E22" s="68">
        <v>10.0</v>
      </c>
      <c r="F22" s="261"/>
      <c r="G22" s="263" t="s">
        <v>873</v>
      </c>
      <c r="H22" s="68" t="s">
        <v>157</v>
      </c>
      <c r="I22" s="263" t="s">
        <v>993</v>
      </c>
      <c r="J22" s="261"/>
      <c r="K22" s="68">
        <v>12.41</v>
      </c>
      <c r="L22" s="67" t="s">
        <v>994</v>
      </c>
      <c r="M22" s="95">
        <f t="shared" si="1"/>
        <v>1</v>
      </c>
      <c r="N22" s="67" t="s">
        <v>580</v>
      </c>
      <c r="O22" s="95">
        <f t="shared" si="2"/>
        <v>1</v>
      </c>
      <c r="P22" s="68">
        <v>5.0</v>
      </c>
      <c r="Q22" s="68">
        <v>8.0</v>
      </c>
      <c r="R22" s="261">
        <f t="shared" si="8"/>
        <v>5</v>
      </c>
      <c r="S22" s="264">
        <f t="shared" si="4"/>
        <v>0.4347826087</v>
      </c>
      <c r="T22" s="261"/>
      <c r="U22" s="261"/>
      <c r="V22" s="261"/>
      <c r="W22" s="128">
        <v>1.0</v>
      </c>
      <c r="X22" s="261"/>
      <c r="Y22" s="261"/>
      <c r="Z22" s="265"/>
      <c r="AA22" s="261"/>
      <c r="AB22" s="67" t="s">
        <v>876</v>
      </c>
      <c r="AC22" s="68" t="s">
        <v>995</v>
      </c>
      <c r="AD22" s="263" t="s">
        <v>996</v>
      </c>
      <c r="AE22" s="263"/>
      <c r="AF22" s="68" t="b">
        <v>0</v>
      </c>
      <c r="AG22" s="68">
        <v>7.0</v>
      </c>
      <c r="AH22" s="68">
        <v>5.0</v>
      </c>
      <c r="AI22" s="68">
        <f t="shared" si="5"/>
        <v>3</v>
      </c>
      <c r="AJ22" s="264">
        <f t="shared" si="6"/>
        <v>0.6363636364</v>
      </c>
      <c r="AK22" s="250"/>
      <c r="AL22" s="261"/>
      <c r="AM22" s="261"/>
      <c r="AN22" s="261"/>
      <c r="AO22" s="261"/>
      <c r="AP22" s="261"/>
      <c r="AQ22" s="261"/>
      <c r="AR22" s="261"/>
    </row>
    <row r="23" ht="90.75" customHeight="1">
      <c r="A23" s="262" t="s">
        <v>869</v>
      </c>
      <c r="B23" s="262" t="s">
        <v>879</v>
      </c>
      <c r="C23" s="263" t="s">
        <v>880</v>
      </c>
      <c r="D23" s="263" t="s">
        <v>881</v>
      </c>
      <c r="E23" s="68">
        <v>12.0</v>
      </c>
      <c r="F23" s="261"/>
      <c r="G23" s="263" t="s">
        <v>882</v>
      </c>
      <c r="H23" s="68" t="s">
        <v>157</v>
      </c>
      <c r="I23" s="263" t="s">
        <v>997</v>
      </c>
      <c r="J23" s="261"/>
      <c r="K23" s="68">
        <v>12.9</v>
      </c>
      <c r="L23" s="67" t="s">
        <v>473</v>
      </c>
      <c r="M23" s="95">
        <f t="shared" si="1"/>
        <v>1</v>
      </c>
      <c r="N23" s="67" t="s">
        <v>998</v>
      </c>
      <c r="O23" s="95">
        <f t="shared" si="2"/>
        <v>0.9523809524</v>
      </c>
      <c r="P23" s="68">
        <v>3.0</v>
      </c>
      <c r="Q23" s="68">
        <v>18.0</v>
      </c>
      <c r="R23" s="261">
        <f t="shared" si="8"/>
        <v>9</v>
      </c>
      <c r="S23" s="264">
        <f t="shared" si="4"/>
        <v>0.1818181818</v>
      </c>
      <c r="W23" s="95">
        <v>1.0</v>
      </c>
      <c r="Y23" s="68" t="s">
        <v>999</v>
      </c>
      <c r="Z23" s="68" t="s">
        <v>1000</v>
      </c>
      <c r="AA23" s="68" t="b">
        <v>1</v>
      </c>
      <c r="AB23" s="67" t="s">
        <v>876</v>
      </c>
      <c r="AC23" s="68" t="s">
        <v>1001</v>
      </c>
      <c r="AD23" s="263" t="s">
        <v>1002</v>
      </c>
      <c r="AE23" s="263"/>
      <c r="AF23" s="68" t="b">
        <v>1</v>
      </c>
      <c r="AG23" s="68">
        <v>12.0</v>
      </c>
      <c r="AH23" s="68">
        <v>0.0</v>
      </c>
      <c r="AI23" s="68">
        <f t="shared" si="5"/>
        <v>0</v>
      </c>
      <c r="AJ23" s="264">
        <f t="shared" si="6"/>
        <v>1</v>
      </c>
      <c r="AK23" s="250"/>
      <c r="AL23" s="261"/>
      <c r="AM23" s="261"/>
      <c r="AN23" s="261"/>
      <c r="AO23" s="261"/>
      <c r="AP23" s="261"/>
      <c r="AQ23" s="261"/>
      <c r="AR23" s="261"/>
    </row>
    <row r="24" ht="90.75" customHeight="1">
      <c r="A24" s="262" t="s">
        <v>869</v>
      </c>
      <c r="B24" s="262" t="s">
        <v>888</v>
      </c>
      <c r="C24" s="263" t="s">
        <v>889</v>
      </c>
      <c r="D24" s="263" t="s">
        <v>890</v>
      </c>
      <c r="E24" s="68">
        <v>13.0</v>
      </c>
      <c r="F24" s="261"/>
      <c r="G24" s="263" t="s">
        <v>891</v>
      </c>
      <c r="H24" s="68" t="s">
        <v>157</v>
      </c>
      <c r="I24" s="263" t="s">
        <v>1003</v>
      </c>
      <c r="J24" s="261"/>
      <c r="K24" s="68">
        <v>13.23</v>
      </c>
      <c r="L24" s="67" t="s">
        <v>410</v>
      </c>
      <c r="M24" s="95">
        <f t="shared" si="1"/>
        <v>1</v>
      </c>
      <c r="N24" s="67" t="s">
        <v>383</v>
      </c>
      <c r="O24" s="95">
        <f t="shared" si="2"/>
        <v>1</v>
      </c>
      <c r="P24" s="68">
        <v>7.0</v>
      </c>
      <c r="Q24" s="68">
        <v>5.0</v>
      </c>
      <c r="R24" s="261">
        <f t="shared" si="8"/>
        <v>6</v>
      </c>
      <c r="S24" s="264">
        <f t="shared" si="4"/>
        <v>0.56</v>
      </c>
      <c r="T24" s="261"/>
      <c r="U24" s="261"/>
      <c r="V24" s="261"/>
      <c r="W24" s="128">
        <v>1.0</v>
      </c>
      <c r="X24" s="261"/>
      <c r="Y24" s="261"/>
      <c r="Z24" s="265"/>
      <c r="AA24" s="261"/>
      <c r="AB24" s="67" t="s">
        <v>876</v>
      </c>
      <c r="AC24" s="68" t="s">
        <v>1004</v>
      </c>
      <c r="AD24" s="263" t="s">
        <v>1005</v>
      </c>
      <c r="AE24" s="263"/>
      <c r="AF24" s="68" t="b">
        <v>0</v>
      </c>
      <c r="AG24" s="68">
        <v>10.0</v>
      </c>
      <c r="AH24" s="68">
        <v>3.0</v>
      </c>
      <c r="AI24" s="68">
        <f t="shared" si="5"/>
        <v>3</v>
      </c>
      <c r="AJ24" s="264">
        <f t="shared" si="6"/>
        <v>0.7692307692</v>
      </c>
      <c r="AK24" s="250"/>
      <c r="AL24" s="261"/>
      <c r="AM24" s="261"/>
      <c r="AN24" s="261"/>
      <c r="AO24" s="261"/>
      <c r="AP24" s="261"/>
      <c r="AQ24" s="261"/>
      <c r="AR24" s="261"/>
    </row>
    <row r="25" ht="90.75" customHeight="1">
      <c r="A25" s="262" t="s">
        <v>204</v>
      </c>
      <c r="B25" s="262" t="s">
        <v>896</v>
      </c>
      <c r="C25" s="263" t="s">
        <v>966</v>
      </c>
      <c r="D25" s="263" t="s">
        <v>898</v>
      </c>
      <c r="E25" s="68">
        <v>15.0</v>
      </c>
      <c r="F25" s="261"/>
      <c r="G25" s="263" t="s">
        <v>899</v>
      </c>
      <c r="H25" s="68" t="s">
        <v>157</v>
      </c>
      <c r="I25" s="263" t="s">
        <v>1006</v>
      </c>
      <c r="J25" s="261"/>
      <c r="K25" s="68">
        <v>15.42</v>
      </c>
      <c r="L25" s="67" t="s">
        <v>825</v>
      </c>
      <c r="M25" s="95">
        <f t="shared" si="1"/>
        <v>1</v>
      </c>
      <c r="N25" s="67" t="s">
        <v>474</v>
      </c>
      <c r="O25" s="95">
        <f t="shared" si="2"/>
        <v>1</v>
      </c>
      <c r="P25" s="68">
        <v>15.0</v>
      </c>
      <c r="Q25" s="68">
        <v>5.0</v>
      </c>
      <c r="R25" s="68">
        <v>0.0</v>
      </c>
      <c r="S25" s="264">
        <f t="shared" si="4"/>
        <v>0.8571428571</v>
      </c>
      <c r="T25" s="261"/>
      <c r="U25" s="261"/>
      <c r="V25" s="261"/>
      <c r="W25" s="128">
        <v>1.0</v>
      </c>
      <c r="X25" s="261"/>
      <c r="AA25" s="261"/>
      <c r="AB25" s="67" t="s">
        <v>876</v>
      </c>
      <c r="AC25" s="68" t="s">
        <v>1007</v>
      </c>
      <c r="AD25" s="263" t="s">
        <v>1008</v>
      </c>
      <c r="AE25" s="263"/>
      <c r="AF25" s="68" t="b">
        <v>1</v>
      </c>
      <c r="AG25" s="68">
        <v>15.0</v>
      </c>
      <c r="AH25" s="68">
        <v>0.0</v>
      </c>
      <c r="AI25" s="68">
        <f t="shared" si="5"/>
        <v>0</v>
      </c>
      <c r="AJ25" s="264">
        <f t="shared" si="6"/>
        <v>1</v>
      </c>
      <c r="AK25" s="250"/>
      <c r="AL25" s="261"/>
      <c r="AM25" s="261"/>
      <c r="AN25" s="261"/>
      <c r="AO25" s="261"/>
      <c r="AP25" s="261"/>
      <c r="AQ25" s="261"/>
      <c r="AR25" s="261"/>
    </row>
    <row r="26" ht="90.75" customHeight="1">
      <c r="A26" s="262" t="s">
        <v>869</v>
      </c>
      <c r="B26" s="262" t="s">
        <v>906</v>
      </c>
      <c r="C26" s="263" t="s">
        <v>907</v>
      </c>
      <c r="D26" s="263" t="s">
        <v>908</v>
      </c>
      <c r="E26" s="68">
        <v>18.0</v>
      </c>
      <c r="F26" s="261"/>
      <c r="G26" s="263" t="s">
        <v>909</v>
      </c>
      <c r="H26" s="68" t="s">
        <v>157</v>
      </c>
      <c r="I26" s="263" t="s">
        <v>1009</v>
      </c>
      <c r="J26" s="261"/>
      <c r="K26" s="68">
        <v>11.38</v>
      </c>
      <c r="L26" s="67" t="s">
        <v>410</v>
      </c>
      <c r="M26" s="95">
        <f t="shared" si="1"/>
        <v>1</v>
      </c>
      <c r="N26" s="67" t="s">
        <v>1010</v>
      </c>
      <c r="O26" s="95">
        <f t="shared" si="2"/>
        <v>0.4</v>
      </c>
      <c r="P26" s="68">
        <v>6.0</v>
      </c>
      <c r="Q26" s="68">
        <v>9.0</v>
      </c>
      <c r="R26" s="68">
        <v>12.0</v>
      </c>
      <c r="S26" s="264">
        <f t="shared" si="4"/>
        <v>0.3636363636</v>
      </c>
      <c r="T26" s="261"/>
      <c r="U26" s="261"/>
      <c r="V26" s="261"/>
      <c r="W26" s="128">
        <v>1.0</v>
      </c>
      <c r="X26" s="261"/>
      <c r="Y26" s="261"/>
      <c r="Z26" s="265"/>
      <c r="AA26" s="261"/>
      <c r="AB26" s="67" t="s">
        <v>876</v>
      </c>
      <c r="AC26" s="68" t="s">
        <v>1011</v>
      </c>
      <c r="AD26" s="263" t="s">
        <v>1012</v>
      </c>
      <c r="AE26" s="263"/>
      <c r="AF26" s="68" t="b">
        <v>0</v>
      </c>
      <c r="AG26" s="68">
        <v>9.0</v>
      </c>
      <c r="AH26" s="68">
        <v>6.0</v>
      </c>
      <c r="AI26" s="68">
        <f t="shared" si="5"/>
        <v>9</v>
      </c>
      <c r="AJ26" s="264">
        <f t="shared" si="6"/>
        <v>0.5454545455</v>
      </c>
      <c r="AK26" s="250"/>
      <c r="AL26" s="261"/>
      <c r="AM26" s="261"/>
      <c r="AN26" s="261"/>
      <c r="AO26" s="261"/>
      <c r="AP26" s="261"/>
      <c r="AQ26" s="261"/>
      <c r="AR26" s="261"/>
    </row>
    <row r="27" ht="90.75" customHeight="1">
      <c r="A27" s="262" t="s">
        <v>869</v>
      </c>
      <c r="B27" s="262" t="s">
        <v>913</v>
      </c>
      <c r="C27" s="263" t="s">
        <v>914</v>
      </c>
      <c r="D27" s="263" t="s">
        <v>915</v>
      </c>
      <c r="E27" s="68">
        <v>18.0</v>
      </c>
      <c r="F27" s="261"/>
      <c r="G27" s="201" t="s">
        <v>916</v>
      </c>
      <c r="H27" s="68" t="s">
        <v>157</v>
      </c>
      <c r="I27" s="263" t="s">
        <v>1013</v>
      </c>
      <c r="J27" s="261"/>
      <c r="K27" s="68">
        <v>7.6</v>
      </c>
      <c r="L27" s="67" t="s">
        <v>621</v>
      </c>
      <c r="M27" s="95">
        <f t="shared" si="1"/>
        <v>1</v>
      </c>
      <c r="N27" s="67" t="s">
        <v>716</v>
      </c>
      <c r="O27" s="95">
        <f t="shared" si="2"/>
        <v>1</v>
      </c>
      <c r="P27" s="68">
        <v>4.0</v>
      </c>
      <c r="Q27" s="68">
        <v>18.0</v>
      </c>
      <c r="R27" s="261">
        <f>E27-P27</f>
        <v>14</v>
      </c>
      <c r="S27" s="264">
        <f t="shared" si="4"/>
        <v>0.2</v>
      </c>
      <c r="T27" s="261"/>
      <c r="U27" s="261"/>
      <c r="V27" s="261"/>
      <c r="W27" s="128">
        <v>1.0</v>
      </c>
      <c r="X27" s="261"/>
      <c r="Y27" s="261"/>
      <c r="Z27" s="265"/>
      <c r="AA27" s="261"/>
      <c r="AB27" s="67" t="s">
        <v>876</v>
      </c>
      <c r="AC27" s="68" t="s">
        <v>1014</v>
      </c>
      <c r="AD27" s="263" t="s">
        <v>1015</v>
      </c>
      <c r="AE27" s="263"/>
      <c r="AF27" s="261"/>
      <c r="AG27" s="68">
        <v>5.0</v>
      </c>
      <c r="AH27" s="68">
        <v>13.0</v>
      </c>
      <c r="AI27" s="68">
        <f t="shared" si="5"/>
        <v>13</v>
      </c>
      <c r="AJ27" s="264">
        <f t="shared" si="6"/>
        <v>0.2777777778</v>
      </c>
      <c r="AK27" s="250"/>
      <c r="AL27" s="261"/>
      <c r="AM27" s="261"/>
      <c r="AN27" s="261"/>
      <c r="AO27" s="261"/>
      <c r="AP27" s="261"/>
      <c r="AQ27" s="261"/>
      <c r="AR27" s="261"/>
    </row>
    <row r="28" ht="90.75" customHeight="1">
      <c r="A28" s="262" t="s">
        <v>207</v>
      </c>
      <c r="B28" s="262" t="s">
        <v>919</v>
      </c>
      <c r="C28" s="244" t="s">
        <v>920</v>
      </c>
      <c r="D28" s="244" t="s">
        <v>977</v>
      </c>
      <c r="E28" s="262">
        <v>22.0</v>
      </c>
      <c r="F28" s="68"/>
      <c r="G28" s="263" t="s">
        <v>922</v>
      </c>
      <c r="H28" s="68" t="s">
        <v>157</v>
      </c>
      <c r="I28" s="263" t="s">
        <v>1016</v>
      </c>
      <c r="J28" s="261"/>
      <c r="K28" s="68">
        <v>17.43</v>
      </c>
      <c r="L28" s="67" t="s">
        <v>456</v>
      </c>
      <c r="M28" s="95">
        <f t="shared" si="1"/>
        <v>1</v>
      </c>
      <c r="N28" s="67" t="s">
        <v>468</v>
      </c>
      <c r="O28" s="95">
        <f t="shared" si="2"/>
        <v>1</v>
      </c>
      <c r="P28" s="68">
        <v>14.0</v>
      </c>
      <c r="Q28" s="68">
        <v>9.0</v>
      </c>
      <c r="R28" s="68">
        <v>8.0</v>
      </c>
      <c r="S28" s="264">
        <f t="shared" si="4"/>
        <v>0.6222222222</v>
      </c>
      <c r="T28" s="261"/>
      <c r="U28" s="261"/>
      <c r="V28" s="261"/>
      <c r="W28" s="128">
        <v>1.0</v>
      </c>
      <c r="X28" s="261"/>
      <c r="Y28" s="261"/>
      <c r="Z28" s="265"/>
      <c r="AA28" s="261"/>
      <c r="AB28" s="67" t="s">
        <v>876</v>
      </c>
      <c r="AC28" s="68" t="s">
        <v>1017</v>
      </c>
      <c r="AD28" s="263" t="s">
        <v>1018</v>
      </c>
      <c r="AE28" s="263"/>
      <c r="AF28" s="68" t="b">
        <v>1</v>
      </c>
      <c r="AG28" s="68">
        <v>17.0</v>
      </c>
      <c r="AH28" s="68">
        <v>8.0</v>
      </c>
      <c r="AI28" s="68">
        <f t="shared" si="5"/>
        <v>5</v>
      </c>
      <c r="AJ28" s="264">
        <f t="shared" si="6"/>
        <v>0.7234042553</v>
      </c>
      <c r="AK28" s="250"/>
      <c r="AL28" s="261"/>
      <c r="AM28" s="261"/>
      <c r="AN28" s="261"/>
      <c r="AO28" s="261"/>
      <c r="AP28" s="261"/>
      <c r="AQ28" s="261"/>
      <c r="AR28" s="261"/>
    </row>
    <row r="29" ht="90.75" customHeight="1">
      <c r="A29" s="262" t="s">
        <v>195</v>
      </c>
      <c r="B29" s="262" t="s">
        <v>927</v>
      </c>
      <c r="C29" s="263" t="s">
        <v>928</v>
      </c>
      <c r="D29" s="263" t="s">
        <v>929</v>
      </c>
      <c r="E29" s="68">
        <v>25.0</v>
      </c>
      <c r="F29" s="261"/>
      <c r="G29" s="263" t="s">
        <v>930</v>
      </c>
      <c r="H29" s="68" t="s">
        <v>157</v>
      </c>
      <c r="I29" s="263" t="s">
        <v>1019</v>
      </c>
      <c r="J29" s="261"/>
      <c r="K29" s="68">
        <v>9.28</v>
      </c>
      <c r="L29" s="67" t="s">
        <v>420</v>
      </c>
      <c r="M29" s="95">
        <f t="shared" si="1"/>
        <v>1</v>
      </c>
      <c r="N29" s="67" t="s">
        <v>474</v>
      </c>
      <c r="O29" s="95">
        <f t="shared" si="2"/>
        <v>1</v>
      </c>
      <c r="P29" s="68">
        <v>8.0</v>
      </c>
      <c r="Q29" s="68">
        <v>12.0</v>
      </c>
      <c r="R29" s="68">
        <v>17.0</v>
      </c>
      <c r="S29" s="264">
        <f t="shared" si="4"/>
        <v>0.3555555556</v>
      </c>
      <c r="T29" s="261"/>
      <c r="U29" s="261"/>
      <c r="V29" s="261"/>
      <c r="W29" s="128">
        <v>1.0</v>
      </c>
      <c r="X29" s="261"/>
      <c r="Y29" s="261"/>
      <c r="Z29" s="265"/>
      <c r="AA29" s="261"/>
      <c r="AB29" s="67" t="s">
        <v>876</v>
      </c>
      <c r="AC29" s="68" t="s">
        <v>1020</v>
      </c>
      <c r="AD29" s="263" t="s">
        <v>1021</v>
      </c>
      <c r="AE29" s="263"/>
      <c r="AF29" s="68" t="b">
        <v>0</v>
      </c>
      <c r="AG29" s="68">
        <v>9.0</v>
      </c>
      <c r="AH29" s="68">
        <v>11.0</v>
      </c>
      <c r="AI29" s="68">
        <f t="shared" si="5"/>
        <v>16</v>
      </c>
      <c r="AJ29" s="264">
        <f t="shared" si="6"/>
        <v>0.4</v>
      </c>
      <c r="AK29" s="250"/>
      <c r="AL29" s="261"/>
      <c r="AM29" s="261"/>
      <c r="AN29" s="261"/>
      <c r="AO29" s="261"/>
      <c r="AP29" s="261"/>
      <c r="AQ29" s="261"/>
      <c r="AR29" s="261"/>
    </row>
    <row r="30" ht="90.75" customHeight="1">
      <c r="A30" s="262" t="s">
        <v>191</v>
      </c>
      <c r="B30" s="262" t="s">
        <v>934</v>
      </c>
      <c r="C30" s="263" t="s">
        <v>935</v>
      </c>
      <c r="D30" s="244" t="s">
        <v>984</v>
      </c>
      <c r="E30" s="68">
        <v>29.0</v>
      </c>
      <c r="F30" s="261"/>
      <c r="G30" s="263" t="s">
        <v>937</v>
      </c>
      <c r="H30" s="68" t="s">
        <v>157</v>
      </c>
      <c r="I30" s="263" t="s">
        <v>1022</v>
      </c>
      <c r="J30" s="261"/>
      <c r="K30" s="68">
        <v>9.03</v>
      </c>
      <c r="L30" s="67" t="s">
        <v>617</v>
      </c>
      <c r="M30" s="95">
        <f t="shared" si="1"/>
        <v>1</v>
      </c>
      <c r="N30" s="67" t="s">
        <v>716</v>
      </c>
      <c r="O30" s="95">
        <f t="shared" si="2"/>
        <v>1</v>
      </c>
      <c r="P30" s="68">
        <v>4.0</v>
      </c>
      <c r="Q30" s="68">
        <v>18.0</v>
      </c>
      <c r="R30" s="68">
        <v>25.0</v>
      </c>
      <c r="S30" s="264">
        <f t="shared" si="4"/>
        <v>0.1568627451</v>
      </c>
      <c r="T30" s="261"/>
      <c r="U30" s="261"/>
      <c r="V30" s="261"/>
      <c r="W30" s="128">
        <v>1.0</v>
      </c>
      <c r="X30" s="261"/>
      <c r="Y30" s="261"/>
      <c r="Z30" s="265"/>
      <c r="AA30" s="261"/>
      <c r="AB30" s="67" t="s">
        <v>876</v>
      </c>
      <c r="AC30" s="68" t="s">
        <v>1023</v>
      </c>
      <c r="AD30" s="263" t="s">
        <v>1024</v>
      </c>
      <c r="AE30" s="263"/>
      <c r="AF30" s="68" t="b">
        <v>0</v>
      </c>
      <c r="AG30" s="68">
        <v>14.0</v>
      </c>
      <c r="AH30" s="68">
        <v>11.0</v>
      </c>
      <c r="AI30" s="68">
        <f t="shared" si="5"/>
        <v>15</v>
      </c>
      <c r="AJ30" s="264">
        <f t="shared" si="6"/>
        <v>0.5185185185</v>
      </c>
      <c r="AK30" s="250"/>
      <c r="AL30" s="261"/>
      <c r="AM30" s="261"/>
      <c r="AN30" s="261"/>
      <c r="AO30" s="261"/>
      <c r="AP30" s="261"/>
      <c r="AQ30" s="261"/>
      <c r="AR30" s="261"/>
    </row>
    <row r="31" ht="90.75" customHeight="1">
      <c r="A31" s="262" t="s">
        <v>191</v>
      </c>
      <c r="B31" s="262" t="s">
        <v>943</v>
      </c>
      <c r="C31" s="263" t="s">
        <v>1025</v>
      </c>
      <c r="D31" s="263" t="s">
        <v>945</v>
      </c>
      <c r="E31" s="68">
        <v>46.0</v>
      </c>
      <c r="F31" s="261"/>
      <c r="G31" s="263" t="s">
        <v>946</v>
      </c>
      <c r="H31" s="68" t="s">
        <v>157</v>
      </c>
      <c r="I31" s="263" t="s">
        <v>1026</v>
      </c>
      <c r="J31" s="261"/>
      <c r="K31" s="68">
        <v>13.05</v>
      </c>
      <c r="L31" s="67" t="s">
        <v>1027</v>
      </c>
      <c r="M31" s="95">
        <f t="shared" si="1"/>
        <v>1</v>
      </c>
      <c r="N31" s="67" t="s">
        <v>494</v>
      </c>
      <c r="O31" s="95">
        <f t="shared" si="2"/>
        <v>0.9722222222</v>
      </c>
      <c r="P31" s="68">
        <v>23.0</v>
      </c>
      <c r="Q31" s="68">
        <v>13.0</v>
      </c>
      <c r="R31" s="68">
        <v>23.0</v>
      </c>
      <c r="S31" s="264">
        <f t="shared" si="4"/>
        <v>0.5609756098</v>
      </c>
      <c r="T31" s="261"/>
      <c r="U31" s="261"/>
      <c r="V31" s="261"/>
      <c r="W31" s="128">
        <v>1.0</v>
      </c>
      <c r="X31" s="261"/>
      <c r="Y31" s="261"/>
      <c r="Z31" s="265"/>
      <c r="AA31" s="261"/>
      <c r="AB31" s="67" t="s">
        <v>876</v>
      </c>
      <c r="AC31" s="68" t="s">
        <v>1028</v>
      </c>
      <c r="AD31" s="263" t="s">
        <v>1029</v>
      </c>
      <c r="AE31" s="263"/>
      <c r="AF31" s="68" t="b">
        <v>0</v>
      </c>
      <c r="AG31" s="68">
        <v>21.0</v>
      </c>
      <c r="AH31" s="68">
        <v>17.0</v>
      </c>
      <c r="AI31" s="68">
        <f t="shared" si="5"/>
        <v>25</v>
      </c>
      <c r="AJ31" s="264">
        <f t="shared" si="6"/>
        <v>0.5</v>
      </c>
      <c r="AK31" s="250"/>
      <c r="AL31" s="261"/>
      <c r="AM31" s="261"/>
      <c r="AN31" s="261"/>
      <c r="AO31" s="261"/>
      <c r="AP31" s="261"/>
      <c r="AQ31" s="261"/>
      <c r="AR31" s="261"/>
    </row>
    <row r="32" ht="90.75" customHeight="1">
      <c r="A32" s="262" t="s">
        <v>869</v>
      </c>
      <c r="B32" s="262" t="s">
        <v>870</v>
      </c>
      <c r="C32" s="263" t="s">
        <v>871</v>
      </c>
      <c r="D32" s="263" t="s">
        <v>872</v>
      </c>
      <c r="E32" s="68">
        <v>10.0</v>
      </c>
      <c r="F32" s="261"/>
      <c r="G32" s="263" t="s">
        <v>873</v>
      </c>
      <c r="H32" s="68" t="s">
        <v>160</v>
      </c>
      <c r="I32" s="263" t="s">
        <v>1030</v>
      </c>
      <c r="J32" s="261"/>
      <c r="K32" s="68">
        <v>4.05</v>
      </c>
      <c r="L32" s="67" t="s">
        <v>431</v>
      </c>
      <c r="M32" s="95">
        <f t="shared" si="1"/>
        <v>1</v>
      </c>
      <c r="N32" s="67" t="s">
        <v>382</v>
      </c>
      <c r="O32" s="95">
        <f t="shared" si="2"/>
        <v>1</v>
      </c>
      <c r="P32" s="68">
        <v>6.0</v>
      </c>
      <c r="Q32" s="68">
        <v>4.0</v>
      </c>
      <c r="R32" s="261">
        <f t="shared" ref="R32:R61" si="9">E32-P32</f>
        <v>4</v>
      </c>
      <c r="S32" s="264">
        <f t="shared" si="4"/>
        <v>0.6</v>
      </c>
      <c r="T32" s="261"/>
      <c r="U32" s="261"/>
      <c r="V32" s="261"/>
      <c r="W32" s="128">
        <v>1.0</v>
      </c>
      <c r="X32" s="261"/>
      <c r="Y32" s="261"/>
      <c r="Z32" s="265"/>
      <c r="AA32" s="261"/>
      <c r="AB32" s="67" t="s">
        <v>876</v>
      </c>
      <c r="AC32" s="68" t="s">
        <v>1031</v>
      </c>
      <c r="AD32" s="263" t="s">
        <v>1032</v>
      </c>
      <c r="AE32" s="263"/>
      <c r="AF32" s="68" t="b">
        <v>1</v>
      </c>
      <c r="AG32" s="68">
        <v>10.0</v>
      </c>
      <c r="AH32" s="68">
        <v>0.0</v>
      </c>
      <c r="AI32" s="261">
        <f t="shared" si="5"/>
        <v>0</v>
      </c>
      <c r="AJ32" s="264">
        <f t="shared" si="6"/>
        <v>1</v>
      </c>
      <c r="AK32" s="250"/>
      <c r="AL32" s="261"/>
      <c r="AM32" s="261"/>
      <c r="AN32" s="261"/>
      <c r="AO32" s="261"/>
      <c r="AP32" s="261"/>
      <c r="AQ32" s="261"/>
      <c r="AR32" s="261"/>
    </row>
    <row r="33" ht="90.75" customHeight="1">
      <c r="A33" s="262" t="s">
        <v>869</v>
      </c>
      <c r="B33" s="262" t="s">
        <v>879</v>
      </c>
      <c r="C33" s="263" t="s">
        <v>880</v>
      </c>
      <c r="D33" s="263" t="s">
        <v>881</v>
      </c>
      <c r="E33" s="68">
        <v>12.0</v>
      </c>
      <c r="F33" s="261"/>
      <c r="G33" s="263" t="s">
        <v>882</v>
      </c>
      <c r="H33" s="68" t="s">
        <v>160</v>
      </c>
      <c r="I33" s="263" t="s">
        <v>1033</v>
      </c>
      <c r="J33" s="261"/>
      <c r="K33" s="68">
        <v>3.87</v>
      </c>
      <c r="L33" s="67" t="s">
        <v>401</v>
      </c>
      <c r="M33" s="95">
        <f t="shared" si="1"/>
        <v>1</v>
      </c>
      <c r="N33" s="67" t="s">
        <v>1034</v>
      </c>
      <c r="O33" s="95">
        <f t="shared" si="2"/>
        <v>0.8888888889</v>
      </c>
      <c r="P33" s="68">
        <v>6.0</v>
      </c>
      <c r="Q33" s="68">
        <v>3.0</v>
      </c>
      <c r="R33" s="261">
        <f t="shared" si="9"/>
        <v>6</v>
      </c>
      <c r="S33" s="264">
        <f t="shared" si="4"/>
        <v>0.5714285714</v>
      </c>
      <c r="T33" s="261"/>
      <c r="U33" s="261"/>
      <c r="V33" s="261"/>
      <c r="W33" s="128">
        <v>1.0</v>
      </c>
      <c r="X33" s="261"/>
      <c r="Y33" s="68" t="s">
        <v>999</v>
      </c>
      <c r="Z33" s="263" t="s">
        <v>1035</v>
      </c>
      <c r="AA33" s="68" t="b">
        <v>1</v>
      </c>
      <c r="AB33" s="67" t="s">
        <v>876</v>
      </c>
      <c r="AC33" s="68" t="s">
        <v>1036</v>
      </c>
      <c r="AD33" s="263" t="s">
        <v>1037</v>
      </c>
      <c r="AE33" s="263"/>
      <c r="AF33" s="68" t="b">
        <v>1</v>
      </c>
      <c r="AG33" s="68">
        <v>12.0</v>
      </c>
      <c r="AH33" s="68">
        <v>0.0</v>
      </c>
      <c r="AI33" s="261">
        <f t="shared" si="5"/>
        <v>0</v>
      </c>
      <c r="AJ33" s="264">
        <f t="shared" si="6"/>
        <v>1</v>
      </c>
      <c r="AK33" s="250"/>
      <c r="AL33" s="261"/>
      <c r="AM33" s="261"/>
      <c r="AN33" s="261"/>
      <c r="AO33" s="261"/>
      <c r="AP33" s="261"/>
      <c r="AQ33" s="261"/>
      <c r="AR33" s="261"/>
    </row>
    <row r="34" ht="90.75" customHeight="1">
      <c r="A34" s="262" t="s">
        <v>869</v>
      </c>
      <c r="B34" s="262" t="s">
        <v>888</v>
      </c>
      <c r="C34" s="263" t="s">
        <v>889</v>
      </c>
      <c r="D34" s="263" t="s">
        <v>890</v>
      </c>
      <c r="E34" s="68">
        <v>13.0</v>
      </c>
      <c r="F34" s="261"/>
      <c r="G34" s="263" t="s">
        <v>891</v>
      </c>
      <c r="H34" s="68" t="s">
        <v>160</v>
      </c>
      <c r="I34" s="263" t="s">
        <v>1038</v>
      </c>
      <c r="J34" s="261"/>
      <c r="K34" s="68">
        <v>5.64</v>
      </c>
      <c r="L34" s="67" t="s">
        <v>479</v>
      </c>
      <c r="M34" s="95">
        <f t="shared" si="1"/>
        <v>1</v>
      </c>
      <c r="N34" s="67" t="s">
        <v>1039</v>
      </c>
      <c r="O34" s="95">
        <f t="shared" si="2"/>
        <v>0.9</v>
      </c>
      <c r="P34" s="68">
        <v>8.0</v>
      </c>
      <c r="Q34" s="68">
        <v>2.0</v>
      </c>
      <c r="R34" s="261">
        <f t="shared" si="9"/>
        <v>5</v>
      </c>
      <c r="S34" s="264">
        <f t="shared" si="4"/>
        <v>0.6956521739</v>
      </c>
      <c r="T34" s="261"/>
      <c r="U34" s="261"/>
      <c r="V34" s="261"/>
      <c r="W34" s="128">
        <v>1.0</v>
      </c>
      <c r="X34" s="261"/>
      <c r="Y34" s="68" t="s">
        <v>999</v>
      </c>
      <c r="Z34" s="263" t="s">
        <v>1040</v>
      </c>
      <c r="AA34" s="68" t="b">
        <v>1</v>
      </c>
      <c r="AB34" s="67" t="s">
        <v>1041</v>
      </c>
      <c r="AC34" s="68" t="s">
        <v>1042</v>
      </c>
      <c r="AD34" s="263" t="s">
        <v>1043</v>
      </c>
      <c r="AE34" s="263"/>
      <c r="AF34" s="68" t="b">
        <v>0</v>
      </c>
      <c r="AG34" s="68">
        <v>12.0</v>
      </c>
      <c r="AH34" s="68">
        <v>1.0</v>
      </c>
      <c r="AI34" s="261">
        <f t="shared" si="5"/>
        <v>1</v>
      </c>
      <c r="AJ34" s="264">
        <f t="shared" si="6"/>
        <v>0.9230769231</v>
      </c>
      <c r="AK34" s="250"/>
      <c r="AL34" s="261"/>
      <c r="AM34" s="261"/>
      <c r="AN34" s="261"/>
      <c r="AO34" s="261"/>
      <c r="AP34" s="261"/>
      <c r="AQ34" s="261"/>
      <c r="AR34" s="261"/>
    </row>
    <row r="35" ht="90.75" customHeight="1">
      <c r="A35" s="262" t="s">
        <v>204</v>
      </c>
      <c r="B35" s="262" t="s">
        <v>896</v>
      </c>
      <c r="C35" s="263" t="s">
        <v>966</v>
      </c>
      <c r="D35" s="263" t="s">
        <v>898</v>
      </c>
      <c r="E35" s="68">
        <v>15.0</v>
      </c>
      <c r="F35" s="261"/>
      <c r="G35" s="263" t="s">
        <v>899</v>
      </c>
      <c r="H35" s="68" t="s">
        <v>160</v>
      </c>
      <c r="I35" s="263" t="s">
        <v>1044</v>
      </c>
      <c r="J35" s="261"/>
      <c r="K35" s="68">
        <v>5.72</v>
      </c>
      <c r="L35" s="67" t="s">
        <v>542</v>
      </c>
      <c r="M35" s="95">
        <f t="shared" si="1"/>
        <v>1</v>
      </c>
      <c r="N35" s="67" t="s">
        <v>500</v>
      </c>
      <c r="O35" s="95">
        <f t="shared" si="2"/>
        <v>0.9473684211</v>
      </c>
      <c r="P35" s="68">
        <v>14.0</v>
      </c>
      <c r="Q35" s="68">
        <v>5.0</v>
      </c>
      <c r="R35" s="261">
        <f t="shared" si="9"/>
        <v>1</v>
      </c>
      <c r="S35" s="264">
        <f t="shared" si="4"/>
        <v>0.8235294118</v>
      </c>
      <c r="T35" s="261"/>
      <c r="U35" s="261"/>
      <c r="V35" s="261"/>
      <c r="W35" s="128">
        <v>1.0</v>
      </c>
      <c r="X35" s="261"/>
      <c r="Y35" s="68" t="s">
        <v>884</v>
      </c>
      <c r="Z35" s="263" t="s">
        <v>1045</v>
      </c>
      <c r="AA35" s="68" t="b">
        <v>1</v>
      </c>
      <c r="AB35" s="67" t="s">
        <v>876</v>
      </c>
      <c r="AC35" s="68" t="s">
        <v>1007</v>
      </c>
      <c r="AD35" s="263" t="s">
        <v>1046</v>
      </c>
      <c r="AE35" s="263"/>
      <c r="AF35" s="68" t="b">
        <v>1</v>
      </c>
      <c r="AG35" s="68">
        <v>15.0</v>
      </c>
      <c r="AH35" s="68">
        <v>0.0</v>
      </c>
      <c r="AI35" s="68">
        <f t="shared" si="5"/>
        <v>0</v>
      </c>
      <c r="AJ35" s="264">
        <f t="shared" si="6"/>
        <v>1</v>
      </c>
      <c r="AK35" s="250"/>
      <c r="AL35" s="261"/>
      <c r="AM35" s="261"/>
      <c r="AN35" s="261"/>
      <c r="AO35" s="261"/>
      <c r="AP35" s="261"/>
      <c r="AQ35" s="261"/>
      <c r="AR35" s="261"/>
    </row>
    <row r="36" ht="90.75" customHeight="1">
      <c r="A36" s="262" t="s">
        <v>869</v>
      </c>
      <c r="B36" s="262" t="s">
        <v>906</v>
      </c>
      <c r="C36" s="263" t="s">
        <v>907</v>
      </c>
      <c r="D36" s="263" t="s">
        <v>908</v>
      </c>
      <c r="E36" s="68">
        <v>18.0</v>
      </c>
      <c r="F36" s="261"/>
      <c r="G36" s="263" t="s">
        <v>909</v>
      </c>
      <c r="H36" s="68" t="s">
        <v>160</v>
      </c>
      <c r="I36" s="263" t="s">
        <v>1047</v>
      </c>
      <c r="J36" s="261"/>
      <c r="K36" s="68">
        <v>7.02</v>
      </c>
      <c r="L36" s="67" t="s">
        <v>963</v>
      </c>
      <c r="M36" s="95">
        <f t="shared" si="1"/>
        <v>1</v>
      </c>
      <c r="N36" s="67" t="s">
        <v>479</v>
      </c>
      <c r="O36" s="95">
        <f t="shared" si="2"/>
        <v>1</v>
      </c>
      <c r="P36" s="68">
        <v>11.0</v>
      </c>
      <c r="Q36" s="68">
        <v>7.0</v>
      </c>
      <c r="R36" s="261">
        <f t="shared" si="9"/>
        <v>7</v>
      </c>
      <c r="S36" s="264">
        <f t="shared" si="4"/>
        <v>0.6111111111</v>
      </c>
      <c r="T36" s="261"/>
      <c r="U36" s="261"/>
      <c r="V36" s="261"/>
      <c r="W36" s="128">
        <v>1.0</v>
      </c>
      <c r="X36" s="261"/>
      <c r="Y36" s="261"/>
      <c r="Z36" s="265"/>
      <c r="AA36" s="261"/>
      <c r="AB36" s="67" t="s">
        <v>876</v>
      </c>
      <c r="AC36" s="68" t="s">
        <v>1048</v>
      </c>
      <c r="AD36" s="263" t="s">
        <v>1049</v>
      </c>
      <c r="AE36" s="263"/>
      <c r="AF36" s="68" t="b">
        <v>0</v>
      </c>
      <c r="AG36" s="68">
        <v>13.0</v>
      </c>
      <c r="AH36" s="68">
        <v>4.0</v>
      </c>
      <c r="AI36" s="261">
        <f t="shared" si="5"/>
        <v>5</v>
      </c>
      <c r="AJ36" s="264">
        <f t="shared" si="6"/>
        <v>0.7428571429</v>
      </c>
      <c r="AK36" s="250"/>
      <c r="AL36" s="261"/>
      <c r="AM36" s="261"/>
      <c r="AN36" s="261"/>
      <c r="AO36" s="261"/>
      <c r="AP36" s="261"/>
      <c r="AQ36" s="261"/>
      <c r="AR36" s="261"/>
    </row>
    <row r="37" ht="90.75" customHeight="1">
      <c r="A37" s="262" t="s">
        <v>869</v>
      </c>
      <c r="B37" s="262" t="s">
        <v>913</v>
      </c>
      <c r="C37" s="263" t="s">
        <v>914</v>
      </c>
      <c r="D37" s="263" t="s">
        <v>915</v>
      </c>
      <c r="E37" s="68">
        <v>18.0</v>
      </c>
      <c r="F37" s="261"/>
      <c r="G37" s="201" t="s">
        <v>916</v>
      </c>
      <c r="H37" s="68" t="s">
        <v>160</v>
      </c>
      <c r="I37" s="263" t="s">
        <v>1050</v>
      </c>
      <c r="J37" s="261"/>
      <c r="K37" s="68">
        <v>6.35</v>
      </c>
      <c r="L37" s="67" t="s">
        <v>620</v>
      </c>
      <c r="M37" s="95">
        <f t="shared" si="1"/>
        <v>0.9696969697</v>
      </c>
      <c r="N37" s="67" t="s">
        <v>939</v>
      </c>
      <c r="O37" s="95">
        <f t="shared" si="2"/>
        <v>0.9444444444</v>
      </c>
      <c r="P37" s="68">
        <v>5.0</v>
      </c>
      <c r="Q37" s="68">
        <v>13.0</v>
      </c>
      <c r="R37" s="261">
        <f t="shared" si="9"/>
        <v>13</v>
      </c>
      <c r="S37" s="264">
        <f t="shared" si="4"/>
        <v>0.2777777778</v>
      </c>
      <c r="T37" s="68" t="s">
        <v>1051</v>
      </c>
      <c r="U37" s="68" t="s">
        <v>1052</v>
      </c>
      <c r="V37" s="68" t="s">
        <v>956</v>
      </c>
      <c r="W37" s="67" t="s">
        <v>228</v>
      </c>
      <c r="X37" s="68">
        <v>4.02</v>
      </c>
      <c r="Y37" s="68" t="s">
        <v>999</v>
      </c>
      <c r="Z37" s="263" t="s">
        <v>1053</v>
      </c>
      <c r="AA37" s="68" t="b">
        <v>1</v>
      </c>
      <c r="AB37" s="67" t="s">
        <v>1054</v>
      </c>
      <c r="AC37" s="68" t="s">
        <v>1055</v>
      </c>
      <c r="AD37" s="263" t="s">
        <v>1056</v>
      </c>
      <c r="AE37" s="263"/>
      <c r="AF37" s="68" t="b">
        <v>0</v>
      </c>
      <c r="AG37" s="68">
        <v>14.0</v>
      </c>
      <c r="AH37" s="68">
        <v>2.0</v>
      </c>
      <c r="AI37" s="261">
        <f t="shared" si="5"/>
        <v>4</v>
      </c>
      <c r="AJ37" s="264">
        <f t="shared" si="6"/>
        <v>0.8235294118</v>
      </c>
      <c r="AK37" s="250"/>
      <c r="AL37" s="261"/>
      <c r="AM37" s="261"/>
      <c r="AN37" s="261"/>
      <c r="AO37" s="261"/>
      <c r="AP37" s="261"/>
      <c r="AQ37" s="261"/>
      <c r="AR37" s="261"/>
    </row>
    <row r="38" ht="90.75" customHeight="1">
      <c r="A38" s="262" t="s">
        <v>207</v>
      </c>
      <c r="B38" s="262" t="s">
        <v>919</v>
      </c>
      <c r="C38" s="244" t="s">
        <v>920</v>
      </c>
      <c r="D38" s="244" t="s">
        <v>977</v>
      </c>
      <c r="E38" s="262">
        <v>22.0</v>
      </c>
      <c r="F38" s="68"/>
      <c r="G38" s="263" t="s">
        <v>922</v>
      </c>
      <c r="H38" s="68" t="s">
        <v>160</v>
      </c>
      <c r="I38" s="263" t="s">
        <v>1057</v>
      </c>
      <c r="J38" s="261"/>
      <c r="K38" s="68">
        <v>6.69</v>
      </c>
      <c r="L38" s="67" t="s">
        <v>468</v>
      </c>
      <c r="M38" s="95">
        <f t="shared" si="1"/>
        <v>1</v>
      </c>
      <c r="N38" s="67" t="s">
        <v>430</v>
      </c>
      <c r="O38" s="95">
        <f t="shared" si="2"/>
        <v>1</v>
      </c>
      <c r="P38" s="68">
        <v>14.0</v>
      </c>
      <c r="Q38" s="68">
        <v>3.0</v>
      </c>
      <c r="R38" s="261">
        <f t="shared" si="9"/>
        <v>8</v>
      </c>
      <c r="S38" s="264">
        <f t="shared" si="4"/>
        <v>0.7179487179</v>
      </c>
      <c r="T38" s="261"/>
      <c r="U38" s="261"/>
      <c r="V38" s="261"/>
      <c r="W38" s="128">
        <v>1.0</v>
      </c>
      <c r="X38" s="261"/>
      <c r="Y38" s="261"/>
      <c r="Z38" s="265"/>
      <c r="AA38" s="261"/>
      <c r="AB38" s="67" t="s">
        <v>876</v>
      </c>
      <c r="AC38" s="68" t="s">
        <v>1058</v>
      </c>
      <c r="AD38" s="263" t="s">
        <v>1059</v>
      </c>
      <c r="AE38" s="263"/>
      <c r="AF38" s="68" t="b">
        <v>0</v>
      </c>
      <c r="AG38" s="68">
        <v>18.0</v>
      </c>
      <c r="AH38" s="68">
        <v>9.0</v>
      </c>
      <c r="AI38" s="68">
        <f t="shared" si="5"/>
        <v>4</v>
      </c>
      <c r="AJ38" s="264">
        <f t="shared" si="6"/>
        <v>0.7346938776</v>
      </c>
      <c r="AK38" s="250"/>
      <c r="AL38" s="261"/>
      <c r="AM38" s="261"/>
      <c r="AN38" s="261"/>
      <c r="AO38" s="261"/>
      <c r="AP38" s="261"/>
      <c r="AQ38" s="261"/>
      <c r="AR38" s="261"/>
    </row>
    <row r="39" ht="90.75" customHeight="1">
      <c r="A39" s="262" t="s">
        <v>195</v>
      </c>
      <c r="B39" s="262" t="s">
        <v>927</v>
      </c>
      <c r="C39" s="263" t="s">
        <v>928</v>
      </c>
      <c r="D39" s="263" t="s">
        <v>929</v>
      </c>
      <c r="E39" s="68">
        <v>25.0</v>
      </c>
      <c r="F39" s="261"/>
      <c r="G39" s="263" t="s">
        <v>930</v>
      </c>
      <c r="H39" s="68" t="s">
        <v>160</v>
      </c>
      <c r="I39" s="263" t="s">
        <v>1060</v>
      </c>
      <c r="J39" s="261"/>
      <c r="K39" s="68">
        <v>4.92</v>
      </c>
      <c r="L39" s="67" t="s">
        <v>431</v>
      </c>
      <c r="M39" s="95">
        <f t="shared" si="1"/>
        <v>1</v>
      </c>
      <c r="N39" s="67" t="s">
        <v>464</v>
      </c>
      <c r="O39" s="95">
        <f t="shared" si="2"/>
        <v>1</v>
      </c>
      <c r="P39" s="68">
        <v>7.0</v>
      </c>
      <c r="Q39" s="68">
        <v>15.0</v>
      </c>
      <c r="R39" s="261">
        <f t="shared" si="9"/>
        <v>18</v>
      </c>
      <c r="S39" s="264">
        <f t="shared" si="4"/>
        <v>0.2978723404</v>
      </c>
      <c r="T39" s="261"/>
      <c r="U39" s="261"/>
      <c r="V39" s="261"/>
      <c r="W39" s="128">
        <v>1.0</v>
      </c>
      <c r="X39" s="261"/>
      <c r="Y39" s="68"/>
      <c r="Z39" s="263"/>
      <c r="AA39" s="68"/>
      <c r="AB39" s="67" t="s">
        <v>876</v>
      </c>
      <c r="AC39" s="68" t="s">
        <v>1061</v>
      </c>
      <c r="AD39" s="263" t="s">
        <v>1062</v>
      </c>
      <c r="AE39" s="263"/>
      <c r="AF39" s="68" t="b">
        <v>0</v>
      </c>
      <c r="AG39" s="68">
        <v>14.0</v>
      </c>
      <c r="AH39" s="68">
        <v>5.0</v>
      </c>
      <c r="AI39" s="68">
        <f t="shared" si="5"/>
        <v>11</v>
      </c>
      <c r="AJ39" s="264">
        <f t="shared" si="6"/>
        <v>0.6363636364</v>
      </c>
      <c r="AK39" s="250"/>
      <c r="AL39" s="261"/>
      <c r="AM39" s="261"/>
      <c r="AN39" s="261"/>
      <c r="AO39" s="261"/>
      <c r="AP39" s="261"/>
      <c r="AQ39" s="261"/>
      <c r="AR39" s="261"/>
    </row>
    <row r="40" ht="90.75" customHeight="1">
      <c r="A40" s="262" t="s">
        <v>191</v>
      </c>
      <c r="B40" s="262" t="s">
        <v>934</v>
      </c>
      <c r="C40" s="263" t="s">
        <v>935</v>
      </c>
      <c r="D40" s="244" t="s">
        <v>984</v>
      </c>
      <c r="E40" s="68">
        <v>29.0</v>
      </c>
      <c r="F40" s="261"/>
      <c r="G40" s="263" t="s">
        <v>937</v>
      </c>
      <c r="H40" s="68" t="s">
        <v>160</v>
      </c>
      <c r="I40" s="263" t="s">
        <v>1063</v>
      </c>
      <c r="J40" s="261"/>
      <c r="K40" s="68">
        <v>6.53</v>
      </c>
      <c r="L40" s="67" t="s">
        <v>1064</v>
      </c>
      <c r="M40" s="95">
        <f t="shared" si="1"/>
        <v>1</v>
      </c>
      <c r="N40" s="67" t="s">
        <v>521</v>
      </c>
      <c r="O40" s="95">
        <f t="shared" si="2"/>
        <v>0.9565217391</v>
      </c>
      <c r="P40" s="68">
        <v>7.0</v>
      </c>
      <c r="Q40" s="68">
        <v>16.0</v>
      </c>
      <c r="R40" s="261">
        <f t="shared" si="9"/>
        <v>22</v>
      </c>
      <c r="S40" s="264">
        <f t="shared" si="4"/>
        <v>0.2692307692</v>
      </c>
      <c r="T40" s="261"/>
      <c r="U40" s="261"/>
      <c r="V40" s="261"/>
      <c r="W40" s="128">
        <v>1.0</v>
      </c>
      <c r="X40" s="261"/>
      <c r="Y40" s="68" t="s">
        <v>884</v>
      </c>
      <c r="Z40" s="263" t="s">
        <v>1065</v>
      </c>
      <c r="AA40" s="68" t="b">
        <v>1</v>
      </c>
      <c r="AB40" s="67" t="s">
        <v>876</v>
      </c>
      <c r="AC40" s="68" t="s">
        <v>1066</v>
      </c>
      <c r="AD40" s="263" t="s">
        <v>1067</v>
      </c>
      <c r="AE40" s="263"/>
      <c r="AF40" s="68" t="b">
        <v>0</v>
      </c>
      <c r="AG40" s="68">
        <v>27.0</v>
      </c>
      <c r="AH40" s="68">
        <v>7.0</v>
      </c>
      <c r="AI40" s="261">
        <f t="shared" si="5"/>
        <v>2</v>
      </c>
      <c r="AJ40" s="264">
        <f t="shared" si="6"/>
        <v>0.8571428571</v>
      </c>
      <c r="AK40" s="250"/>
      <c r="AL40" s="261"/>
      <c r="AM40" s="261"/>
      <c r="AN40" s="261"/>
      <c r="AO40" s="261"/>
      <c r="AP40" s="261"/>
      <c r="AQ40" s="261"/>
      <c r="AR40" s="261"/>
    </row>
    <row r="41" ht="90.75" customHeight="1">
      <c r="A41" s="262" t="s">
        <v>191</v>
      </c>
      <c r="B41" s="262" t="s">
        <v>943</v>
      </c>
      <c r="C41" s="263" t="s">
        <v>1025</v>
      </c>
      <c r="D41" s="263" t="s">
        <v>945</v>
      </c>
      <c r="E41" s="68">
        <v>46.0</v>
      </c>
      <c r="F41" s="261"/>
      <c r="G41" s="263" t="s">
        <v>946</v>
      </c>
      <c r="H41" s="68" t="s">
        <v>160</v>
      </c>
      <c r="I41" s="263" t="s">
        <v>1068</v>
      </c>
      <c r="J41" s="261"/>
      <c r="K41" s="68">
        <v>9.23</v>
      </c>
      <c r="L41" s="67" t="s">
        <v>596</v>
      </c>
      <c r="M41" s="95">
        <f t="shared" si="1"/>
        <v>1</v>
      </c>
      <c r="N41" s="67" t="s">
        <v>1069</v>
      </c>
      <c r="O41" s="95">
        <f t="shared" si="2"/>
        <v>0.9655172414</v>
      </c>
      <c r="P41" s="68">
        <v>18.0</v>
      </c>
      <c r="Q41" s="68">
        <v>11.0</v>
      </c>
      <c r="R41" s="261">
        <f t="shared" si="9"/>
        <v>28</v>
      </c>
      <c r="S41" s="264">
        <f t="shared" si="4"/>
        <v>0.48</v>
      </c>
      <c r="T41" s="261"/>
      <c r="U41" s="261"/>
      <c r="V41" s="261"/>
      <c r="W41" s="128">
        <v>1.0</v>
      </c>
      <c r="X41" s="261"/>
      <c r="Y41" s="68" t="s">
        <v>884</v>
      </c>
      <c r="Z41" s="263" t="s">
        <v>1070</v>
      </c>
      <c r="AA41" s="68" t="b">
        <v>1</v>
      </c>
      <c r="AB41" s="67" t="s">
        <v>876</v>
      </c>
      <c r="AC41" s="68" t="s">
        <v>1071</v>
      </c>
      <c r="AD41" s="263" t="s">
        <v>1072</v>
      </c>
      <c r="AE41" s="263"/>
      <c r="AF41" s="68" t="b">
        <v>0</v>
      </c>
      <c r="AG41" s="68">
        <v>29.0</v>
      </c>
      <c r="AH41" s="68">
        <v>10.0</v>
      </c>
      <c r="AI41" s="261">
        <f t="shared" si="5"/>
        <v>17</v>
      </c>
      <c r="AJ41" s="264">
        <f t="shared" si="6"/>
        <v>0.6823529412</v>
      </c>
      <c r="AK41" s="250"/>
      <c r="AL41" s="261"/>
      <c r="AM41" s="261"/>
      <c r="AN41" s="261"/>
      <c r="AO41" s="261"/>
      <c r="AP41" s="261"/>
      <c r="AQ41" s="261"/>
      <c r="AR41" s="261"/>
    </row>
    <row r="42" ht="90.75" customHeight="1">
      <c r="A42" s="262" t="s">
        <v>869</v>
      </c>
      <c r="B42" s="262" t="s">
        <v>870</v>
      </c>
      <c r="C42" s="263" t="s">
        <v>871</v>
      </c>
      <c r="D42" s="263" t="s">
        <v>872</v>
      </c>
      <c r="E42" s="68">
        <v>10.0</v>
      </c>
      <c r="F42" s="261"/>
      <c r="G42" s="263" t="s">
        <v>873</v>
      </c>
      <c r="H42" s="68" t="s">
        <v>159</v>
      </c>
      <c r="I42" s="263" t="s">
        <v>1030</v>
      </c>
      <c r="J42" s="261"/>
      <c r="K42" s="68">
        <v>5.24</v>
      </c>
      <c r="L42" s="67" t="s">
        <v>431</v>
      </c>
      <c r="M42" s="95">
        <f t="shared" si="1"/>
        <v>1</v>
      </c>
      <c r="N42" s="67" t="s">
        <v>382</v>
      </c>
      <c r="O42" s="95">
        <f t="shared" si="2"/>
        <v>1</v>
      </c>
      <c r="P42" s="68">
        <v>6.0</v>
      </c>
      <c r="Q42" s="68">
        <v>4.0</v>
      </c>
      <c r="R42" s="261">
        <f t="shared" si="9"/>
        <v>4</v>
      </c>
      <c r="S42" s="264">
        <f t="shared" si="4"/>
        <v>0.6</v>
      </c>
      <c r="T42" s="68"/>
      <c r="U42" s="68"/>
      <c r="V42" s="68"/>
      <c r="W42" s="128">
        <v>1.0</v>
      </c>
      <c r="X42" s="68"/>
      <c r="Z42" s="265"/>
      <c r="AA42" s="68" t="b">
        <v>1</v>
      </c>
      <c r="AB42" s="67" t="s">
        <v>876</v>
      </c>
      <c r="AC42" s="68" t="s">
        <v>1031</v>
      </c>
      <c r="AD42" s="263" t="s">
        <v>1073</v>
      </c>
      <c r="AE42" s="263"/>
      <c r="AF42" s="68" t="b">
        <v>1</v>
      </c>
      <c r="AG42" s="68">
        <v>10.0</v>
      </c>
      <c r="AH42" s="68">
        <v>0.0</v>
      </c>
      <c r="AI42" s="261">
        <f t="shared" si="5"/>
        <v>0</v>
      </c>
      <c r="AJ42" s="264">
        <f t="shared" si="6"/>
        <v>1</v>
      </c>
      <c r="AK42" s="250"/>
      <c r="AL42" s="261"/>
      <c r="AM42" s="261"/>
      <c r="AN42" s="261"/>
      <c r="AO42" s="261"/>
      <c r="AP42" s="261"/>
      <c r="AQ42" s="261"/>
      <c r="AR42" s="261"/>
    </row>
    <row r="43" ht="90.75" customHeight="1">
      <c r="A43" s="262" t="s">
        <v>869</v>
      </c>
      <c r="B43" s="262" t="s">
        <v>879</v>
      </c>
      <c r="C43" s="263" t="s">
        <v>880</v>
      </c>
      <c r="D43" s="263" t="s">
        <v>881</v>
      </c>
      <c r="E43" s="68">
        <v>12.0</v>
      </c>
      <c r="F43" s="261"/>
      <c r="G43" s="263" t="s">
        <v>882</v>
      </c>
      <c r="H43" s="68" t="s">
        <v>159</v>
      </c>
      <c r="I43" s="263" t="s">
        <v>1074</v>
      </c>
      <c r="J43" s="261"/>
      <c r="K43" s="68">
        <v>4.5</v>
      </c>
      <c r="L43" s="67" t="s">
        <v>401</v>
      </c>
      <c r="M43" s="95">
        <f t="shared" si="1"/>
        <v>1</v>
      </c>
      <c r="N43" s="67" t="s">
        <v>1075</v>
      </c>
      <c r="O43" s="95">
        <f t="shared" si="2"/>
        <v>0.5</v>
      </c>
      <c r="P43" s="68">
        <v>4.0</v>
      </c>
      <c r="Q43" s="68">
        <v>6.0</v>
      </c>
      <c r="R43" s="261">
        <f t="shared" si="9"/>
        <v>8</v>
      </c>
      <c r="S43" s="264">
        <f t="shared" si="4"/>
        <v>0.3636363636</v>
      </c>
      <c r="T43" s="261"/>
      <c r="U43" s="261"/>
      <c r="V43" s="261"/>
      <c r="W43" s="128">
        <v>1.0</v>
      </c>
      <c r="X43" s="261"/>
      <c r="Y43" s="68" t="s">
        <v>999</v>
      </c>
      <c r="Z43" s="263" t="s">
        <v>1076</v>
      </c>
      <c r="AA43" s="68" t="b">
        <v>1</v>
      </c>
      <c r="AB43" s="67" t="s">
        <v>1077</v>
      </c>
      <c r="AC43" s="68" t="s">
        <v>1078</v>
      </c>
      <c r="AD43" s="263" t="s">
        <v>1079</v>
      </c>
      <c r="AE43" s="263"/>
      <c r="AF43" s="68" t="b">
        <v>1</v>
      </c>
      <c r="AG43" s="68">
        <v>12.0</v>
      </c>
      <c r="AH43" s="68">
        <v>0.0</v>
      </c>
      <c r="AI43" s="261">
        <f t="shared" si="5"/>
        <v>0</v>
      </c>
      <c r="AJ43" s="264">
        <f t="shared" si="6"/>
        <v>1</v>
      </c>
      <c r="AK43" s="250"/>
      <c r="AL43" s="261"/>
      <c r="AM43" s="261"/>
      <c r="AN43" s="261"/>
      <c r="AO43" s="261"/>
      <c r="AP43" s="261"/>
      <c r="AQ43" s="261"/>
      <c r="AR43" s="261"/>
    </row>
    <row r="44" ht="90.75" customHeight="1">
      <c r="A44" s="262" t="s">
        <v>869</v>
      </c>
      <c r="B44" s="262" t="s">
        <v>888</v>
      </c>
      <c r="C44" s="263" t="s">
        <v>889</v>
      </c>
      <c r="D44" s="263" t="s">
        <v>890</v>
      </c>
      <c r="E44" s="68">
        <v>13.0</v>
      </c>
      <c r="F44" s="261"/>
      <c r="G44" s="263" t="s">
        <v>891</v>
      </c>
      <c r="H44" s="68" t="s">
        <v>159</v>
      </c>
      <c r="I44" s="263" t="s">
        <v>1080</v>
      </c>
      <c r="J44" s="261"/>
      <c r="K44" s="68">
        <v>4.56</v>
      </c>
      <c r="L44" s="67" t="s">
        <v>479</v>
      </c>
      <c r="M44" s="95">
        <f t="shared" si="1"/>
        <v>1</v>
      </c>
      <c r="N44" s="67" t="s">
        <v>1034</v>
      </c>
      <c r="O44" s="95">
        <f t="shared" si="2"/>
        <v>0.8888888889</v>
      </c>
      <c r="P44" s="68">
        <v>7.0</v>
      </c>
      <c r="Q44" s="68">
        <v>2.0</v>
      </c>
      <c r="R44" s="261">
        <f t="shared" si="9"/>
        <v>6</v>
      </c>
      <c r="S44" s="264">
        <f t="shared" si="4"/>
        <v>0.6363636364</v>
      </c>
      <c r="T44" s="261"/>
      <c r="U44" s="261"/>
      <c r="V44" s="261"/>
      <c r="W44" s="128">
        <v>1.0</v>
      </c>
      <c r="X44" s="261"/>
      <c r="Y44" s="68" t="s">
        <v>999</v>
      </c>
      <c r="Z44" s="265"/>
      <c r="AA44" s="68" t="b">
        <v>1</v>
      </c>
      <c r="AB44" s="67" t="s">
        <v>876</v>
      </c>
      <c r="AC44" s="68" t="s">
        <v>1081</v>
      </c>
      <c r="AD44" s="263" t="s">
        <v>1082</v>
      </c>
      <c r="AE44" s="263"/>
      <c r="AF44" s="68" t="b">
        <v>1</v>
      </c>
      <c r="AG44" s="68">
        <v>13.0</v>
      </c>
      <c r="AH44" s="68">
        <v>0.0</v>
      </c>
      <c r="AI44" s="261">
        <f t="shared" si="5"/>
        <v>0</v>
      </c>
      <c r="AJ44" s="264">
        <f t="shared" si="6"/>
        <v>1</v>
      </c>
      <c r="AK44" s="250"/>
      <c r="AL44" s="261"/>
      <c r="AM44" s="261"/>
      <c r="AN44" s="261"/>
      <c r="AO44" s="261"/>
      <c r="AP44" s="261"/>
      <c r="AQ44" s="261"/>
      <c r="AR44" s="261"/>
    </row>
    <row r="45" ht="90.75" customHeight="1">
      <c r="A45" s="262" t="s">
        <v>204</v>
      </c>
      <c r="B45" s="262" t="s">
        <v>896</v>
      </c>
      <c r="C45" s="263" t="s">
        <v>966</v>
      </c>
      <c r="D45" s="263" t="s">
        <v>898</v>
      </c>
      <c r="E45" s="68">
        <v>15.0</v>
      </c>
      <c r="F45" s="261"/>
      <c r="G45" s="263" t="s">
        <v>899</v>
      </c>
      <c r="H45" s="68" t="s">
        <v>159</v>
      </c>
      <c r="I45" s="263" t="s">
        <v>1044</v>
      </c>
      <c r="J45" s="261"/>
      <c r="K45" s="68">
        <v>8.03</v>
      </c>
      <c r="L45" s="67" t="s">
        <v>542</v>
      </c>
      <c r="M45" s="95">
        <f t="shared" si="1"/>
        <v>1</v>
      </c>
      <c r="N45" s="67" t="s">
        <v>901</v>
      </c>
      <c r="O45" s="95">
        <f t="shared" si="2"/>
        <v>0.95</v>
      </c>
      <c r="P45" s="68">
        <v>14.0</v>
      </c>
      <c r="Q45" s="68">
        <v>6.0</v>
      </c>
      <c r="R45" s="261">
        <f t="shared" si="9"/>
        <v>1</v>
      </c>
      <c r="S45" s="264">
        <f t="shared" si="4"/>
        <v>0.8</v>
      </c>
      <c r="T45" s="261"/>
      <c r="U45" s="261"/>
      <c r="V45" s="261"/>
      <c r="W45" s="128">
        <v>1.0</v>
      </c>
      <c r="X45" s="261"/>
      <c r="Y45" s="68" t="s">
        <v>999</v>
      </c>
      <c r="Z45" s="263" t="s">
        <v>1083</v>
      </c>
      <c r="AA45" s="68" t="b">
        <v>1</v>
      </c>
      <c r="AB45" s="67" t="s">
        <v>1084</v>
      </c>
      <c r="AC45" s="68" t="s">
        <v>1085</v>
      </c>
      <c r="AD45" s="263" t="s">
        <v>1086</v>
      </c>
      <c r="AE45" s="263"/>
      <c r="AF45" s="68" t="b">
        <v>1</v>
      </c>
      <c r="AG45" s="68">
        <v>15.0</v>
      </c>
      <c r="AH45" s="68">
        <v>0.0</v>
      </c>
      <c r="AI45" s="261">
        <f t="shared" si="5"/>
        <v>0</v>
      </c>
      <c r="AJ45" s="264">
        <f t="shared" si="6"/>
        <v>1</v>
      </c>
      <c r="AK45" s="250"/>
      <c r="AL45" s="261"/>
      <c r="AM45" s="261"/>
      <c r="AN45" s="261"/>
      <c r="AO45" s="261"/>
      <c r="AP45" s="261"/>
      <c r="AQ45" s="261"/>
      <c r="AR45" s="261"/>
    </row>
    <row r="46" ht="90.75" customHeight="1">
      <c r="A46" s="262" t="s">
        <v>869</v>
      </c>
      <c r="B46" s="262" t="s">
        <v>906</v>
      </c>
      <c r="C46" s="263" t="s">
        <v>907</v>
      </c>
      <c r="D46" s="263" t="s">
        <v>908</v>
      </c>
      <c r="E46" s="68">
        <v>18.0</v>
      </c>
      <c r="F46" s="261"/>
      <c r="G46" s="263" t="s">
        <v>909</v>
      </c>
      <c r="H46" s="68" t="s">
        <v>159</v>
      </c>
      <c r="I46" s="263" t="s">
        <v>1087</v>
      </c>
      <c r="J46" s="261"/>
      <c r="K46" s="68">
        <v>6.16</v>
      </c>
      <c r="L46" s="67" t="s">
        <v>661</v>
      </c>
      <c r="M46" s="95">
        <f t="shared" si="1"/>
        <v>1</v>
      </c>
      <c r="N46" s="67" t="s">
        <v>464</v>
      </c>
      <c r="O46" s="95">
        <f t="shared" si="2"/>
        <v>1</v>
      </c>
      <c r="P46" s="68">
        <v>10.0</v>
      </c>
      <c r="Q46" s="68">
        <v>5.0</v>
      </c>
      <c r="R46" s="261">
        <f t="shared" si="9"/>
        <v>8</v>
      </c>
      <c r="S46" s="264">
        <f t="shared" si="4"/>
        <v>0.6060606061</v>
      </c>
      <c r="T46" s="261"/>
      <c r="U46" s="261"/>
      <c r="V46" s="261"/>
      <c r="W46" s="128">
        <v>1.0</v>
      </c>
      <c r="X46" s="261"/>
      <c r="Y46" s="261"/>
      <c r="Z46" s="265"/>
      <c r="AA46" s="261"/>
      <c r="AB46" s="67" t="s">
        <v>876</v>
      </c>
      <c r="AC46" s="68" t="s">
        <v>1088</v>
      </c>
      <c r="AD46" s="263" t="s">
        <v>1089</v>
      </c>
      <c r="AE46" s="263"/>
      <c r="AF46" s="68" t="b">
        <v>0</v>
      </c>
      <c r="AG46" s="68">
        <v>12.0</v>
      </c>
      <c r="AH46" s="68">
        <v>4.0</v>
      </c>
      <c r="AI46" s="261">
        <f t="shared" si="5"/>
        <v>6</v>
      </c>
      <c r="AJ46" s="264">
        <f t="shared" si="6"/>
        <v>0.7058823529</v>
      </c>
      <c r="AK46" s="250"/>
      <c r="AL46" s="261"/>
      <c r="AM46" s="261"/>
      <c r="AN46" s="261"/>
      <c r="AO46" s="261"/>
      <c r="AP46" s="261"/>
      <c r="AQ46" s="261"/>
      <c r="AR46" s="261"/>
    </row>
    <row r="47" ht="90.75" customHeight="1">
      <c r="A47" s="262" t="s">
        <v>869</v>
      </c>
      <c r="B47" s="262" t="s">
        <v>913</v>
      </c>
      <c r="C47" s="263" t="s">
        <v>914</v>
      </c>
      <c r="D47" s="263" t="s">
        <v>915</v>
      </c>
      <c r="E47" s="68">
        <v>18.0</v>
      </c>
      <c r="F47" s="261"/>
      <c r="G47" s="201" t="s">
        <v>916</v>
      </c>
      <c r="H47" s="68" t="s">
        <v>159</v>
      </c>
      <c r="I47" s="263" t="s">
        <v>1050</v>
      </c>
      <c r="J47" s="261"/>
      <c r="K47" s="68">
        <v>7.58</v>
      </c>
      <c r="L47" s="67" t="s">
        <v>963</v>
      </c>
      <c r="M47" s="95">
        <f t="shared" si="1"/>
        <v>1</v>
      </c>
      <c r="N47" s="67" t="s">
        <v>373</v>
      </c>
      <c r="O47" s="95">
        <f t="shared" si="2"/>
        <v>0.9230769231</v>
      </c>
      <c r="P47" s="68">
        <v>4.0</v>
      </c>
      <c r="Q47" s="68">
        <v>9.0</v>
      </c>
      <c r="R47" s="261">
        <f t="shared" si="9"/>
        <v>14</v>
      </c>
      <c r="S47" s="264">
        <f t="shared" si="4"/>
        <v>0.2580645161</v>
      </c>
      <c r="W47" s="95">
        <v>1.0</v>
      </c>
      <c r="Y47" s="68" t="s">
        <v>999</v>
      </c>
      <c r="Z47" s="263" t="s">
        <v>1090</v>
      </c>
      <c r="AA47" s="68" t="b">
        <v>1</v>
      </c>
      <c r="AB47" s="67" t="s">
        <v>1091</v>
      </c>
      <c r="AC47" s="68" t="s">
        <v>1092</v>
      </c>
      <c r="AD47" s="263" t="s">
        <v>1093</v>
      </c>
      <c r="AE47" s="263"/>
      <c r="AF47" s="68" t="b">
        <v>0</v>
      </c>
      <c r="AG47" s="68">
        <v>13.0</v>
      </c>
      <c r="AH47" s="68">
        <v>2.0</v>
      </c>
      <c r="AI47" s="261">
        <f t="shared" si="5"/>
        <v>5</v>
      </c>
      <c r="AJ47" s="264">
        <f t="shared" si="6"/>
        <v>0.7878787879</v>
      </c>
      <c r="AK47" s="250"/>
      <c r="AL47" s="261"/>
      <c r="AM47" s="261"/>
      <c r="AN47" s="261"/>
      <c r="AO47" s="261"/>
      <c r="AP47" s="261"/>
      <c r="AQ47" s="261"/>
      <c r="AR47" s="261"/>
    </row>
    <row r="48" ht="90.75" customHeight="1">
      <c r="A48" s="262" t="s">
        <v>207</v>
      </c>
      <c r="B48" s="262" t="s">
        <v>919</v>
      </c>
      <c r="C48" s="244" t="s">
        <v>920</v>
      </c>
      <c r="D48" s="244" t="s">
        <v>977</v>
      </c>
      <c r="E48" s="262">
        <v>22.0</v>
      </c>
      <c r="F48" s="68"/>
      <c r="G48" s="263" t="s">
        <v>922</v>
      </c>
      <c r="H48" s="68" t="s">
        <v>159</v>
      </c>
      <c r="I48" s="263" t="s">
        <v>1094</v>
      </c>
      <c r="J48" s="261"/>
      <c r="K48" s="68">
        <v>6.63</v>
      </c>
      <c r="L48" s="67" t="s">
        <v>448</v>
      </c>
      <c r="M48" s="95">
        <f t="shared" si="1"/>
        <v>1</v>
      </c>
      <c r="N48" s="67" t="s">
        <v>479</v>
      </c>
      <c r="O48" s="95">
        <f t="shared" si="2"/>
        <v>1</v>
      </c>
      <c r="P48" s="68">
        <v>16.0</v>
      </c>
      <c r="Q48" s="68">
        <v>2.0</v>
      </c>
      <c r="R48" s="261">
        <f t="shared" si="9"/>
        <v>6</v>
      </c>
      <c r="S48" s="264">
        <f t="shared" si="4"/>
        <v>0.8</v>
      </c>
      <c r="T48" s="261"/>
      <c r="U48" s="261"/>
      <c r="V48" s="261"/>
      <c r="W48" s="128">
        <v>1.0</v>
      </c>
      <c r="X48" s="261"/>
      <c r="Y48" s="261"/>
      <c r="Z48" s="265"/>
      <c r="AA48" s="261"/>
      <c r="AB48" s="67" t="s">
        <v>876</v>
      </c>
      <c r="AC48" s="68" t="s">
        <v>1095</v>
      </c>
      <c r="AD48" s="263" t="s">
        <v>1096</v>
      </c>
      <c r="AE48" s="263"/>
      <c r="AF48" s="68" t="b">
        <v>1</v>
      </c>
      <c r="AG48" s="68">
        <v>19.0</v>
      </c>
      <c r="AH48" s="68">
        <v>7.0</v>
      </c>
      <c r="AI48" s="261">
        <f t="shared" si="5"/>
        <v>3</v>
      </c>
      <c r="AJ48" s="264">
        <f t="shared" si="6"/>
        <v>0.7916666667</v>
      </c>
      <c r="AK48" s="250"/>
      <c r="AL48" s="261"/>
      <c r="AM48" s="261"/>
      <c r="AN48" s="261"/>
      <c r="AO48" s="261"/>
      <c r="AP48" s="261"/>
      <c r="AQ48" s="261"/>
      <c r="AR48" s="261"/>
    </row>
    <row r="49" ht="90.75" customHeight="1">
      <c r="A49" s="262" t="s">
        <v>195</v>
      </c>
      <c r="B49" s="262" t="s">
        <v>927</v>
      </c>
      <c r="C49" s="263" t="s">
        <v>928</v>
      </c>
      <c r="D49" s="263" t="s">
        <v>929</v>
      </c>
      <c r="E49" s="68">
        <v>25.0</v>
      </c>
      <c r="F49" s="261"/>
      <c r="G49" s="263" t="s">
        <v>930</v>
      </c>
      <c r="H49" s="68" t="s">
        <v>159</v>
      </c>
      <c r="I49" s="263" t="s">
        <v>1097</v>
      </c>
      <c r="J49" s="261"/>
      <c r="K49" s="68">
        <v>4.2</v>
      </c>
      <c r="L49" s="67" t="s">
        <v>431</v>
      </c>
      <c r="M49" s="95">
        <f t="shared" si="1"/>
        <v>1</v>
      </c>
      <c r="N49" s="67" t="s">
        <v>464</v>
      </c>
      <c r="O49" s="95">
        <f t="shared" si="2"/>
        <v>1</v>
      </c>
      <c r="P49" s="68">
        <v>6.0</v>
      </c>
      <c r="Q49" s="68">
        <v>9.0</v>
      </c>
      <c r="R49" s="261">
        <f t="shared" si="9"/>
        <v>19</v>
      </c>
      <c r="S49" s="264">
        <f t="shared" si="4"/>
        <v>0.3</v>
      </c>
      <c r="T49" s="261"/>
      <c r="U49" s="261"/>
      <c r="V49" s="261"/>
      <c r="W49" s="128">
        <v>1.0</v>
      </c>
      <c r="X49" s="261"/>
      <c r="Y49" s="261"/>
      <c r="Z49" s="265"/>
      <c r="AA49" s="261"/>
      <c r="AB49" s="67" t="s">
        <v>876</v>
      </c>
      <c r="AC49" s="68" t="s">
        <v>1014</v>
      </c>
      <c r="AD49" s="263" t="s">
        <v>1098</v>
      </c>
      <c r="AE49" s="263"/>
      <c r="AF49" s="68" t="b">
        <v>0</v>
      </c>
      <c r="AG49" s="68">
        <v>14.0</v>
      </c>
      <c r="AH49" s="68">
        <v>4.0</v>
      </c>
      <c r="AI49" s="261">
        <f t="shared" si="5"/>
        <v>11</v>
      </c>
      <c r="AJ49" s="264">
        <f t="shared" si="6"/>
        <v>0.6511627907</v>
      </c>
      <c r="AK49" s="250"/>
      <c r="AL49" s="261"/>
      <c r="AM49" s="261"/>
      <c r="AN49" s="261"/>
      <c r="AO49" s="261"/>
      <c r="AP49" s="261"/>
      <c r="AQ49" s="261"/>
      <c r="AR49" s="261"/>
    </row>
    <row r="50" ht="90.75" customHeight="1">
      <c r="A50" s="262" t="s">
        <v>191</v>
      </c>
      <c r="B50" s="262" t="s">
        <v>934</v>
      </c>
      <c r="C50" s="263" t="s">
        <v>935</v>
      </c>
      <c r="D50" s="244" t="s">
        <v>984</v>
      </c>
      <c r="E50" s="68">
        <v>29.0</v>
      </c>
      <c r="F50" s="261"/>
      <c r="G50" s="263" t="s">
        <v>937</v>
      </c>
      <c r="H50" s="68" t="s">
        <v>159</v>
      </c>
      <c r="I50" s="263" t="s">
        <v>1099</v>
      </c>
      <c r="J50" s="261"/>
      <c r="K50" s="68">
        <v>6.89</v>
      </c>
      <c r="L50" s="67" t="s">
        <v>1064</v>
      </c>
      <c r="M50" s="95">
        <f t="shared" si="1"/>
        <v>1</v>
      </c>
      <c r="N50" s="67" t="s">
        <v>557</v>
      </c>
      <c r="O50" s="95">
        <f t="shared" si="2"/>
        <v>0.9545454545</v>
      </c>
      <c r="P50" s="68">
        <v>6.0</v>
      </c>
      <c r="Q50" s="68">
        <v>16.0</v>
      </c>
      <c r="R50" s="261">
        <f t="shared" si="9"/>
        <v>23</v>
      </c>
      <c r="S50" s="264">
        <f t="shared" si="4"/>
        <v>0.2352941176</v>
      </c>
      <c r="T50" s="261"/>
      <c r="U50" s="261"/>
      <c r="V50" s="261"/>
      <c r="W50" s="128">
        <v>1.0</v>
      </c>
      <c r="X50" s="261"/>
      <c r="Y50" s="68" t="s">
        <v>999</v>
      </c>
      <c r="Z50" s="263" t="s">
        <v>1100</v>
      </c>
      <c r="AA50" s="68" t="b">
        <v>1</v>
      </c>
      <c r="AB50" s="67" t="s">
        <v>1101</v>
      </c>
      <c r="AC50" s="68" t="s">
        <v>1102</v>
      </c>
      <c r="AD50" s="263" t="s">
        <v>1103</v>
      </c>
      <c r="AE50" s="263"/>
      <c r="AF50" s="68" t="b">
        <v>1</v>
      </c>
      <c r="AG50" s="68">
        <v>27.0</v>
      </c>
      <c r="AH50" s="68">
        <v>5.0</v>
      </c>
      <c r="AI50" s="261">
        <f t="shared" si="5"/>
        <v>2</v>
      </c>
      <c r="AJ50" s="264">
        <f t="shared" si="6"/>
        <v>0.8852459016</v>
      </c>
      <c r="AK50" s="250"/>
      <c r="AL50" s="261"/>
      <c r="AM50" s="261"/>
      <c r="AN50" s="261"/>
      <c r="AO50" s="261"/>
      <c r="AP50" s="261"/>
      <c r="AQ50" s="261"/>
      <c r="AR50" s="261"/>
    </row>
    <row r="51" ht="90.75" customHeight="1">
      <c r="A51" s="262" t="s">
        <v>191</v>
      </c>
      <c r="B51" s="262" t="s">
        <v>943</v>
      </c>
      <c r="C51" s="263" t="s">
        <v>1025</v>
      </c>
      <c r="D51" s="263" t="s">
        <v>945</v>
      </c>
      <c r="E51" s="68">
        <v>46.0</v>
      </c>
      <c r="F51" s="261"/>
      <c r="G51" s="263" t="s">
        <v>946</v>
      </c>
      <c r="H51" s="68" t="s">
        <v>159</v>
      </c>
      <c r="I51" s="263" t="s">
        <v>1104</v>
      </c>
      <c r="J51" s="261"/>
      <c r="K51" s="68">
        <v>8.62</v>
      </c>
      <c r="L51" s="67" t="s">
        <v>596</v>
      </c>
      <c r="M51" s="95">
        <f t="shared" si="1"/>
        <v>1</v>
      </c>
      <c r="N51" s="67" t="s">
        <v>1105</v>
      </c>
      <c r="O51" s="95">
        <f t="shared" si="2"/>
        <v>0.9666666667</v>
      </c>
      <c r="P51" s="68">
        <v>20.0</v>
      </c>
      <c r="Q51" s="68">
        <v>10.0</v>
      </c>
      <c r="R51" s="261">
        <f t="shared" si="9"/>
        <v>26</v>
      </c>
      <c r="S51" s="264">
        <f t="shared" si="4"/>
        <v>0.5263157895</v>
      </c>
      <c r="T51" s="261"/>
      <c r="U51" s="261"/>
      <c r="V51" s="261"/>
      <c r="W51" s="128">
        <v>1.0</v>
      </c>
      <c r="X51" s="261"/>
      <c r="Y51" s="68" t="s">
        <v>999</v>
      </c>
      <c r="Z51" s="263" t="s">
        <v>1106</v>
      </c>
      <c r="AA51" s="68" t="b">
        <v>1</v>
      </c>
      <c r="AB51" s="67" t="s">
        <v>1107</v>
      </c>
      <c r="AC51" s="68" t="s">
        <v>1108</v>
      </c>
      <c r="AD51" s="263" t="s">
        <v>1109</v>
      </c>
      <c r="AE51" s="263"/>
      <c r="AF51" s="68" t="b">
        <v>0</v>
      </c>
      <c r="AG51" s="68">
        <v>28.0</v>
      </c>
      <c r="AH51" s="68">
        <v>5.0</v>
      </c>
      <c r="AI51" s="261">
        <f t="shared" si="5"/>
        <v>18</v>
      </c>
      <c r="AJ51" s="264">
        <f t="shared" si="6"/>
        <v>0.7088607595</v>
      </c>
      <c r="AK51" s="250"/>
      <c r="AL51" s="261"/>
      <c r="AM51" s="261"/>
      <c r="AN51" s="261"/>
      <c r="AO51" s="261"/>
      <c r="AP51" s="261"/>
      <c r="AQ51" s="261"/>
      <c r="AR51" s="261"/>
    </row>
    <row r="52" ht="90.75" customHeight="1">
      <c r="A52" s="262" t="s">
        <v>869</v>
      </c>
      <c r="B52" s="262" t="s">
        <v>870</v>
      </c>
      <c r="C52" s="263" t="s">
        <v>871</v>
      </c>
      <c r="D52" s="263" t="s">
        <v>872</v>
      </c>
      <c r="E52" s="68">
        <v>10.0</v>
      </c>
      <c r="F52" s="261"/>
      <c r="G52" s="263" t="s">
        <v>873</v>
      </c>
      <c r="H52" s="68" t="s">
        <v>158</v>
      </c>
      <c r="I52" s="263" t="s">
        <v>1110</v>
      </c>
      <c r="J52" s="261"/>
      <c r="K52" s="68">
        <v>3.04</v>
      </c>
      <c r="L52" s="67" t="s">
        <v>596</v>
      </c>
      <c r="M52" s="95">
        <f t="shared" si="1"/>
        <v>1</v>
      </c>
      <c r="N52" s="67" t="s">
        <v>875</v>
      </c>
      <c r="O52" s="95">
        <f t="shared" si="2"/>
        <v>1</v>
      </c>
      <c r="P52" s="68">
        <v>5.0</v>
      </c>
      <c r="Q52" s="68">
        <v>4.0</v>
      </c>
      <c r="R52" s="261">
        <f t="shared" si="9"/>
        <v>5</v>
      </c>
      <c r="S52" s="264">
        <f t="shared" si="4"/>
        <v>0.5263157895</v>
      </c>
      <c r="T52" s="68"/>
      <c r="U52" s="68"/>
      <c r="V52" s="68"/>
      <c r="W52" s="128">
        <v>1.0</v>
      </c>
      <c r="X52" s="68"/>
      <c r="Y52" s="261"/>
      <c r="Z52" s="265"/>
      <c r="AA52" s="261"/>
      <c r="AB52" s="67" t="s">
        <v>876</v>
      </c>
      <c r="AC52" s="68" t="s">
        <v>1031</v>
      </c>
      <c r="AD52" s="263" t="s">
        <v>1111</v>
      </c>
      <c r="AE52" s="263"/>
      <c r="AF52" s="68" t="b">
        <v>1</v>
      </c>
      <c r="AG52" s="68">
        <v>9.0</v>
      </c>
      <c r="AH52" s="68">
        <v>1.0</v>
      </c>
      <c r="AI52" s="261">
        <f t="shared" si="5"/>
        <v>1</v>
      </c>
      <c r="AJ52" s="264">
        <f t="shared" si="6"/>
        <v>0.9</v>
      </c>
      <c r="AK52" s="250"/>
      <c r="AL52" s="261"/>
      <c r="AM52" s="261"/>
      <c r="AN52" s="261"/>
      <c r="AO52" s="261"/>
      <c r="AP52" s="261"/>
      <c r="AQ52" s="261"/>
      <c r="AR52" s="261"/>
    </row>
    <row r="53" ht="90.75" customHeight="1">
      <c r="A53" s="262" t="s">
        <v>869</v>
      </c>
      <c r="B53" s="262" t="s">
        <v>879</v>
      </c>
      <c r="C53" s="263" t="s">
        <v>880</v>
      </c>
      <c r="D53" s="263" t="s">
        <v>881</v>
      </c>
      <c r="E53" s="68">
        <v>12.0</v>
      </c>
      <c r="F53" s="261"/>
      <c r="G53" s="263" t="s">
        <v>882</v>
      </c>
      <c r="H53" s="68" t="s">
        <v>158</v>
      </c>
      <c r="I53" s="263" t="s">
        <v>1112</v>
      </c>
      <c r="J53" s="261"/>
      <c r="K53" s="68">
        <v>3.77</v>
      </c>
      <c r="L53" s="67" t="s">
        <v>1113</v>
      </c>
      <c r="M53" s="95">
        <f t="shared" si="1"/>
        <v>1</v>
      </c>
      <c r="N53" s="67" t="s">
        <v>479</v>
      </c>
      <c r="O53" s="95">
        <f t="shared" si="2"/>
        <v>1</v>
      </c>
      <c r="P53" s="68">
        <v>4.0</v>
      </c>
      <c r="Q53" s="68">
        <v>14.0</v>
      </c>
      <c r="R53" s="261">
        <f t="shared" si="9"/>
        <v>8</v>
      </c>
      <c r="S53" s="264">
        <f t="shared" si="4"/>
        <v>0.2666666667</v>
      </c>
      <c r="T53" s="261"/>
      <c r="U53" s="261"/>
      <c r="V53" s="261"/>
      <c r="W53" s="128">
        <v>1.0</v>
      </c>
      <c r="X53" s="261"/>
      <c r="Y53" s="261"/>
      <c r="Z53" s="265"/>
      <c r="AA53" s="261"/>
      <c r="AB53" s="67" t="s">
        <v>876</v>
      </c>
      <c r="AC53" s="68" t="s">
        <v>1078</v>
      </c>
      <c r="AD53" s="263" t="s">
        <v>1114</v>
      </c>
      <c r="AE53" s="263"/>
      <c r="AF53" s="68" t="b">
        <v>0</v>
      </c>
      <c r="AG53" s="68">
        <v>3.0</v>
      </c>
      <c r="AH53" s="68">
        <v>9.0</v>
      </c>
      <c r="AI53" s="261">
        <f t="shared" si="5"/>
        <v>9</v>
      </c>
      <c r="AJ53" s="264">
        <f t="shared" si="6"/>
        <v>0.25</v>
      </c>
      <c r="AK53" s="250"/>
      <c r="AL53" s="261"/>
      <c r="AM53" s="261"/>
      <c r="AN53" s="261"/>
      <c r="AO53" s="261"/>
      <c r="AP53" s="261"/>
      <c r="AQ53" s="261"/>
      <c r="AR53" s="261"/>
    </row>
    <row r="54" ht="90.75" customHeight="1">
      <c r="A54" s="262" t="s">
        <v>869</v>
      </c>
      <c r="B54" s="262" t="s">
        <v>888</v>
      </c>
      <c r="C54" s="263" t="s">
        <v>889</v>
      </c>
      <c r="D54" s="263" t="s">
        <v>890</v>
      </c>
      <c r="E54" s="68">
        <v>13.0</v>
      </c>
      <c r="F54" s="261"/>
      <c r="G54" s="263" t="s">
        <v>891</v>
      </c>
      <c r="H54" s="68" t="s">
        <v>158</v>
      </c>
      <c r="I54" s="263" t="s">
        <v>1115</v>
      </c>
      <c r="J54" s="261"/>
      <c r="K54" s="68">
        <v>3.01</v>
      </c>
      <c r="L54" s="67" t="s">
        <v>963</v>
      </c>
      <c r="M54" s="95">
        <f t="shared" si="1"/>
        <v>1</v>
      </c>
      <c r="N54" s="67" t="s">
        <v>382</v>
      </c>
      <c r="O54" s="95">
        <f t="shared" si="2"/>
        <v>1</v>
      </c>
      <c r="P54" s="68">
        <v>8.0</v>
      </c>
      <c r="Q54" s="68">
        <v>2.0</v>
      </c>
      <c r="R54" s="261">
        <f t="shared" si="9"/>
        <v>5</v>
      </c>
      <c r="S54" s="264">
        <f t="shared" si="4"/>
        <v>0.6956521739</v>
      </c>
      <c r="T54" s="261"/>
      <c r="U54" s="261"/>
      <c r="V54" s="261"/>
      <c r="W54" s="128">
        <v>1.0</v>
      </c>
      <c r="X54" s="261"/>
      <c r="Y54" s="261"/>
      <c r="Z54" s="265"/>
      <c r="AA54" s="261"/>
      <c r="AB54" s="67" t="s">
        <v>876</v>
      </c>
      <c r="AC54" s="68" t="s">
        <v>1116</v>
      </c>
      <c r="AD54" s="263" t="s">
        <v>1117</v>
      </c>
      <c r="AE54" s="263"/>
      <c r="AF54" s="68" t="b">
        <v>0</v>
      </c>
      <c r="AG54" s="68">
        <v>9.0</v>
      </c>
      <c r="AH54" s="68">
        <v>4.0</v>
      </c>
      <c r="AI54" s="261">
        <f t="shared" si="5"/>
        <v>4</v>
      </c>
      <c r="AJ54" s="264">
        <f t="shared" si="6"/>
        <v>0.6923076923</v>
      </c>
      <c r="AK54" s="250"/>
      <c r="AL54" s="261"/>
      <c r="AM54" s="261"/>
      <c r="AN54" s="261"/>
      <c r="AO54" s="261"/>
      <c r="AP54" s="261"/>
      <c r="AQ54" s="261"/>
      <c r="AR54" s="261"/>
    </row>
    <row r="55" ht="90.75" customHeight="1">
      <c r="A55" s="262" t="s">
        <v>204</v>
      </c>
      <c r="B55" s="262" t="s">
        <v>896</v>
      </c>
      <c r="C55" s="263" t="s">
        <v>966</v>
      </c>
      <c r="D55" s="263" t="s">
        <v>898</v>
      </c>
      <c r="E55" s="68">
        <v>15.0</v>
      </c>
      <c r="F55" s="261"/>
      <c r="G55" s="263" t="s">
        <v>899</v>
      </c>
      <c r="H55" s="68" t="s">
        <v>158</v>
      </c>
      <c r="I55" s="263" t="s">
        <v>1118</v>
      </c>
      <c r="J55" s="261"/>
      <c r="K55" s="68">
        <v>4.22</v>
      </c>
      <c r="L55" s="67" t="s">
        <v>994</v>
      </c>
      <c r="M55" s="95">
        <f t="shared" si="1"/>
        <v>1</v>
      </c>
      <c r="N55" s="67" t="s">
        <v>474</v>
      </c>
      <c r="O55" s="95">
        <f t="shared" si="2"/>
        <v>1</v>
      </c>
      <c r="P55" s="68">
        <v>15.0</v>
      </c>
      <c r="Q55" s="68">
        <v>5.0</v>
      </c>
      <c r="R55" s="261">
        <f t="shared" si="9"/>
        <v>0</v>
      </c>
      <c r="S55" s="264">
        <f t="shared" si="4"/>
        <v>0.8571428571</v>
      </c>
      <c r="T55" s="261"/>
      <c r="U55" s="261"/>
      <c r="V55" s="261"/>
      <c r="W55" s="128">
        <v>1.0</v>
      </c>
      <c r="X55" s="261"/>
      <c r="Y55" s="261"/>
      <c r="Z55" s="265"/>
      <c r="AA55" s="261"/>
      <c r="AB55" s="67" t="s">
        <v>876</v>
      </c>
      <c r="AC55" s="68" t="s">
        <v>1085</v>
      </c>
      <c r="AD55" s="263" t="s">
        <v>1119</v>
      </c>
      <c r="AE55" s="263"/>
      <c r="AF55" s="68" t="b">
        <v>1</v>
      </c>
      <c r="AG55" s="68">
        <v>15.0</v>
      </c>
      <c r="AH55" s="68">
        <v>0.0</v>
      </c>
      <c r="AI55" s="261">
        <f t="shared" si="5"/>
        <v>0</v>
      </c>
      <c r="AJ55" s="264">
        <f t="shared" si="6"/>
        <v>1</v>
      </c>
      <c r="AK55" s="250"/>
      <c r="AL55" s="261"/>
      <c r="AM55" s="261"/>
      <c r="AN55" s="261"/>
      <c r="AO55" s="261"/>
      <c r="AP55" s="261"/>
      <c r="AQ55" s="261"/>
      <c r="AR55" s="261"/>
    </row>
    <row r="56" ht="90.75" customHeight="1">
      <c r="A56" s="262" t="s">
        <v>869</v>
      </c>
      <c r="B56" s="262" t="s">
        <v>906</v>
      </c>
      <c r="C56" s="263" t="s">
        <v>907</v>
      </c>
      <c r="D56" s="263" t="s">
        <v>908</v>
      </c>
      <c r="E56" s="68">
        <v>18.0</v>
      </c>
      <c r="F56" s="261"/>
      <c r="G56" s="263" t="s">
        <v>909</v>
      </c>
      <c r="H56" s="68" t="s">
        <v>158</v>
      </c>
      <c r="I56" s="263" t="s">
        <v>1120</v>
      </c>
      <c r="J56" s="261"/>
      <c r="K56" s="68">
        <v>2.77</v>
      </c>
      <c r="L56" s="67" t="s">
        <v>468</v>
      </c>
      <c r="M56" s="95">
        <f t="shared" si="1"/>
        <v>1</v>
      </c>
      <c r="N56" s="67" t="s">
        <v>464</v>
      </c>
      <c r="O56" s="95">
        <f t="shared" si="2"/>
        <v>1</v>
      </c>
      <c r="P56" s="68">
        <v>8.0</v>
      </c>
      <c r="Q56" s="68">
        <v>7.0</v>
      </c>
      <c r="R56" s="261">
        <f t="shared" si="9"/>
        <v>10</v>
      </c>
      <c r="S56" s="264">
        <f t="shared" si="4"/>
        <v>0.4848484848</v>
      </c>
      <c r="T56" s="261"/>
      <c r="U56" s="261"/>
      <c r="V56" s="261"/>
      <c r="W56" s="128">
        <v>1.0</v>
      </c>
      <c r="X56" s="261"/>
      <c r="Y56" s="261"/>
      <c r="Z56" s="265"/>
      <c r="AA56" s="261"/>
      <c r="AB56" s="67" t="s">
        <v>876</v>
      </c>
      <c r="AC56" s="68" t="s">
        <v>1121</v>
      </c>
      <c r="AD56" s="263" t="s">
        <v>1122</v>
      </c>
      <c r="AE56" s="263"/>
      <c r="AF56" s="68" t="b">
        <v>0</v>
      </c>
      <c r="AG56" s="68">
        <v>11.0</v>
      </c>
      <c r="AH56" s="68">
        <v>3.0</v>
      </c>
      <c r="AI56" s="261">
        <f t="shared" si="5"/>
        <v>7</v>
      </c>
      <c r="AJ56" s="264">
        <f t="shared" si="6"/>
        <v>0.6875</v>
      </c>
      <c r="AK56" s="250"/>
      <c r="AL56" s="261"/>
      <c r="AM56" s="261"/>
      <c r="AN56" s="261"/>
      <c r="AO56" s="261"/>
      <c r="AP56" s="261"/>
      <c r="AQ56" s="261"/>
      <c r="AR56" s="261"/>
    </row>
    <row r="57" ht="90.75" customHeight="1">
      <c r="A57" s="262" t="s">
        <v>869</v>
      </c>
      <c r="B57" s="262" t="s">
        <v>913</v>
      </c>
      <c r="C57" s="263" t="s">
        <v>914</v>
      </c>
      <c r="D57" s="263" t="s">
        <v>915</v>
      </c>
      <c r="E57" s="68">
        <v>18.0</v>
      </c>
      <c r="F57" s="261"/>
      <c r="G57" s="201" t="s">
        <v>916</v>
      </c>
      <c r="H57" s="68" t="s">
        <v>158</v>
      </c>
      <c r="I57" s="263" t="s">
        <v>1123</v>
      </c>
      <c r="J57" s="261"/>
      <c r="K57" s="68">
        <v>4.32</v>
      </c>
      <c r="L57" s="67" t="s">
        <v>723</v>
      </c>
      <c r="M57" s="95">
        <f t="shared" si="1"/>
        <v>1</v>
      </c>
      <c r="N57" s="67" t="s">
        <v>372</v>
      </c>
      <c r="O57" s="95">
        <f t="shared" si="2"/>
        <v>1</v>
      </c>
      <c r="P57" s="68">
        <v>3.0</v>
      </c>
      <c r="Q57" s="68">
        <v>13.0</v>
      </c>
      <c r="R57" s="261">
        <f t="shared" si="9"/>
        <v>15</v>
      </c>
      <c r="S57" s="264">
        <f t="shared" si="4"/>
        <v>0.1764705882</v>
      </c>
      <c r="T57" s="68"/>
      <c r="U57" s="68"/>
      <c r="V57" s="68"/>
      <c r="W57" s="128">
        <v>1.0</v>
      </c>
      <c r="X57" s="68"/>
      <c r="Y57" s="261"/>
      <c r="Z57" s="265"/>
      <c r="AA57" s="261"/>
      <c r="AB57" s="67" t="s">
        <v>876</v>
      </c>
      <c r="AC57" s="68" t="s">
        <v>1092</v>
      </c>
      <c r="AD57" s="263" t="s">
        <v>1124</v>
      </c>
      <c r="AE57" s="263"/>
      <c r="AF57" s="68" t="b">
        <v>1</v>
      </c>
      <c r="AG57" s="68">
        <v>13.0</v>
      </c>
      <c r="AH57" s="68">
        <v>2.0</v>
      </c>
      <c r="AI57" s="261">
        <f t="shared" si="5"/>
        <v>5</v>
      </c>
      <c r="AJ57" s="264">
        <f t="shared" si="6"/>
        <v>0.7878787879</v>
      </c>
      <c r="AK57" s="250"/>
      <c r="AL57" s="261"/>
      <c r="AM57" s="261"/>
      <c r="AN57" s="261"/>
      <c r="AO57" s="261"/>
      <c r="AP57" s="261"/>
      <c r="AQ57" s="261"/>
      <c r="AR57" s="261"/>
    </row>
    <row r="58" ht="90.75" customHeight="1">
      <c r="A58" s="262" t="s">
        <v>207</v>
      </c>
      <c r="B58" s="262" t="s">
        <v>919</v>
      </c>
      <c r="C58" s="244" t="s">
        <v>920</v>
      </c>
      <c r="D58" s="244" t="s">
        <v>977</v>
      </c>
      <c r="E58" s="262">
        <v>22.0</v>
      </c>
      <c r="F58" s="68"/>
      <c r="G58" s="263" t="s">
        <v>922</v>
      </c>
      <c r="H58" s="68" t="s">
        <v>158</v>
      </c>
      <c r="I58" s="263" t="s">
        <v>1125</v>
      </c>
      <c r="J58" s="261"/>
      <c r="K58" s="68">
        <v>4.33</v>
      </c>
      <c r="L58" s="67" t="s">
        <v>1126</v>
      </c>
      <c r="M58" s="95">
        <f t="shared" si="1"/>
        <v>1</v>
      </c>
      <c r="N58" s="67" t="s">
        <v>468</v>
      </c>
      <c r="O58" s="95">
        <f t="shared" si="2"/>
        <v>1</v>
      </c>
      <c r="P58" s="68">
        <v>15.0</v>
      </c>
      <c r="Q58" s="68">
        <v>8.0</v>
      </c>
      <c r="R58" s="261">
        <f t="shared" si="9"/>
        <v>7</v>
      </c>
      <c r="S58" s="264">
        <f t="shared" si="4"/>
        <v>0.6666666667</v>
      </c>
      <c r="T58" s="261"/>
      <c r="U58" s="261"/>
      <c r="V58" s="261"/>
      <c r="W58" s="128">
        <v>1.0</v>
      </c>
      <c r="X58" s="261"/>
      <c r="Y58" s="261"/>
      <c r="Z58" s="265"/>
      <c r="AA58" s="261"/>
      <c r="AB58" s="67" t="s">
        <v>876</v>
      </c>
      <c r="AC58" s="68" t="s">
        <v>1095</v>
      </c>
      <c r="AD58" s="263" t="s">
        <v>1127</v>
      </c>
      <c r="AE58" s="263"/>
      <c r="AF58" s="68" t="b">
        <v>0</v>
      </c>
      <c r="AG58" s="68">
        <v>18.0</v>
      </c>
      <c r="AH58" s="68">
        <v>10.0</v>
      </c>
      <c r="AI58" s="261">
        <f t="shared" si="5"/>
        <v>4</v>
      </c>
      <c r="AJ58" s="264">
        <f t="shared" si="6"/>
        <v>0.72</v>
      </c>
      <c r="AK58" s="250"/>
      <c r="AL58" s="261"/>
      <c r="AM58" s="261"/>
      <c r="AN58" s="261"/>
      <c r="AO58" s="261"/>
      <c r="AP58" s="261"/>
      <c r="AQ58" s="261"/>
      <c r="AR58" s="261"/>
    </row>
    <row r="59" ht="90.75" customHeight="1">
      <c r="A59" s="262" t="s">
        <v>195</v>
      </c>
      <c r="B59" s="262" t="s">
        <v>927</v>
      </c>
      <c r="C59" s="263" t="s">
        <v>928</v>
      </c>
      <c r="D59" s="263" t="s">
        <v>929</v>
      </c>
      <c r="E59" s="68">
        <v>25.0</v>
      </c>
      <c r="F59" s="261"/>
      <c r="G59" s="263" t="s">
        <v>930</v>
      </c>
      <c r="H59" s="68" t="s">
        <v>158</v>
      </c>
      <c r="I59" s="263" t="s">
        <v>1128</v>
      </c>
      <c r="J59" s="261"/>
      <c r="K59" s="68">
        <v>4.19</v>
      </c>
      <c r="L59" s="67" t="s">
        <v>1129</v>
      </c>
      <c r="M59" s="95">
        <f t="shared" si="1"/>
        <v>1</v>
      </c>
      <c r="N59" s="67" t="s">
        <v>479</v>
      </c>
      <c r="O59" s="95">
        <f t="shared" si="2"/>
        <v>1</v>
      </c>
      <c r="P59" s="68">
        <v>5.0</v>
      </c>
      <c r="Q59" s="68">
        <v>13.0</v>
      </c>
      <c r="R59" s="261">
        <f t="shared" si="9"/>
        <v>20</v>
      </c>
      <c r="S59" s="264">
        <f t="shared" si="4"/>
        <v>0.2325581395</v>
      </c>
      <c r="T59" s="261"/>
      <c r="U59" s="261"/>
      <c r="V59" s="261"/>
      <c r="W59" s="128">
        <v>1.0</v>
      </c>
      <c r="X59" s="261"/>
      <c r="Y59" s="261"/>
      <c r="Z59" s="265"/>
      <c r="AA59" s="261"/>
      <c r="AB59" s="67" t="s">
        <v>876</v>
      </c>
      <c r="AC59" s="68" t="s">
        <v>1014</v>
      </c>
      <c r="AD59" s="263" t="s">
        <v>1130</v>
      </c>
      <c r="AE59" s="263"/>
      <c r="AF59" s="68" t="b">
        <v>0</v>
      </c>
      <c r="AG59" s="68">
        <v>15.0</v>
      </c>
      <c r="AH59" s="68">
        <v>4.0</v>
      </c>
      <c r="AI59" s="261">
        <f t="shared" si="5"/>
        <v>10</v>
      </c>
      <c r="AJ59" s="264">
        <f t="shared" si="6"/>
        <v>0.6818181818</v>
      </c>
      <c r="AK59" s="250"/>
      <c r="AL59" s="261"/>
      <c r="AM59" s="261"/>
      <c r="AN59" s="261"/>
      <c r="AO59" s="261"/>
      <c r="AP59" s="261"/>
      <c r="AQ59" s="261"/>
      <c r="AR59" s="261"/>
    </row>
    <row r="60" ht="90.75" customHeight="1">
      <c r="A60" s="262" t="s">
        <v>191</v>
      </c>
      <c r="B60" s="262" t="s">
        <v>934</v>
      </c>
      <c r="C60" s="263" t="s">
        <v>935</v>
      </c>
      <c r="D60" s="244" t="s">
        <v>984</v>
      </c>
      <c r="E60" s="68">
        <v>29.0</v>
      </c>
      <c r="F60" s="261"/>
      <c r="G60" s="263" t="s">
        <v>937</v>
      </c>
      <c r="H60" s="68" t="s">
        <v>158</v>
      </c>
      <c r="I60" s="263" t="s">
        <v>1131</v>
      </c>
      <c r="J60" s="261"/>
      <c r="K60" s="68">
        <v>4.05</v>
      </c>
      <c r="L60" s="67" t="s">
        <v>1129</v>
      </c>
      <c r="M60" s="95">
        <f t="shared" si="1"/>
        <v>1</v>
      </c>
      <c r="N60" s="67" t="s">
        <v>474</v>
      </c>
      <c r="O60" s="95">
        <f t="shared" si="2"/>
        <v>1</v>
      </c>
      <c r="P60" s="68">
        <v>5.0</v>
      </c>
      <c r="Q60" s="68">
        <v>15.0</v>
      </c>
      <c r="R60" s="261">
        <f t="shared" si="9"/>
        <v>24</v>
      </c>
      <c r="S60" s="264">
        <f t="shared" si="4"/>
        <v>0.2040816327</v>
      </c>
      <c r="T60" s="261"/>
      <c r="U60" s="261"/>
      <c r="V60" s="261"/>
      <c r="W60" s="128">
        <v>1.0</v>
      </c>
      <c r="X60" s="261"/>
      <c r="Y60" s="261"/>
      <c r="Z60" s="265"/>
      <c r="AA60" s="261"/>
      <c r="AB60" s="67" t="s">
        <v>876</v>
      </c>
      <c r="AC60" s="68" t="s">
        <v>1102</v>
      </c>
      <c r="AD60" s="263" t="s">
        <v>1132</v>
      </c>
      <c r="AE60" s="263"/>
      <c r="AF60" s="68" t="b">
        <v>0</v>
      </c>
      <c r="AG60" s="68">
        <v>15.0</v>
      </c>
      <c r="AH60" s="68">
        <v>12.0</v>
      </c>
      <c r="AI60" s="261">
        <f t="shared" si="5"/>
        <v>14</v>
      </c>
      <c r="AJ60" s="264">
        <f t="shared" si="6"/>
        <v>0.5357142857</v>
      </c>
      <c r="AK60" s="250"/>
      <c r="AL60" s="261"/>
      <c r="AM60" s="261"/>
      <c r="AN60" s="261"/>
      <c r="AO60" s="261"/>
      <c r="AP60" s="261"/>
      <c r="AQ60" s="261"/>
      <c r="AR60" s="261"/>
    </row>
    <row r="61" ht="90.75" customHeight="1">
      <c r="A61" s="262" t="s">
        <v>191</v>
      </c>
      <c r="B61" s="262" t="s">
        <v>943</v>
      </c>
      <c r="C61" s="263" t="s">
        <v>1025</v>
      </c>
      <c r="D61" s="263" t="s">
        <v>945</v>
      </c>
      <c r="E61" s="68">
        <v>46.0</v>
      </c>
      <c r="F61" s="261"/>
      <c r="G61" s="263" t="s">
        <v>946</v>
      </c>
      <c r="H61" s="68" t="s">
        <v>158</v>
      </c>
      <c r="I61" s="263" t="s">
        <v>1133</v>
      </c>
      <c r="J61" s="261"/>
      <c r="K61" s="68">
        <v>4.13</v>
      </c>
      <c r="L61" s="67" t="s">
        <v>1134</v>
      </c>
      <c r="M61" s="95">
        <f t="shared" si="1"/>
        <v>1</v>
      </c>
      <c r="N61" s="67" t="s">
        <v>542</v>
      </c>
      <c r="O61" s="95">
        <f t="shared" si="2"/>
        <v>1</v>
      </c>
      <c r="P61" s="68">
        <v>12.0</v>
      </c>
      <c r="Q61" s="68">
        <v>16.0</v>
      </c>
      <c r="R61" s="261">
        <f t="shared" si="9"/>
        <v>34</v>
      </c>
      <c r="S61" s="264">
        <f t="shared" si="4"/>
        <v>0.3243243243</v>
      </c>
      <c r="T61" s="261"/>
      <c r="U61" s="261"/>
      <c r="V61" s="261"/>
      <c r="W61" s="128">
        <v>1.0</v>
      </c>
      <c r="X61" s="261"/>
      <c r="Y61" s="261"/>
      <c r="Z61" s="265"/>
      <c r="AA61" s="261"/>
      <c r="AB61" s="67" t="s">
        <v>876</v>
      </c>
      <c r="AC61" s="68" t="s">
        <v>1108</v>
      </c>
      <c r="AD61" s="265"/>
      <c r="AE61" s="265"/>
      <c r="AF61" s="68" t="b">
        <v>0</v>
      </c>
      <c r="AG61" s="68">
        <v>11.0</v>
      </c>
      <c r="AH61" s="68">
        <v>19.0</v>
      </c>
      <c r="AI61" s="261">
        <f t="shared" si="5"/>
        <v>35</v>
      </c>
      <c r="AJ61" s="264">
        <f t="shared" si="6"/>
        <v>0.2894736842</v>
      </c>
      <c r="AK61" s="250"/>
      <c r="AL61" s="261"/>
      <c r="AM61" s="261"/>
      <c r="AN61" s="261"/>
      <c r="AO61" s="261"/>
      <c r="AP61" s="261"/>
      <c r="AQ61" s="261"/>
      <c r="AR61" s="261"/>
    </row>
    <row r="62">
      <c r="A62" s="68"/>
      <c r="B62" s="261"/>
      <c r="C62" s="265"/>
      <c r="D62" s="265"/>
      <c r="E62" s="261"/>
      <c r="F62" s="261"/>
      <c r="G62" s="265"/>
      <c r="H62" s="261"/>
      <c r="I62" s="265"/>
      <c r="J62" s="261"/>
      <c r="K62" s="261"/>
      <c r="L62" s="266"/>
      <c r="M62" s="95"/>
      <c r="N62" s="266"/>
      <c r="O62" s="261"/>
      <c r="P62" s="261"/>
      <c r="Q62" s="261"/>
      <c r="R62" s="261"/>
      <c r="S62" s="264"/>
      <c r="T62" s="261"/>
      <c r="U62" s="261"/>
      <c r="V62" s="261"/>
      <c r="W62" s="261"/>
      <c r="X62" s="261"/>
      <c r="Y62" s="261"/>
      <c r="Z62" s="265"/>
      <c r="AA62" s="261"/>
      <c r="AB62" s="266"/>
      <c r="AC62" s="261"/>
      <c r="AD62" s="265"/>
      <c r="AE62" s="265"/>
      <c r="AF62" s="261"/>
      <c r="AG62" s="261"/>
      <c r="AH62" s="261"/>
      <c r="AI62" s="261"/>
      <c r="AJ62" s="264"/>
      <c r="AK62" s="250"/>
      <c r="AL62" s="261"/>
      <c r="AM62" s="261"/>
      <c r="AN62" s="261"/>
      <c r="AO62" s="261"/>
      <c r="AP62" s="261"/>
      <c r="AQ62" s="261"/>
      <c r="AR62" s="261"/>
    </row>
    <row r="63">
      <c r="A63" s="68"/>
      <c r="B63" s="261"/>
      <c r="C63" s="265"/>
      <c r="D63" s="265"/>
      <c r="E63" s="261"/>
      <c r="F63" s="261"/>
      <c r="G63" s="265"/>
      <c r="H63" s="261"/>
      <c r="I63" s="265"/>
      <c r="J63" s="261"/>
      <c r="K63" s="261"/>
      <c r="L63" s="266"/>
      <c r="M63" s="95"/>
      <c r="N63" s="266"/>
      <c r="O63" s="261"/>
      <c r="P63" s="261"/>
      <c r="Q63" s="261"/>
      <c r="R63" s="261"/>
      <c r="S63" s="264"/>
      <c r="T63" s="261"/>
      <c r="U63" s="261"/>
      <c r="V63" s="261"/>
      <c r="W63" s="261"/>
      <c r="X63" s="261"/>
      <c r="Y63" s="261"/>
      <c r="Z63" s="265"/>
      <c r="AA63" s="261"/>
      <c r="AB63" s="266"/>
      <c r="AC63" s="261"/>
      <c r="AD63" s="265"/>
      <c r="AE63" s="265"/>
      <c r="AF63" s="261"/>
      <c r="AG63" s="261"/>
      <c r="AH63" s="261"/>
      <c r="AI63" s="261"/>
      <c r="AJ63" s="264"/>
      <c r="AK63" s="250"/>
      <c r="AL63" s="261"/>
      <c r="AM63" s="261"/>
      <c r="AN63" s="261"/>
      <c r="AO63" s="261"/>
      <c r="AP63" s="261"/>
      <c r="AQ63" s="261"/>
      <c r="AR63" s="261"/>
    </row>
    <row r="64">
      <c r="A64" s="68"/>
      <c r="B64" s="261"/>
      <c r="C64" s="265"/>
      <c r="D64" s="265"/>
      <c r="E64" s="261"/>
      <c r="F64" s="261"/>
      <c r="G64" s="265"/>
      <c r="H64" s="261"/>
      <c r="I64" s="265"/>
      <c r="J64" s="261"/>
      <c r="K64" s="261"/>
      <c r="L64" s="266"/>
      <c r="M64" s="212"/>
      <c r="N64" s="266"/>
      <c r="O64" s="261"/>
      <c r="P64" s="261"/>
      <c r="Q64" s="261"/>
      <c r="R64" s="261"/>
      <c r="S64" s="264"/>
      <c r="T64" s="261"/>
      <c r="U64" s="261"/>
      <c r="V64" s="261"/>
      <c r="W64" s="261"/>
      <c r="X64" s="261"/>
      <c r="Y64" s="261"/>
      <c r="Z64" s="265"/>
      <c r="AA64" s="261"/>
      <c r="AB64" s="266"/>
      <c r="AC64" s="261"/>
      <c r="AD64" s="265"/>
      <c r="AE64" s="265"/>
      <c r="AF64" s="261"/>
      <c r="AG64" s="261"/>
      <c r="AH64" s="261"/>
      <c r="AI64" s="261"/>
      <c r="AJ64" s="264"/>
      <c r="AK64" s="250"/>
      <c r="AL64" s="261"/>
      <c r="AM64" s="261"/>
      <c r="AN64" s="261"/>
      <c r="AO64" s="261"/>
      <c r="AP64" s="261"/>
      <c r="AQ64" s="261"/>
      <c r="AR64" s="261"/>
    </row>
    <row r="65">
      <c r="A65" s="68"/>
      <c r="B65" s="261"/>
      <c r="C65" s="265"/>
      <c r="D65" s="265"/>
      <c r="E65" s="261"/>
      <c r="F65" s="261"/>
      <c r="G65" s="265"/>
      <c r="H65" s="261"/>
      <c r="I65" s="265"/>
      <c r="J65" s="261"/>
      <c r="K65" s="261"/>
      <c r="L65" s="266"/>
      <c r="M65" s="212"/>
      <c r="N65" s="266"/>
      <c r="O65" s="261"/>
      <c r="P65" s="261"/>
      <c r="Q65" s="261"/>
      <c r="R65" s="261"/>
      <c r="S65" s="264"/>
      <c r="T65" s="261"/>
      <c r="U65" s="261"/>
      <c r="V65" s="261"/>
      <c r="W65" s="261"/>
      <c r="X65" s="261"/>
      <c r="Y65" s="261"/>
      <c r="Z65" s="265"/>
      <c r="AA65" s="261"/>
      <c r="AB65" s="266"/>
      <c r="AC65" s="261"/>
      <c r="AD65" s="265"/>
      <c r="AE65" s="265"/>
      <c r="AF65" s="261"/>
      <c r="AG65" s="261"/>
      <c r="AH65" s="261"/>
      <c r="AI65" s="261"/>
      <c r="AJ65" s="264"/>
      <c r="AK65" s="250"/>
      <c r="AL65" s="261"/>
      <c r="AM65" s="261"/>
      <c r="AN65" s="261"/>
      <c r="AO65" s="261"/>
      <c r="AP65" s="261"/>
      <c r="AQ65" s="261"/>
      <c r="AR65" s="261"/>
    </row>
  </sheetData>
  <dataValidations>
    <dataValidation type="list" allowBlank="1" showErrorMessage="1" sqref="H2:H61">
      <formula1>"GPT-4o,GPT-4,Llama,Kimi,Claude,DeepSeek"</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49.25"/>
    <col customWidth="1" min="3" max="3" width="15.88"/>
    <col customWidth="1" min="4" max="4" width="96.75"/>
    <col customWidth="1" min="5" max="5" width="10.0"/>
    <col customWidth="1" min="6" max="6" width="43.0"/>
    <col customWidth="1" min="7" max="7" width="63.0"/>
  </cols>
  <sheetData>
    <row r="1">
      <c r="A1" s="169" t="s">
        <v>0</v>
      </c>
      <c r="B1" s="267" t="s">
        <v>347</v>
      </c>
      <c r="C1" s="267" t="s">
        <v>231</v>
      </c>
      <c r="D1" s="267" t="s">
        <v>362</v>
      </c>
      <c r="E1" s="268" t="s">
        <v>271</v>
      </c>
      <c r="F1" s="267" t="s">
        <v>1135</v>
      </c>
      <c r="G1" s="267" t="s">
        <v>1136</v>
      </c>
    </row>
    <row r="2">
      <c r="A2" s="193" t="s">
        <v>7</v>
      </c>
      <c r="B2" s="269" t="s">
        <v>386</v>
      </c>
      <c r="C2" s="270" t="s">
        <v>156</v>
      </c>
      <c r="D2" s="195" t="s">
        <v>1137</v>
      </c>
      <c r="E2" s="271" t="s">
        <v>1138</v>
      </c>
      <c r="F2" s="172" t="s">
        <v>1139</v>
      </c>
      <c r="G2" s="172" t="s">
        <v>1140</v>
      </c>
    </row>
    <row r="3">
      <c r="A3" s="14"/>
      <c r="B3" s="195" t="s">
        <v>177</v>
      </c>
      <c r="C3" s="270" t="s">
        <v>157</v>
      </c>
      <c r="D3" s="269" t="s">
        <v>487</v>
      </c>
      <c r="E3" s="271" t="s">
        <v>1138</v>
      </c>
      <c r="F3" s="172" t="s">
        <v>1141</v>
      </c>
      <c r="G3" s="172" t="s">
        <v>1142</v>
      </c>
    </row>
    <row r="4">
      <c r="A4" s="14"/>
      <c r="B4" s="269" t="s">
        <v>163</v>
      </c>
      <c r="C4" s="272" t="s">
        <v>157</v>
      </c>
      <c r="D4" s="269" t="s">
        <v>496</v>
      </c>
      <c r="E4" s="271" t="s">
        <v>1138</v>
      </c>
      <c r="F4" s="273" t="s">
        <v>1143</v>
      </c>
      <c r="G4" s="172" t="s">
        <v>1144</v>
      </c>
    </row>
    <row r="5">
      <c r="A5" s="14"/>
      <c r="B5" s="269" t="s">
        <v>165</v>
      </c>
      <c r="C5" s="270" t="s">
        <v>158</v>
      </c>
      <c r="D5" s="269" t="s">
        <v>506</v>
      </c>
      <c r="E5" s="271" t="s">
        <v>1138</v>
      </c>
      <c r="F5" s="274" t="s">
        <v>1145</v>
      </c>
      <c r="G5" s="172" t="s">
        <v>1146</v>
      </c>
    </row>
    <row r="6">
      <c r="A6" s="14"/>
      <c r="B6" s="269" t="s">
        <v>174</v>
      </c>
      <c r="C6" s="270" t="s">
        <v>158</v>
      </c>
      <c r="D6" s="195" t="s">
        <v>1147</v>
      </c>
      <c r="E6" s="271" t="s">
        <v>1138</v>
      </c>
      <c r="F6" s="274" t="s">
        <v>1145</v>
      </c>
      <c r="G6" s="31"/>
    </row>
    <row r="7">
      <c r="A7" s="14"/>
      <c r="B7" s="195" t="s">
        <v>177</v>
      </c>
      <c r="C7" s="272" t="s">
        <v>158</v>
      </c>
      <c r="D7" s="195" t="s">
        <v>1148</v>
      </c>
      <c r="E7" s="271" t="s">
        <v>1138</v>
      </c>
      <c r="F7" s="274" t="s">
        <v>1145</v>
      </c>
      <c r="G7" s="31"/>
    </row>
    <row r="8">
      <c r="A8" s="14"/>
      <c r="B8" s="195" t="s">
        <v>177</v>
      </c>
      <c r="C8" s="173" t="s">
        <v>158</v>
      </c>
      <c r="D8" s="195" t="s">
        <v>1149</v>
      </c>
      <c r="E8" s="271" t="s">
        <v>1138</v>
      </c>
      <c r="F8" s="172" t="s">
        <v>1150</v>
      </c>
      <c r="G8" s="172" t="s">
        <v>1151</v>
      </c>
    </row>
    <row r="9">
      <c r="A9" s="14"/>
      <c r="B9" s="269" t="s">
        <v>163</v>
      </c>
      <c r="C9" s="272" t="s">
        <v>158</v>
      </c>
      <c r="D9" s="195" t="s">
        <v>1152</v>
      </c>
      <c r="E9" s="271" t="s">
        <v>1138</v>
      </c>
      <c r="F9" s="274" t="s">
        <v>1145</v>
      </c>
      <c r="G9" s="31"/>
    </row>
    <row r="10">
      <c r="A10" s="14"/>
      <c r="B10" s="269" t="s">
        <v>163</v>
      </c>
      <c r="C10" s="270" t="s">
        <v>158</v>
      </c>
      <c r="D10" s="269" t="s">
        <v>550</v>
      </c>
      <c r="E10" s="271" t="s">
        <v>1138</v>
      </c>
      <c r="F10" s="274" t="s">
        <v>1145</v>
      </c>
      <c r="G10" s="31"/>
    </row>
    <row r="11">
      <c r="A11" s="14"/>
      <c r="B11" s="269" t="s">
        <v>163</v>
      </c>
      <c r="C11" s="270" t="s">
        <v>158</v>
      </c>
      <c r="D11" s="269" t="s">
        <v>537</v>
      </c>
      <c r="E11" s="271" t="s">
        <v>1138</v>
      </c>
      <c r="F11" s="274" t="s">
        <v>1145</v>
      </c>
      <c r="G11" s="31"/>
    </row>
    <row r="12">
      <c r="A12" s="14"/>
      <c r="B12" s="269" t="s">
        <v>394</v>
      </c>
      <c r="C12" s="270" t="s">
        <v>158</v>
      </c>
      <c r="D12" s="269" t="s">
        <v>511</v>
      </c>
      <c r="E12" s="271" t="s">
        <v>1138</v>
      </c>
      <c r="F12" s="274" t="s">
        <v>1145</v>
      </c>
      <c r="G12" s="31"/>
    </row>
    <row r="13">
      <c r="A13" s="14"/>
      <c r="B13" s="269" t="s">
        <v>172</v>
      </c>
      <c r="C13" s="270" t="s">
        <v>158</v>
      </c>
      <c r="D13" s="269" t="s">
        <v>527</v>
      </c>
      <c r="E13" s="271" t="s">
        <v>1138</v>
      </c>
      <c r="F13" s="274" t="s">
        <v>1145</v>
      </c>
      <c r="G13" s="31"/>
    </row>
    <row r="14">
      <c r="A14" s="14"/>
      <c r="B14" s="269" t="s">
        <v>386</v>
      </c>
      <c r="C14" s="272" t="s">
        <v>158</v>
      </c>
      <c r="D14" s="269" t="s">
        <v>522</v>
      </c>
      <c r="E14" s="271" t="s">
        <v>1138</v>
      </c>
      <c r="F14" s="274" t="s">
        <v>1145</v>
      </c>
      <c r="G14" s="31"/>
    </row>
    <row r="15">
      <c r="A15" s="14"/>
      <c r="B15" s="269" t="s">
        <v>386</v>
      </c>
      <c r="C15" s="270" t="s">
        <v>158</v>
      </c>
      <c r="D15" s="269" t="s">
        <v>516</v>
      </c>
      <c r="E15" s="271" t="s">
        <v>1138</v>
      </c>
      <c r="F15" s="274" t="s">
        <v>1145</v>
      </c>
      <c r="G15" s="31"/>
    </row>
    <row r="16">
      <c r="A16" s="14"/>
      <c r="B16" s="269" t="s">
        <v>163</v>
      </c>
      <c r="C16" s="270" t="s">
        <v>159</v>
      </c>
      <c r="D16" s="195" t="s">
        <v>1153</v>
      </c>
      <c r="E16" s="271" t="s">
        <v>1138</v>
      </c>
      <c r="F16" s="274" t="s">
        <v>1145</v>
      </c>
      <c r="G16" s="31"/>
    </row>
    <row r="17">
      <c r="A17" s="14"/>
      <c r="B17" s="269" t="s">
        <v>163</v>
      </c>
      <c r="C17" s="173" t="s">
        <v>159</v>
      </c>
      <c r="D17" s="195" t="s">
        <v>1154</v>
      </c>
      <c r="E17" s="271" t="s">
        <v>1138</v>
      </c>
      <c r="F17" s="172" t="s">
        <v>1155</v>
      </c>
      <c r="G17" s="172" t="s">
        <v>1156</v>
      </c>
    </row>
    <row r="18">
      <c r="A18" s="14"/>
      <c r="B18" s="269" t="s">
        <v>394</v>
      </c>
      <c r="C18" s="270" t="s">
        <v>159</v>
      </c>
      <c r="D18" s="269" t="s">
        <v>558</v>
      </c>
      <c r="E18" s="271" t="s">
        <v>1138</v>
      </c>
      <c r="F18" s="274" t="s">
        <v>1145</v>
      </c>
      <c r="G18" s="31"/>
    </row>
    <row r="19">
      <c r="A19" s="14"/>
      <c r="B19" s="269" t="s">
        <v>172</v>
      </c>
      <c r="C19" s="270" t="s">
        <v>159</v>
      </c>
      <c r="D19" s="269" t="s">
        <v>573</v>
      </c>
      <c r="E19" s="271" t="s">
        <v>1138</v>
      </c>
      <c r="F19" s="274" t="s">
        <v>1145</v>
      </c>
      <c r="G19" s="31"/>
    </row>
    <row r="20">
      <c r="A20" s="14"/>
      <c r="B20" s="269" t="s">
        <v>386</v>
      </c>
      <c r="C20" s="270" t="s">
        <v>159</v>
      </c>
      <c r="D20" s="195" t="s">
        <v>1157</v>
      </c>
      <c r="E20" s="271" t="s">
        <v>1138</v>
      </c>
      <c r="F20" s="274" t="s">
        <v>1145</v>
      </c>
      <c r="G20" s="31"/>
    </row>
    <row r="21">
      <c r="A21" s="14"/>
      <c r="B21" s="269" t="s">
        <v>386</v>
      </c>
      <c r="C21" s="270" t="s">
        <v>159</v>
      </c>
      <c r="D21" s="269" t="s">
        <v>563</v>
      </c>
      <c r="E21" s="271" t="s">
        <v>1138</v>
      </c>
      <c r="F21" s="274" t="s">
        <v>1145</v>
      </c>
      <c r="G21" s="31"/>
    </row>
    <row r="22">
      <c r="A22" s="14"/>
      <c r="B22" s="269" t="s">
        <v>165</v>
      </c>
      <c r="C22" s="270" t="s">
        <v>161</v>
      </c>
      <c r="D22" s="269" t="s">
        <v>605</v>
      </c>
      <c r="E22" s="271" t="s">
        <v>1138</v>
      </c>
      <c r="F22" s="274" t="s">
        <v>1145</v>
      </c>
      <c r="G22" s="31"/>
    </row>
    <row r="23">
      <c r="A23" s="14"/>
      <c r="B23" s="269" t="s">
        <v>174</v>
      </c>
      <c r="C23" s="270" t="s">
        <v>161</v>
      </c>
      <c r="D23" s="269" t="s">
        <v>627</v>
      </c>
      <c r="E23" s="271" t="s">
        <v>1138</v>
      </c>
      <c r="F23" s="274" t="s">
        <v>1145</v>
      </c>
      <c r="G23" s="31"/>
    </row>
    <row r="24">
      <c r="A24" s="14"/>
      <c r="B24" s="195" t="s">
        <v>177</v>
      </c>
      <c r="C24" s="270" t="s">
        <v>161</v>
      </c>
      <c r="D24" s="195" t="s">
        <v>1158</v>
      </c>
      <c r="E24" s="271" t="s">
        <v>1138</v>
      </c>
      <c r="F24" s="274" t="s">
        <v>1145</v>
      </c>
      <c r="G24" s="31"/>
    </row>
    <row r="25">
      <c r="A25" s="14"/>
      <c r="B25" s="269" t="s">
        <v>163</v>
      </c>
      <c r="C25" s="270" t="s">
        <v>161</v>
      </c>
      <c r="D25" s="195" t="s">
        <v>1159</v>
      </c>
      <c r="E25" s="271" t="s">
        <v>1138</v>
      </c>
      <c r="F25" s="274" t="s">
        <v>1145</v>
      </c>
      <c r="G25" s="31"/>
    </row>
    <row r="26">
      <c r="A26" s="14"/>
      <c r="B26" s="269" t="s">
        <v>163</v>
      </c>
      <c r="C26" s="270" t="s">
        <v>161</v>
      </c>
      <c r="D26" s="269" t="s">
        <v>632</v>
      </c>
      <c r="E26" s="271" t="s">
        <v>1138</v>
      </c>
      <c r="F26" s="274" t="s">
        <v>1145</v>
      </c>
      <c r="G26" s="31"/>
    </row>
    <row r="27">
      <c r="A27" s="14"/>
      <c r="B27" s="269" t="s">
        <v>394</v>
      </c>
      <c r="C27" s="270" t="s">
        <v>161</v>
      </c>
      <c r="D27" s="269" t="s">
        <v>609</v>
      </c>
      <c r="E27" s="271" t="s">
        <v>1138</v>
      </c>
      <c r="F27" s="274" t="s">
        <v>1145</v>
      </c>
      <c r="G27" s="31"/>
    </row>
    <row r="28">
      <c r="A28" s="14"/>
      <c r="B28" s="269" t="s">
        <v>172</v>
      </c>
      <c r="C28" s="270" t="s">
        <v>161</v>
      </c>
      <c r="D28" s="269" t="s">
        <v>622</v>
      </c>
      <c r="E28" s="271" t="s">
        <v>1138</v>
      </c>
      <c r="F28" s="274" t="s">
        <v>1145</v>
      </c>
      <c r="G28" s="31"/>
    </row>
    <row r="29">
      <c r="A29" s="14"/>
      <c r="B29" s="269" t="s">
        <v>386</v>
      </c>
      <c r="C29" s="270" t="s">
        <v>161</v>
      </c>
      <c r="D29" s="269" t="s">
        <v>522</v>
      </c>
      <c r="E29" s="271" t="s">
        <v>1138</v>
      </c>
      <c r="F29" s="274" t="s">
        <v>1145</v>
      </c>
      <c r="G29" s="31"/>
    </row>
    <row r="30">
      <c r="A30" s="14"/>
      <c r="B30" s="269" t="s">
        <v>386</v>
      </c>
      <c r="C30" s="270" t="s">
        <v>161</v>
      </c>
      <c r="D30" s="269" t="s">
        <v>613</v>
      </c>
      <c r="E30" s="271" t="s">
        <v>1138</v>
      </c>
      <c r="F30" s="274" t="s">
        <v>1145</v>
      </c>
      <c r="G30" s="31"/>
    </row>
    <row r="31">
      <c r="A31" s="15"/>
      <c r="B31" s="195" t="s">
        <v>177</v>
      </c>
      <c r="C31" s="270" t="s">
        <v>160</v>
      </c>
      <c r="D31" s="269" t="s">
        <v>662</v>
      </c>
      <c r="E31" s="271" t="s">
        <v>1138</v>
      </c>
      <c r="F31" s="172" t="s">
        <v>1160</v>
      </c>
      <c r="G31" s="172" t="s">
        <v>1161</v>
      </c>
    </row>
    <row r="32">
      <c r="A32" s="193" t="s">
        <v>53</v>
      </c>
      <c r="B32" s="269" t="s">
        <v>195</v>
      </c>
      <c r="C32" s="270" t="s">
        <v>156</v>
      </c>
      <c r="D32" s="195" t="s">
        <v>1162</v>
      </c>
      <c r="E32" s="271" t="s">
        <v>1138</v>
      </c>
      <c r="F32" s="172" t="s">
        <v>1160</v>
      </c>
      <c r="G32" s="172" t="s">
        <v>1163</v>
      </c>
    </row>
    <row r="33">
      <c r="A33" s="14"/>
      <c r="B33" s="269" t="s">
        <v>195</v>
      </c>
      <c r="C33" s="270" t="s">
        <v>157</v>
      </c>
      <c r="D33" s="195" t="s">
        <v>1164</v>
      </c>
      <c r="E33" s="271" t="s">
        <v>1138</v>
      </c>
      <c r="F33" s="172" t="s">
        <v>1165</v>
      </c>
      <c r="G33" s="172"/>
    </row>
    <row r="34">
      <c r="A34" s="14"/>
      <c r="B34" s="269" t="s">
        <v>195</v>
      </c>
      <c r="C34" s="270" t="s">
        <v>158</v>
      </c>
      <c r="D34" s="195" t="s">
        <v>1166</v>
      </c>
      <c r="E34" s="271" t="s">
        <v>1138</v>
      </c>
      <c r="F34" s="172" t="s">
        <v>1167</v>
      </c>
      <c r="G34" s="172"/>
    </row>
    <row r="35">
      <c r="A35" s="15"/>
      <c r="B35" s="269" t="s">
        <v>195</v>
      </c>
      <c r="C35" s="270" t="s">
        <v>158</v>
      </c>
      <c r="D35" s="195" t="s">
        <v>1168</v>
      </c>
      <c r="E35" s="271" t="s">
        <v>1138</v>
      </c>
      <c r="F35" s="172" t="s">
        <v>1160</v>
      </c>
      <c r="G35" s="172" t="s">
        <v>1169</v>
      </c>
    </row>
    <row r="36">
      <c r="A36" s="193" t="s">
        <v>79</v>
      </c>
      <c r="B36" s="269" t="s">
        <v>869</v>
      </c>
      <c r="C36" s="270" t="s">
        <v>156</v>
      </c>
      <c r="D36" s="195" t="s">
        <v>1170</v>
      </c>
      <c r="E36" s="271" t="s">
        <v>1138</v>
      </c>
      <c r="F36" s="172" t="s">
        <v>1171</v>
      </c>
      <c r="G36" s="172" t="s">
        <v>1172</v>
      </c>
    </row>
    <row r="37">
      <c r="A37" s="14"/>
      <c r="B37" s="269" t="s">
        <v>869</v>
      </c>
      <c r="C37" s="270" t="s">
        <v>161</v>
      </c>
      <c r="D37" s="195" t="s">
        <v>1173</v>
      </c>
      <c r="E37" s="275" t="s">
        <v>1174</v>
      </c>
      <c r="F37" s="172" t="s">
        <v>1175</v>
      </c>
      <c r="G37" s="172" t="s">
        <v>1176</v>
      </c>
    </row>
    <row r="38">
      <c r="A38" s="15"/>
      <c r="B38" s="269" t="s">
        <v>869</v>
      </c>
      <c r="C38" s="270" t="s">
        <v>160</v>
      </c>
      <c r="D38" s="195" t="s">
        <v>1177</v>
      </c>
      <c r="E38" s="275" t="s">
        <v>1174</v>
      </c>
      <c r="F38" s="172" t="s">
        <v>1178</v>
      </c>
      <c r="G38" s="31"/>
    </row>
    <row r="39">
      <c r="A39" s="276"/>
      <c r="B39" s="277"/>
      <c r="C39" s="277"/>
      <c r="D39" s="278"/>
      <c r="E39" s="279"/>
    </row>
    <row r="40">
      <c r="A40" s="276"/>
      <c r="D40" s="210"/>
    </row>
    <row r="41">
      <c r="A41" s="276"/>
      <c r="D41" s="210"/>
    </row>
    <row r="42">
      <c r="A42" s="169" t="s">
        <v>0</v>
      </c>
      <c r="B42" s="267" t="s">
        <v>347</v>
      </c>
      <c r="C42" s="267" t="s">
        <v>231</v>
      </c>
      <c r="D42" s="177" t="s">
        <v>255</v>
      </c>
      <c r="E42" s="268" t="s">
        <v>271</v>
      </c>
      <c r="F42" s="267" t="s">
        <v>1135</v>
      </c>
      <c r="G42" s="267" t="s">
        <v>1136</v>
      </c>
    </row>
    <row r="43">
      <c r="A43" s="193" t="s">
        <v>7</v>
      </c>
      <c r="B43" s="195" t="s">
        <v>163</v>
      </c>
      <c r="C43" s="270" t="s">
        <v>156</v>
      </c>
      <c r="D43" s="195" t="s">
        <v>374</v>
      </c>
      <c r="E43" s="271" t="s">
        <v>1138</v>
      </c>
      <c r="F43" s="172" t="s">
        <v>1179</v>
      </c>
      <c r="G43" s="172" t="s">
        <v>1180</v>
      </c>
    </row>
    <row r="44">
      <c r="A44" s="14"/>
      <c r="B44" s="195" t="s">
        <v>172</v>
      </c>
      <c r="C44" s="270" t="s">
        <v>156</v>
      </c>
      <c r="D44" s="195" t="s">
        <v>1181</v>
      </c>
      <c r="E44" s="275" t="s">
        <v>1174</v>
      </c>
      <c r="F44" s="172" t="s">
        <v>1179</v>
      </c>
      <c r="G44" s="31"/>
    </row>
    <row r="45">
      <c r="A45" s="14"/>
      <c r="B45" s="195" t="s">
        <v>177</v>
      </c>
      <c r="C45" s="270" t="s">
        <v>157</v>
      </c>
      <c r="D45" s="195" t="s">
        <v>1182</v>
      </c>
      <c r="E45" s="271" t="s">
        <v>1138</v>
      </c>
      <c r="F45" s="172" t="s">
        <v>1179</v>
      </c>
      <c r="G45" s="31"/>
    </row>
    <row r="46">
      <c r="A46" s="14"/>
      <c r="B46" s="195" t="s">
        <v>386</v>
      </c>
      <c r="C46" s="270" t="s">
        <v>157</v>
      </c>
      <c r="D46" s="195" t="s">
        <v>470</v>
      </c>
      <c r="E46" s="271" t="s">
        <v>1138</v>
      </c>
      <c r="F46" s="172" t="s">
        <v>1179</v>
      </c>
      <c r="G46" s="31"/>
    </row>
    <row r="47">
      <c r="A47" s="14"/>
      <c r="B47" s="195" t="s">
        <v>177</v>
      </c>
      <c r="C47" s="270" t="s">
        <v>159</v>
      </c>
      <c r="D47" s="195" t="s">
        <v>1183</v>
      </c>
      <c r="E47" s="271" t="s">
        <v>1138</v>
      </c>
      <c r="F47" s="172" t="s">
        <v>1184</v>
      </c>
      <c r="G47" s="172" t="s">
        <v>1185</v>
      </c>
    </row>
    <row r="48">
      <c r="A48" s="15"/>
      <c r="B48" s="195" t="s">
        <v>172</v>
      </c>
      <c r="C48" s="270" t="s">
        <v>159</v>
      </c>
      <c r="D48" s="195" t="s">
        <v>1186</v>
      </c>
      <c r="E48" s="275" t="s">
        <v>1174</v>
      </c>
      <c r="F48" s="172" t="s">
        <v>1184</v>
      </c>
      <c r="G48" s="172" t="s">
        <v>1187</v>
      </c>
    </row>
    <row r="49">
      <c r="A49" s="177" t="s">
        <v>53</v>
      </c>
      <c r="B49" s="195" t="s">
        <v>195</v>
      </c>
      <c r="C49" s="270" t="s">
        <v>158</v>
      </c>
      <c r="D49" s="195" t="s">
        <v>801</v>
      </c>
      <c r="E49" s="275" t="s">
        <v>1174</v>
      </c>
      <c r="F49" s="172" t="s">
        <v>1188</v>
      </c>
      <c r="G49" s="172" t="s">
        <v>1189</v>
      </c>
    </row>
    <row r="50">
      <c r="A50" s="193" t="s">
        <v>79</v>
      </c>
      <c r="B50" s="195" t="s">
        <v>207</v>
      </c>
      <c r="C50" s="270" t="s">
        <v>156</v>
      </c>
      <c r="D50" s="195" t="s">
        <v>884</v>
      </c>
      <c r="E50" s="271" t="s">
        <v>1138</v>
      </c>
      <c r="F50" s="172" t="s">
        <v>1190</v>
      </c>
      <c r="G50" s="172" t="s">
        <v>1191</v>
      </c>
    </row>
    <row r="51">
      <c r="A51" s="14"/>
      <c r="B51" s="195" t="s">
        <v>204</v>
      </c>
      <c r="C51" s="270" t="s">
        <v>156</v>
      </c>
      <c r="D51" s="195" t="s">
        <v>884</v>
      </c>
      <c r="E51" s="275" t="s">
        <v>1174</v>
      </c>
      <c r="F51" s="172" t="s">
        <v>1190</v>
      </c>
      <c r="G51" s="31"/>
    </row>
    <row r="52">
      <c r="A52" s="14"/>
      <c r="B52" s="195" t="s">
        <v>191</v>
      </c>
      <c r="C52" s="270" t="s">
        <v>156</v>
      </c>
      <c r="D52" s="195" t="s">
        <v>884</v>
      </c>
      <c r="E52" s="271" t="s">
        <v>1138</v>
      </c>
      <c r="F52" s="172" t="s">
        <v>1190</v>
      </c>
      <c r="G52" s="31"/>
    </row>
    <row r="53">
      <c r="A53" s="14"/>
      <c r="B53" s="195" t="s">
        <v>191</v>
      </c>
      <c r="C53" s="270" t="s">
        <v>156</v>
      </c>
      <c r="D53" s="195" t="s">
        <v>884</v>
      </c>
      <c r="E53" s="271" t="s">
        <v>1138</v>
      </c>
      <c r="F53" s="172" t="s">
        <v>1190</v>
      </c>
      <c r="G53" s="31"/>
    </row>
    <row r="54">
      <c r="A54" s="14"/>
      <c r="B54" s="195" t="s">
        <v>869</v>
      </c>
      <c r="C54" s="270" t="s">
        <v>156</v>
      </c>
      <c r="D54" s="195" t="s">
        <v>884</v>
      </c>
      <c r="E54" s="275" t="s">
        <v>1174</v>
      </c>
      <c r="F54" s="172" t="s">
        <v>1190</v>
      </c>
      <c r="G54" s="31"/>
    </row>
    <row r="55">
      <c r="A55" s="14"/>
      <c r="B55" s="195" t="s">
        <v>869</v>
      </c>
      <c r="C55" s="270" t="s">
        <v>157</v>
      </c>
      <c r="D55" s="195" t="s">
        <v>999</v>
      </c>
      <c r="E55" s="271" t="s">
        <v>1138</v>
      </c>
      <c r="F55" s="172" t="s">
        <v>1190</v>
      </c>
      <c r="G55" s="31"/>
    </row>
    <row r="56">
      <c r="A56" s="14"/>
      <c r="B56" s="195" t="s">
        <v>204</v>
      </c>
      <c r="C56" s="270" t="s">
        <v>160</v>
      </c>
      <c r="D56" s="195" t="s">
        <v>884</v>
      </c>
      <c r="E56" s="271" t="s">
        <v>1138</v>
      </c>
      <c r="F56" s="172" t="s">
        <v>1190</v>
      </c>
      <c r="G56" s="31"/>
    </row>
    <row r="57">
      <c r="A57" s="14"/>
      <c r="B57" s="195" t="s">
        <v>191</v>
      </c>
      <c r="C57" s="270" t="s">
        <v>160</v>
      </c>
      <c r="D57" s="195" t="s">
        <v>884</v>
      </c>
      <c r="E57" s="271" t="s">
        <v>1138</v>
      </c>
      <c r="F57" s="172" t="s">
        <v>1190</v>
      </c>
      <c r="G57" s="31"/>
    </row>
    <row r="58">
      <c r="A58" s="14"/>
      <c r="B58" s="195" t="s">
        <v>191</v>
      </c>
      <c r="C58" s="270" t="s">
        <v>160</v>
      </c>
      <c r="D58" s="195" t="s">
        <v>884</v>
      </c>
      <c r="E58" s="271" t="s">
        <v>1138</v>
      </c>
      <c r="F58" s="172" t="s">
        <v>1190</v>
      </c>
      <c r="G58" s="31"/>
    </row>
    <row r="59">
      <c r="A59" s="14"/>
      <c r="B59" s="195" t="s">
        <v>869</v>
      </c>
      <c r="C59" s="270" t="s">
        <v>160</v>
      </c>
      <c r="D59" s="195" t="s">
        <v>999</v>
      </c>
      <c r="E59" s="271" t="s">
        <v>1138</v>
      </c>
      <c r="F59" s="172" t="s">
        <v>1190</v>
      </c>
      <c r="G59" s="31"/>
    </row>
    <row r="60">
      <c r="A60" s="14"/>
      <c r="B60" s="195" t="s">
        <v>869</v>
      </c>
      <c r="C60" s="270" t="s">
        <v>160</v>
      </c>
      <c r="D60" s="195" t="s">
        <v>999</v>
      </c>
      <c r="E60" s="271" t="s">
        <v>1138</v>
      </c>
      <c r="F60" s="172" t="s">
        <v>1190</v>
      </c>
      <c r="G60" s="31"/>
    </row>
    <row r="61">
      <c r="A61" s="14"/>
      <c r="B61" s="195" t="s">
        <v>869</v>
      </c>
      <c r="C61" s="270" t="s">
        <v>160</v>
      </c>
      <c r="D61" s="195" t="s">
        <v>999</v>
      </c>
      <c r="E61" s="271" t="s">
        <v>1138</v>
      </c>
      <c r="F61" s="172" t="s">
        <v>1190</v>
      </c>
      <c r="G61" s="31"/>
    </row>
    <row r="62">
      <c r="A62" s="14"/>
      <c r="B62" s="195" t="s">
        <v>204</v>
      </c>
      <c r="C62" s="270" t="s">
        <v>159</v>
      </c>
      <c r="D62" s="195" t="s">
        <v>999</v>
      </c>
      <c r="E62" s="271" t="s">
        <v>1138</v>
      </c>
      <c r="F62" s="172" t="s">
        <v>1190</v>
      </c>
      <c r="G62" s="31"/>
    </row>
    <row r="63">
      <c r="A63" s="14"/>
      <c r="B63" s="195" t="s">
        <v>191</v>
      </c>
      <c r="C63" s="270" t="s">
        <v>159</v>
      </c>
      <c r="D63" s="195" t="s">
        <v>999</v>
      </c>
      <c r="E63" s="271" t="s">
        <v>1138</v>
      </c>
      <c r="F63" s="172" t="s">
        <v>1190</v>
      </c>
      <c r="G63" s="31"/>
    </row>
    <row r="64">
      <c r="A64" s="14"/>
      <c r="B64" s="195" t="s">
        <v>191</v>
      </c>
      <c r="C64" s="270" t="s">
        <v>159</v>
      </c>
      <c r="D64" s="195" t="s">
        <v>999</v>
      </c>
      <c r="E64" s="271" t="s">
        <v>1138</v>
      </c>
      <c r="F64" s="172" t="s">
        <v>1190</v>
      </c>
      <c r="G64" s="31"/>
    </row>
    <row r="65">
      <c r="A65" s="14"/>
      <c r="B65" s="195" t="s">
        <v>869</v>
      </c>
      <c r="C65" s="270" t="s">
        <v>159</v>
      </c>
      <c r="D65" s="195" t="s">
        <v>999</v>
      </c>
      <c r="E65" s="271" t="s">
        <v>1138</v>
      </c>
      <c r="F65" s="172" t="s">
        <v>1190</v>
      </c>
      <c r="G65" s="31"/>
    </row>
    <row r="66">
      <c r="A66" s="14"/>
      <c r="B66" s="195" t="s">
        <v>869</v>
      </c>
      <c r="C66" s="270" t="s">
        <v>159</v>
      </c>
      <c r="D66" s="195" t="s">
        <v>999</v>
      </c>
      <c r="E66" s="271" t="s">
        <v>1138</v>
      </c>
      <c r="F66" s="172" t="s">
        <v>1190</v>
      </c>
      <c r="G66" s="31"/>
    </row>
    <row r="67">
      <c r="A67" s="15"/>
      <c r="B67" s="195" t="s">
        <v>869</v>
      </c>
      <c r="C67" s="270" t="s">
        <v>159</v>
      </c>
      <c r="D67" s="195" t="s">
        <v>999</v>
      </c>
      <c r="E67" s="271" t="s">
        <v>1138</v>
      </c>
      <c r="F67" s="172" t="s">
        <v>1190</v>
      </c>
      <c r="G67" s="31"/>
    </row>
    <row r="68">
      <c r="A68" s="280"/>
      <c r="D68" s="210"/>
    </row>
    <row r="69">
      <c r="A69" s="280"/>
      <c r="D69" s="210"/>
    </row>
    <row r="70">
      <c r="A70" s="280"/>
      <c r="D70" s="210"/>
    </row>
    <row r="71">
      <c r="A71" s="280"/>
      <c r="B71" s="277"/>
      <c r="C71" s="277"/>
      <c r="D71" s="278"/>
      <c r="E71" s="277"/>
    </row>
    <row r="72">
      <c r="A72" s="169" t="s">
        <v>0</v>
      </c>
      <c r="B72" s="267" t="s">
        <v>347</v>
      </c>
      <c r="C72" s="267" t="s">
        <v>231</v>
      </c>
      <c r="D72" s="177" t="s">
        <v>260</v>
      </c>
      <c r="E72" s="268" t="s">
        <v>271</v>
      </c>
      <c r="F72" s="267" t="s">
        <v>1135</v>
      </c>
      <c r="G72" s="267" t="s">
        <v>1136</v>
      </c>
    </row>
    <row r="73">
      <c r="A73" s="193" t="s">
        <v>7</v>
      </c>
      <c r="B73" s="195" t="s">
        <v>174</v>
      </c>
      <c r="C73" s="270" t="s">
        <v>156</v>
      </c>
      <c r="D73" s="195" t="s">
        <v>480</v>
      </c>
      <c r="E73" s="275" t="s">
        <v>1174</v>
      </c>
      <c r="F73" s="173" t="s">
        <v>1192</v>
      </c>
      <c r="G73" s="172" t="s">
        <v>1193</v>
      </c>
    </row>
    <row r="74">
      <c r="A74" s="14"/>
      <c r="B74" s="195" t="s">
        <v>177</v>
      </c>
      <c r="C74" s="270" t="s">
        <v>156</v>
      </c>
      <c r="D74" s="195" t="s">
        <v>480</v>
      </c>
      <c r="E74" s="275" t="s">
        <v>1174</v>
      </c>
      <c r="F74" s="173" t="s">
        <v>1192</v>
      </c>
      <c r="G74" s="31"/>
    </row>
    <row r="75">
      <c r="A75" s="14"/>
      <c r="B75" s="195" t="s">
        <v>163</v>
      </c>
      <c r="C75" s="270" t="s">
        <v>156</v>
      </c>
      <c r="D75" s="195" t="s">
        <v>1194</v>
      </c>
      <c r="E75" s="271" t="s">
        <v>1138</v>
      </c>
      <c r="F75" s="173" t="s">
        <v>1192</v>
      </c>
      <c r="G75" s="31"/>
    </row>
    <row r="76">
      <c r="A76" s="14"/>
      <c r="B76" s="195" t="s">
        <v>172</v>
      </c>
      <c r="C76" s="270" t="s">
        <v>156</v>
      </c>
      <c r="D76" s="195" t="s">
        <v>480</v>
      </c>
      <c r="E76" s="271" t="s">
        <v>1138</v>
      </c>
      <c r="F76" s="173" t="s">
        <v>1192</v>
      </c>
      <c r="G76" s="31"/>
    </row>
    <row r="77">
      <c r="A77" s="14"/>
      <c r="B77" s="195" t="s">
        <v>386</v>
      </c>
      <c r="C77" s="270" t="s">
        <v>156</v>
      </c>
      <c r="D77" s="195" t="s">
        <v>1195</v>
      </c>
      <c r="E77" s="271" t="s">
        <v>1138</v>
      </c>
      <c r="F77" s="173" t="s">
        <v>1192</v>
      </c>
      <c r="G77" s="31"/>
    </row>
    <row r="78">
      <c r="A78" s="14"/>
      <c r="B78" s="195" t="s">
        <v>177</v>
      </c>
      <c r="C78" s="270" t="s">
        <v>156</v>
      </c>
      <c r="D78" s="195" t="s">
        <v>1196</v>
      </c>
      <c r="E78" s="275" t="s">
        <v>1174</v>
      </c>
      <c r="F78" s="173" t="s">
        <v>1197</v>
      </c>
      <c r="G78" s="31"/>
    </row>
    <row r="79">
      <c r="A79" s="14"/>
      <c r="B79" s="195" t="s">
        <v>174</v>
      </c>
      <c r="C79" s="270" t="s">
        <v>157</v>
      </c>
      <c r="D79" s="195" t="s">
        <v>480</v>
      </c>
      <c r="E79" s="275" t="s">
        <v>1174</v>
      </c>
      <c r="F79" s="173" t="s">
        <v>1192</v>
      </c>
      <c r="G79" s="31"/>
    </row>
    <row r="80">
      <c r="A80" s="14"/>
      <c r="B80" s="195" t="s">
        <v>163</v>
      </c>
      <c r="C80" s="270" t="s">
        <v>157</v>
      </c>
      <c r="D80" s="195" t="s">
        <v>1194</v>
      </c>
      <c r="E80" s="271" t="s">
        <v>1138</v>
      </c>
      <c r="F80" s="173" t="s">
        <v>1192</v>
      </c>
      <c r="G80" s="31"/>
    </row>
    <row r="81">
      <c r="A81" s="14"/>
      <c r="B81" s="195" t="s">
        <v>386</v>
      </c>
      <c r="C81" s="270" t="s">
        <v>157</v>
      </c>
      <c r="D81" s="195" t="s">
        <v>1198</v>
      </c>
      <c r="E81" s="271" t="s">
        <v>1138</v>
      </c>
      <c r="F81" s="173" t="s">
        <v>1192</v>
      </c>
      <c r="G81" s="31"/>
    </row>
    <row r="82">
      <c r="A82" s="14"/>
      <c r="B82" s="195" t="s">
        <v>177</v>
      </c>
      <c r="C82" s="270" t="s">
        <v>157</v>
      </c>
      <c r="D82" s="195" t="s">
        <v>1199</v>
      </c>
      <c r="E82" s="275" t="s">
        <v>1174</v>
      </c>
      <c r="F82" s="173" t="s">
        <v>1197</v>
      </c>
      <c r="G82" s="172" t="s">
        <v>1200</v>
      </c>
    </row>
    <row r="83">
      <c r="A83" s="14"/>
      <c r="B83" s="195" t="s">
        <v>174</v>
      </c>
      <c r="C83" s="270" t="s">
        <v>158</v>
      </c>
      <c r="D83" s="195" t="s">
        <v>480</v>
      </c>
      <c r="E83" s="275" t="s">
        <v>1174</v>
      </c>
      <c r="F83" s="173" t="s">
        <v>1192</v>
      </c>
      <c r="G83" s="31"/>
    </row>
    <row r="84">
      <c r="A84" s="14"/>
      <c r="B84" s="195" t="s">
        <v>163</v>
      </c>
      <c r="C84" s="270" t="s">
        <v>158</v>
      </c>
      <c r="D84" s="195" t="s">
        <v>480</v>
      </c>
      <c r="E84" s="271" t="s">
        <v>1138</v>
      </c>
      <c r="F84" s="173" t="s">
        <v>1192</v>
      </c>
      <c r="G84" s="31"/>
    </row>
    <row r="85">
      <c r="A85" s="14"/>
      <c r="B85" s="195" t="s">
        <v>386</v>
      </c>
      <c r="C85" s="270" t="s">
        <v>158</v>
      </c>
      <c r="D85" s="195" t="s">
        <v>480</v>
      </c>
      <c r="E85" s="271" t="s">
        <v>1138</v>
      </c>
      <c r="F85" s="173" t="s">
        <v>1192</v>
      </c>
      <c r="G85" s="31"/>
    </row>
    <row r="86">
      <c r="A86" s="14"/>
      <c r="B86" s="195" t="s">
        <v>177</v>
      </c>
      <c r="C86" s="270" t="s">
        <v>159</v>
      </c>
      <c r="D86" s="195" t="s">
        <v>1196</v>
      </c>
      <c r="E86" s="271" t="s">
        <v>1138</v>
      </c>
      <c r="F86" s="173" t="s">
        <v>1197</v>
      </c>
      <c r="G86" s="31"/>
    </row>
    <row r="87">
      <c r="A87" s="14"/>
      <c r="B87" s="195" t="s">
        <v>174</v>
      </c>
      <c r="C87" s="270" t="s">
        <v>159</v>
      </c>
      <c r="D87" s="195" t="s">
        <v>1201</v>
      </c>
      <c r="E87" s="271" t="s">
        <v>1138</v>
      </c>
      <c r="F87" s="173" t="s">
        <v>1192</v>
      </c>
      <c r="G87" s="31"/>
    </row>
    <row r="88">
      <c r="A88" s="14"/>
      <c r="B88" s="195" t="s">
        <v>163</v>
      </c>
      <c r="C88" s="270" t="s">
        <v>159</v>
      </c>
      <c r="D88" s="195" t="s">
        <v>480</v>
      </c>
      <c r="E88" s="271" t="s">
        <v>1138</v>
      </c>
      <c r="F88" s="173" t="s">
        <v>1192</v>
      </c>
      <c r="G88" s="31"/>
    </row>
    <row r="89">
      <c r="A89" s="14"/>
      <c r="B89" s="195" t="s">
        <v>386</v>
      </c>
      <c r="C89" s="270" t="s">
        <v>159</v>
      </c>
      <c r="D89" s="195" t="s">
        <v>480</v>
      </c>
      <c r="E89" s="271" t="s">
        <v>1138</v>
      </c>
      <c r="F89" s="173" t="s">
        <v>1192</v>
      </c>
      <c r="G89" s="31"/>
    </row>
    <row r="90">
      <c r="A90" s="14"/>
      <c r="B90" s="195" t="s">
        <v>177</v>
      </c>
      <c r="C90" s="270" t="s">
        <v>161</v>
      </c>
      <c r="D90" s="195" t="s">
        <v>1202</v>
      </c>
      <c r="E90" s="275" t="s">
        <v>1174</v>
      </c>
      <c r="F90" s="173" t="s">
        <v>1197</v>
      </c>
      <c r="G90" s="31"/>
    </row>
    <row r="91">
      <c r="A91" s="14"/>
      <c r="B91" s="195" t="s">
        <v>174</v>
      </c>
      <c r="C91" s="270" t="s">
        <v>161</v>
      </c>
      <c r="D91" s="195" t="s">
        <v>480</v>
      </c>
      <c r="E91" s="275" t="s">
        <v>1174</v>
      </c>
      <c r="F91" s="173" t="s">
        <v>1192</v>
      </c>
      <c r="G91" s="31"/>
    </row>
    <row r="92">
      <c r="A92" s="14"/>
      <c r="B92" s="195" t="s">
        <v>177</v>
      </c>
      <c r="C92" s="270" t="s">
        <v>161</v>
      </c>
      <c r="D92" s="195" t="s">
        <v>1203</v>
      </c>
      <c r="E92" s="275" t="s">
        <v>1174</v>
      </c>
      <c r="F92" s="173" t="s">
        <v>1197</v>
      </c>
      <c r="G92" s="31"/>
    </row>
    <row r="93">
      <c r="A93" s="14"/>
      <c r="B93" s="195" t="s">
        <v>163</v>
      </c>
      <c r="C93" s="270" t="s">
        <v>161</v>
      </c>
      <c r="D93" s="195" t="s">
        <v>480</v>
      </c>
      <c r="E93" s="275" t="s">
        <v>1174</v>
      </c>
      <c r="F93" s="173" t="s">
        <v>1192</v>
      </c>
      <c r="G93" s="31"/>
    </row>
    <row r="94">
      <c r="A94" s="14"/>
      <c r="B94" s="195" t="s">
        <v>386</v>
      </c>
      <c r="C94" s="270" t="s">
        <v>161</v>
      </c>
      <c r="D94" s="195" t="s">
        <v>480</v>
      </c>
      <c r="E94" s="271" t="s">
        <v>1138</v>
      </c>
      <c r="F94" s="173" t="s">
        <v>1192</v>
      </c>
      <c r="G94" s="31"/>
    </row>
    <row r="95">
      <c r="A95" s="14"/>
      <c r="B95" s="195" t="s">
        <v>174</v>
      </c>
      <c r="C95" s="270" t="s">
        <v>160</v>
      </c>
      <c r="D95" s="195" t="s">
        <v>480</v>
      </c>
      <c r="E95" s="271" t="s">
        <v>1138</v>
      </c>
      <c r="F95" s="173" t="s">
        <v>1192</v>
      </c>
      <c r="G95" s="31"/>
    </row>
    <row r="96">
      <c r="A96" s="14"/>
      <c r="B96" s="195" t="s">
        <v>163</v>
      </c>
      <c r="C96" s="270" t="s">
        <v>160</v>
      </c>
      <c r="D96" s="195" t="s">
        <v>1204</v>
      </c>
      <c r="E96" s="275" t="s">
        <v>1174</v>
      </c>
      <c r="F96" s="173" t="s">
        <v>1192</v>
      </c>
      <c r="G96" s="31"/>
      <c r="H96" s="280"/>
      <c r="I96" s="280"/>
      <c r="J96" s="280"/>
      <c r="K96" s="280"/>
      <c r="L96" s="280"/>
      <c r="M96" s="280"/>
      <c r="N96" s="280"/>
      <c r="O96" s="280"/>
      <c r="P96" s="280"/>
      <c r="Q96" s="280"/>
      <c r="R96" s="280"/>
      <c r="S96" s="280"/>
      <c r="T96" s="280"/>
      <c r="U96" s="280"/>
      <c r="V96" s="280"/>
      <c r="W96" s="280"/>
      <c r="X96" s="280"/>
      <c r="Y96" s="280"/>
      <c r="Z96" s="280"/>
      <c r="AA96" s="280"/>
    </row>
    <row r="97">
      <c r="A97" s="15"/>
      <c r="B97" s="195" t="s">
        <v>386</v>
      </c>
      <c r="C97" s="270" t="s">
        <v>160</v>
      </c>
      <c r="D97" s="195" t="s">
        <v>480</v>
      </c>
      <c r="E97" s="271" t="s">
        <v>1138</v>
      </c>
      <c r="F97" s="173" t="s">
        <v>1192</v>
      </c>
      <c r="G97" s="31"/>
    </row>
    <row r="98">
      <c r="A98" s="193" t="s">
        <v>53</v>
      </c>
      <c r="B98" s="195" t="s">
        <v>193</v>
      </c>
      <c r="C98" s="270" t="s">
        <v>157</v>
      </c>
      <c r="D98" s="281" t="s">
        <v>1205</v>
      </c>
      <c r="E98" s="275" t="s">
        <v>1174</v>
      </c>
      <c r="F98" s="173" t="s">
        <v>1206</v>
      </c>
      <c r="G98" s="172" t="s">
        <v>1207</v>
      </c>
      <c r="H98" s="280"/>
      <c r="I98" s="280"/>
      <c r="J98" s="280"/>
      <c r="K98" s="280"/>
      <c r="L98" s="280"/>
      <c r="M98" s="280"/>
      <c r="N98" s="280"/>
      <c r="O98" s="280"/>
      <c r="P98" s="280"/>
      <c r="Q98" s="280"/>
      <c r="R98" s="280"/>
      <c r="S98" s="280"/>
      <c r="T98" s="280"/>
      <c r="U98" s="280"/>
      <c r="V98" s="280"/>
      <c r="W98" s="280"/>
      <c r="X98" s="280"/>
      <c r="Y98" s="280"/>
      <c r="Z98" s="280"/>
      <c r="AA98" s="280"/>
    </row>
    <row r="99">
      <c r="A99" s="14"/>
      <c r="B99" s="195" t="s">
        <v>195</v>
      </c>
      <c r="C99" s="270" t="s">
        <v>159</v>
      </c>
      <c r="D99" s="195" t="s">
        <v>1208</v>
      </c>
      <c r="E99" s="275" t="s">
        <v>1174</v>
      </c>
      <c r="F99" s="173" t="s">
        <v>1209</v>
      </c>
      <c r="G99" s="172" t="s">
        <v>1210</v>
      </c>
      <c r="H99" s="280"/>
      <c r="I99" s="280"/>
      <c r="J99" s="280"/>
      <c r="K99" s="280"/>
      <c r="L99" s="280"/>
      <c r="M99" s="280"/>
      <c r="N99" s="280"/>
      <c r="O99" s="280"/>
      <c r="P99" s="280"/>
      <c r="Q99" s="280"/>
      <c r="R99" s="280"/>
      <c r="S99" s="280"/>
      <c r="T99" s="280"/>
      <c r="U99" s="280"/>
      <c r="V99" s="280"/>
      <c r="W99" s="280"/>
      <c r="X99" s="280"/>
      <c r="Y99" s="280"/>
      <c r="Z99" s="280"/>
      <c r="AA99" s="280"/>
    </row>
    <row r="100">
      <c r="A100" s="15"/>
      <c r="B100" s="195" t="s">
        <v>195</v>
      </c>
      <c r="C100" s="270" t="s">
        <v>159</v>
      </c>
      <c r="D100" s="195" t="s">
        <v>833</v>
      </c>
      <c r="E100" s="271" t="s">
        <v>1138</v>
      </c>
      <c r="F100" s="173" t="s">
        <v>1211</v>
      </c>
      <c r="G100" s="172" t="s">
        <v>1212</v>
      </c>
      <c r="H100" s="280"/>
      <c r="I100" s="280"/>
      <c r="J100" s="280"/>
      <c r="K100" s="280"/>
      <c r="L100" s="280"/>
      <c r="M100" s="280"/>
      <c r="N100" s="280"/>
      <c r="O100" s="280"/>
      <c r="P100" s="280"/>
      <c r="Q100" s="280"/>
      <c r="R100" s="280"/>
      <c r="S100" s="280"/>
      <c r="T100" s="280"/>
      <c r="U100" s="280"/>
      <c r="V100" s="280"/>
      <c r="W100" s="280"/>
      <c r="X100" s="280"/>
      <c r="Y100" s="280"/>
      <c r="Z100" s="280"/>
      <c r="AA100" s="280"/>
    </row>
    <row r="101">
      <c r="A101" s="193" t="s">
        <v>79</v>
      </c>
      <c r="B101" s="195" t="s">
        <v>207</v>
      </c>
      <c r="C101" s="270" t="s">
        <v>156</v>
      </c>
      <c r="D101" s="269" t="s">
        <v>1213</v>
      </c>
      <c r="E101" s="275" t="s">
        <v>1174</v>
      </c>
      <c r="F101" s="173" t="s">
        <v>1214</v>
      </c>
      <c r="G101" s="173" t="s">
        <v>1215</v>
      </c>
    </row>
    <row r="102">
      <c r="A102" s="14"/>
      <c r="B102" s="195" t="s">
        <v>204</v>
      </c>
      <c r="C102" s="270" t="s">
        <v>156</v>
      </c>
      <c r="D102" s="269" t="s">
        <v>904</v>
      </c>
      <c r="E102" s="271" t="s">
        <v>1138</v>
      </c>
      <c r="F102" s="173" t="s">
        <v>1214</v>
      </c>
      <c r="G102" s="173"/>
    </row>
    <row r="103">
      <c r="A103" s="14"/>
      <c r="B103" s="195" t="s">
        <v>191</v>
      </c>
      <c r="C103" s="270" t="s">
        <v>156</v>
      </c>
      <c r="D103" s="195" t="s">
        <v>904</v>
      </c>
      <c r="E103" s="275" t="s">
        <v>1174</v>
      </c>
      <c r="F103" s="173" t="s">
        <v>1214</v>
      </c>
      <c r="G103" s="173"/>
    </row>
    <row r="104">
      <c r="A104" s="14"/>
      <c r="B104" s="195" t="s">
        <v>195</v>
      </c>
      <c r="C104" s="270" t="s">
        <v>156</v>
      </c>
      <c r="D104" s="195" t="s">
        <v>904</v>
      </c>
      <c r="E104" s="271" t="s">
        <v>1138</v>
      </c>
      <c r="F104" s="173" t="s">
        <v>1214</v>
      </c>
      <c r="G104" s="173"/>
    </row>
    <row r="105">
      <c r="A105" s="14"/>
      <c r="B105" s="195" t="s">
        <v>191</v>
      </c>
      <c r="C105" s="270" t="s">
        <v>156</v>
      </c>
      <c r="D105" s="195" t="s">
        <v>1216</v>
      </c>
      <c r="E105" s="275" t="s">
        <v>1174</v>
      </c>
      <c r="F105" s="173" t="s">
        <v>1214</v>
      </c>
      <c r="G105" s="173"/>
    </row>
    <row r="106">
      <c r="A106" s="14"/>
      <c r="B106" s="195" t="s">
        <v>191</v>
      </c>
      <c r="C106" s="270" t="s">
        <v>156</v>
      </c>
      <c r="D106" s="195" t="s">
        <v>1216</v>
      </c>
      <c r="E106" s="275" t="s">
        <v>1174</v>
      </c>
      <c r="F106" s="173" t="s">
        <v>1214</v>
      </c>
      <c r="G106" s="173"/>
    </row>
    <row r="107">
      <c r="A107" s="14"/>
      <c r="B107" s="195" t="s">
        <v>869</v>
      </c>
      <c r="C107" s="270" t="s">
        <v>156</v>
      </c>
      <c r="D107" s="195" t="s">
        <v>1216</v>
      </c>
      <c r="E107" s="275" t="s">
        <v>1174</v>
      </c>
      <c r="F107" s="173" t="s">
        <v>1214</v>
      </c>
      <c r="G107" s="173"/>
    </row>
    <row r="108">
      <c r="A108" s="14"/>
      <c r="B108" s="195" t="s">
        <v>869</v>
      </c>
      <c r="C108" s="270" t="s">
        <v>156</v>
      </c>
      <c r="D108" s="195" t="s">
        <v>1216</v>
      </c>
      <c r="E108" s="275" t="s">
        <v>1174</v>
      </c>
      <c r="F108" s="173" t="s">
        <v>1214</v>
      </c>
      <c r="G108" s="173"/>
    </row>
    <row r="109">
      <c r="A109" s="14"/>
      <c r="B109" s="195" t="s">
        <v>869</v>
      </c>
      <c r="C109" s="270" t="s">
        <v>156</v>
      </c>
      <c r="D109" s="195" t="s">
        <v>1216</v>
      </c>
      <c r="E109" s="275" t="s">
        <v>1174</v>
      </c>
      <c r="F109" s="173" t="s">
        <v>1214</v>
      </c>
      <c r="G109" s="173"/>
    </row>
    <row r="110">
      <c r="A110" s="14"/>
      <c r="B110" s="195" t="s">
        <v>204</v>
      </c>
      <c r="C110" s="270" t="s">
        <v>161</v>
      </c>
      <c r="D110" s="195" t="s">
        <v>1217</v>
      </c>
      <c r="E110" s="271" t="s">
        <v>1138</v>
      </c>
      <c r="F110" s="173" t="s">
        <v>1214</v>
      </c>
      <c r="G110" s="173"/>
    </row>
    <row r="111">
      <c r="A111" s="14"/>
      <c r="B111" s="195" t="s">
        <v>869</v>
      </c>
      <c r="C111" s="270" t="s">
        <v>161</v>
      </c>
      <c r="D111" s="195" t="s">
        <v>1217</v>
      </c>
      <c r="E111" s="271" t="s">
        <v>1138</v>
      </c>
      <c r="F111" s="173" t="s">
        <v>1214</v>
      </c>
      <c r="G111" s="173"/>
    </row>
    <row r="112">
      <c r="A112" s="14"/>
      <c r="B112" s="195" t="s">
        <v>869</v>
      </c>
      <c r="C112" s="270" t="s">
        <v>161</v>
      </c>
      <c r="D112" s="195" t="s">
        <v>1217</v>
      </c>
      <c r="E112" s="275" t="s">
        <v>1174</v>
      </c>
      <c r="F112" s="173" t="s">
        <v>1214</v>
      </c>
      <c r="G112" s="173"/>
    </row>
    <row r="113">
      <c r="A113" s="14"/>
      <c r="B113" s="195" t="s">
        <v>869</v>
      </c>
      <c r="C113" s="270" t="s">
        <v>161</v>
      </c>
      <c r="D113" s="195" t="s">
        <v>1217</v>
      </c>
      <c r="E113" s="271" t="s">
        <v>1138</v>
      </c>
      <c r="F113" s="173" t="s">
        <v>1214</v>
      </c>
      <c r="G113" s="173"/>
    </row>
    <row r="114">
      <c r="A114" s="14"/>
      <c r="B114" s="195" t="s">
        <v>207</v>
      </c>
      <c r="C114" s="270" t="s">
        <v>157</v>
      </c>
      <c r="D114" s="195" t="s">
        <v>1217</v>
      </c>
      <c r="E114" s="271" t="s">
        <v>1138</v>
      </c>
      <c r="F114" s="173" t="s">
        <v>1214</v>
      </c>
      <c r="G114" s="173"/>
    </row>
    <row r="115">
      <c r="A115" s="14"/>
      <c r="B115" s="195" t="s">
        <v>195</v>
      </c>
      <c r="C115" s="270" t="s">
        <v>157</v>
      </c>
      <c r="D115" s="195" t="s">
        <v>1217</v>
      </c>
      <c r="E115" s="275" t="s">
        <v>1174</v>
      </c>
      <c r="F115" s="173" t="s">
        <v>1214</v>
      </c>
      <c r="G115" s="173"/>
    </row>
    <row r="116">
      <c r="A116" s="14"/>
      <c r="B116" s="195" t="s">
        <v>204</v>
      </c>
      <c r="C116" s="270" t="s">
        <v>157</v>
      </c>
      <c r="D116" s="195" t="s">
        <v>1217</v>
      </c>
      <c r="E116" s="271" t="s">
        <v>1138</v>
      </c>
      <c r="F116" s="173" t="s">
        <v>1214</v>
      </c>
      <c r="G116" s="173"/>
    </row>
    <row r="117">
      <c r="A117" s="14"/>
      <c r="B117" s="195" t="s">
        <v>191</v>
      </c>
      <c r="C117" s="270" t="s">
        <v>157</v>
      </c>
      <c r="D117" s="195" t="s">
        <v>1217</v>
      </c>
      <c r="E117" s="275" t="s">
        <v>1174</v>
      </c>
      <c r="F117" s="173" t="s">
        <v>1214</v>
      </c>
      <c r="G117" s="173"/>
    </row>
    <row r="118">
      <c r="A118" s="14"/>
      <c r="B118" s="195" t="s">
        <v>191</v>
      </c>
      <c r="C118" s="270" t="s">
        <v>157</v>
      </c>
      <c r="D118" s="195" t="s">
        <v>1217</v>
      </c>
      <c r="E118" s="275" t="s">
        <v>1174</v>
      </c>
      <c r="F118" s="173" t="s">
        <v>1214</v>
      </c>
      <c r="G118" s="173"/>
    </row>
    <row r="119">
      <c r="A119" s="14"/>
      <c r="B119" s="195" t="s">
        <v>869</v>
      </c>
      <c r="C119" s="270" t="s">
        <v>157</v>
      </c>
      <c r="D119" s="195" t="s">
        <v>1217</v>
      </c>
      <c r="E119" s="275" t="s">
        <v>1174</v>
      </c>
      <c r="F119" s="173" t="s">
        <v>1214</v>
      </c>
      <c r="G119" s="173"/>
    </row>
    <row r="120">
      <c r="A120" s="14"/>
      <c r="B120" s="195" t="s">
        <v>869</v>
      </c>
      <c r="C120" s="270" t="s">
        <v>157</v>
      </c>
      <c r="D120" s="195" t="s">
        <v>1217</v>
      </c>
      <c r="E120" s="275" t="s">
        <v>1174</v>
      </c>
      <c r="F120" s="173" t="s">
        <v>1214</v>
      </c>
      <c r="G120" s="173"/>
    </row>
    <row r="121">
      <c r="A121" s="14"/>
      <c r="B121" s="195" t="s">
        <v>869</v>
      </c>
      <c r="C121" s="270" t="s">
        <v>157</v>
      </c>
      <c r="D121" s="195" t="s">
        <v>1217</v>
      </c>
      <c r="E121" s="271" t="s">
        <v>1138</v>
      </c>
      <c r="F121" s="173" t="s">
        <v>1214</v>
      </c>
      <c r="G121" s="173"/>
    </row>
    <row r="122">
      <c r="A122" s="14"/>
      <c r="B122" s="195" t="s">
        <v>869</v>
      </c>
      <c r="C122" s="270" t="s">
        <v>157</v>
      </c>
      <c r="D122" s="195" t="s">
        <v>1217</v>
      </c>
      <c r="E122" s="271" t="s">
        <v>1138</v>
      </c>
      <c r="F122" s="173" t="s">
        <v>1214</v>
      </c>
      <c r="G122" s="173"/>
    </row>
    <row r="123">
      <c r="A123" s="14"/>
      <c r="B123" s="274" t="s">
        <v>207</v>
      </c>
      <c r="C123" s="270" t="s">
        <v>160</v>
      </c>
      <c r="D123" s="269" t="s">
        <v>1217</v>
      </c>
      <c r="E123" s="282" t="s">
        <v>1174</v>
      </c>
      <c r="F123" s="270" t="s">
        <v>1214</v>
      </c>
      <c r="G123" s="173"/>
      <c r="H123" s="280"/>
      <c r="I123" s="280"/>
      <c r="J123" s="280"/>
      <c r="K123" s="280"/>
      <c r="L123" s="280"/>
      <c r="M123" s="280"/>
      <c r="N123" s="280"/>
      <c r="O123" s="280"/>
      <c r="P123" s="280"/>
      <c r="Q123" s="280"/>
      <c r="R123" s="280"/>
      <c r="S123" s="280"/>
      <c r="T123" s="280"/>
      <c r="U123" s="280"/>
      <c r="V123" s="280"/>
      <c r="W123" s="280"/>
      <c r="X123" s="280"/>
      <c r="Y123" s="280"/>
      <c r="Z123" s="280"/>
      <c r="AA123" s="280"/>
    </row>
    <row r="124">
      <c r="A124" s="14"/>
      <c r="B124" s="274" t="s">
        <v>195</v>
      </c>
      <c r="C124" s="270" t="s">
        <v>160</v>
      </c>
      <c r="D124" s="269" t="s">
        <v>1217</v>
      </c>
      <c r="E124" s="282" t="s">
        <v>1174</v>
      </c>
      <c r="F124" s="270" t="s">
        <v>1214</v>
      </c>
      <c r="G124" s="173"/>
      <c r="H124" s="280"/>
      <c r="I124" s="280"/>
      <c r="J124" s="280"/>
      <c r="K124" s="280"/>
      <c r="L124" s="280"/>
      <c r="M124" s="280"/>
      <c r="N124" s="280"/>
      <c r="O124" s="280"/>
      <c r="P124" s="280"/>
      <c r="Q124" s="280"/>
      <c r="R124" s="280"/>
      <c r="S124" s="280"/>
      <c r="T124" s="280"/>
      <c r="U124" s="280"/>
      <c r="V124" s="280"/>
      <c r="W124" s="280"/>
      <c r="X124" s="280"/>
      <c r="Y124" s="280"/>
      <c r="Z124" s="280"/>
      <c r="AA124" s="280"/>
    </row>
    <row r="125">
      <c r="A125" s="14"/>
      <c r="B125" s="274" t="s">
        <v>204</v>
      </c>
      <c r="C125" s="270" t="s">
        <v>160</v>
      </c>
      <c r="D125" s="269" t="s">
        <v>1217</v>
      </c>
      <c r="E125" s="283" t="s">
        <v>1138</v>
      </c>
      <c r="F125" s="270" t="s">
        <v>1214</v>
      </c>
      <c r="G125" s="173"/>
      <c r="H125" s="280"/>
      <c r="I125" s="280"/>
      <c r="J125" s="280"/>
      <c r="K125" s="280"/>
      <c r="L125" s="280"/>
      <c r="M125" s="280"/>
      <c r="N125" s="280"/>
      <c r="O125" s="280"/>
      <c r="P125" s="280"/>
      <c r="Q125" s="280"/>
      <c r="R125" s="280"/>
      <c r="S125" s="280"/>
      <c r="T125" s="280"/>
      <c r="U125" s="280"/>
      <c r="V125" s="280"/>
      <c r="W125" s="280"/>
      <c r="X125" s="280"/>
      <c r="Y125" s="280"/>
      <c r="Z125" s="280"/>
      <c r="AA125" s="280"/>
    </row>
    <row r="126">
      <c r="A126" s="14"/>
      <c r="B126" s="274" t="s">
        <v>191</v>
      </c>
      <c r="C126" s="270" t="s">
        <v>160</v>
      </c>
      <c r="D126" s="269" t="s">
        <v>1217</v>
      </c>
      <c r="E126" s="282" t="s">
        <v>1174</v>
      </c>
      <c r="F126" s="270" t="s">
        <v>1214</v>
      </c>
      <c r="G126" s="173"/>
      <c r="H126" s="280"/>
      <c r="I126" s="280"/>
      <c r="J126" s="280"/>
      <c r="K126" s="280"/>
      <c r="L126" s="280"/>
      <c r="M126" s="280"/>
      <c r="N126" s="280"/>
      <c r="O126" s="280"/>
      <c r="P126" s="280"/>
      <c r="Q126" s="280"/>
      <c r="R126" s="280"/>
      <c r="S126" s="280"/>
      <c r="T126" s="280"/>
      <c r="U126" s="280"/>
      <c r="V126" s="280"/>
      <c r="W126" s="280"/>
      <c r="X126" s="280"/>
      <c r="Y126" s="280"/>
      <c r="Z126" s="280"/>
      <c r="AA126" s="280"/>
    </row>
    <row r="127">
      <c r="A127" s="14"/>
      <c r="B127" s="274" t="s">
        <v>869</v>
      </c>
      <c r="C127" s="270" t="s">
        <v>160</v>
      </c>
      <c r="D127" s="269" t="s">
        <v>1217</v>
      </c>
      <c r="E127" s="282" t="s">
        <v>1174</v>
      </c>
      <c r="F127" s="270" t="s">
        <v>1214</v>
      </c>
      <c r="G127" s="173"/>
      <c r="H127" s="280"/>
      <c r="I127" s="280"/>
      <c r="J127" s="280"/>
      <c r="K127" s="280"/>
      <c r="L127" s="280"/>
      <c r="M127" s="280"/>
      <c r="N127" s="280"/>
      <c r="O127" s="280"/>
      <c r="P127" s="280"/>
      <c r="Q127" s="280"/>
      <c r="R127" s="280"/>
      <c r="S127" s="280"/>
      <c r="T127" s="280"/>
      <c r="U127" s="280"/>
      <c r="V127" s="280"/>
      <c r="W127" s="280"/>
      <c r="X127" s="280"/>
      <c r="Y127" s="280"/>
      <c r="Z127" s="280"/>
      <c r="AA127" s="280"/>
    </row>
    <row r="128">
      <c r="A128" s="14"/>
      <c r="B128" s="274" t="s">
        <v>869</v>
      </c>
      <c r="C128" s="270" t="s">
        <v>160</v>
      </c>
      <c r="D128" s="269" t="s">
        <v>1217</v>
      </c>
      <c r="E128" s="282" t="s">
        <v>1174</v>
      </c>
      <c r="F128" s="270" t="s">
        <v>1214</v>
      </c>
      <c r="G128" s="173"/>
      <c r="H128" s="280"/>
      <c r="I128" s="280"/>
      <c r="J128" s="280"/>
      <c r="K128" s="280"/>
      <c r="L128" s="280"/>
      <c r="M128" s="280"/>
      <c r="N128" s="280"/>
      <c r="O128" s="280"/>
      <c r="P128" s="280"/>
      <c r="Q128" s="280"/>
      <c r="R128" s="280"/>
      <c r="S128" s="280"/>
      <c r="T128" s="280"/>
      <c r="U128" s="280"/>
      <c r="V128" s="280"/>
      <c r="W128" s="280"/>
      <c r="X128" s="280"/>
      <c r="Y128" s="280"/>
      <c r="Z128" s="280"/>
      <c r="AA128" s="280"/>
    </row>
    <row r="129">
      <c r="A129" s="14"/>
      <c r="B129" s="195" t="s">
        <v>207</v>
      </c>
      <c r="C129" s="270" t="s">
        <v>159</v>
      </c>
      <c r="D129" s="195" t="s">
        <v>1217</v>
      </c>
      <c r="E129" s="271" t="s">
        <v>1138</v>
      </c>
      <c r="F129" s="173" t="s">
        <v>1214</v>
      </c>
      <c r="G129" s="173"/>
    </row>
    <row r="130">
      <c r="A130" s="14"/>
      <c r="B130" s="274" t="s">
        <v>195</v>
      </c>
      <c r="C130" s="270" t="s">
        <v>159</v>
      </c>
      <c r="D130" s="269" t="s">
        <v>1217</v>
      </c>
      <c r="E130" s="282" t="s">
        <v>1174</v>
      </c>
      <c r="F130" s="270" t="s">
        <v>1214</v>
      </c>
      <c r="G130" s="173"/>
      <c r="H130" s="280"/>
      <c r="I130" s="280"/>
      <c r="J130" s="280"/>
      <c r="K130" s="280"/>
      <c r="L130" s="280"/>
      <c r="M130" s="280"/>
      <c r="N130" s="280"/>
      <c r="O130" s="280"/>
      <c r="P130" s="280"/>
      <c r="Q130" s="280"/>
      <c r="R130" s="280"/>
      <c r="S130" s="280"/>
      <c r="T130" s="280"/>
      <c r="U130" s="280"/>
      <c r="V130" s="280"/>
      <c r="W130" s="280"/>
      <c r="X130" s="280"/>
      <c r="Y130" s="280"/>
      <c r="Z130" s="280"/>
      <c r="AA130" s="280"/>
    </row>
    <row r="131">
      <c r="A131" s="14"/>
      <c r="B131" s="274" t="s">
        <v>204</v>
      </c>
      <c r="C131" s="270" t="s">
        <v>159</v>
      </c>
      <c r="D131" s="269" t="s">
        <v>1217</v>
      </c>
      <c r="E131" s="283" t="s">
        <v>1138</v>
      </c>
      <c r="F131" s="270" t="s">
        <v>1214</v>
      </c>
      <c r="G131" s="173"/>
      <c r="H131" s="280"/>
      <c r="I131" s="280"/>
      <c r="J131" s="280"/>
      <c r="K131" s="280"/>
      <c r="L131" s="280"/>
      <c r="M131" s="280"/>
      <c r="N131" s="280"/>
      <c r="O131" s="280"/>
      <c r="P131" s="280"/>
      <c r="Q131" s="280"/>
      <c r="R131" s="280"/>
      <c r="S131" s="280"/>
      <c r="T131" s="280"/>
      <c r="U131" s="280"/>
      <c r="V131" s="280"/>
      <c r="W131" s="280"/>
      <c r="X131" s="280"/>
      <c r="Y131" s="280"/>
      <c r="Z131" s="280"/>
      <c r="AA131" s="280"/>
    </row>
    <row r="132">
      <c r="A132" s="14"/>
      <c r="B132" s="274" t="s">
        <v>191</v>
      </c>
      <c r="C132" s="270" t="s">
        <v>159</v>
      </c>
      <c r="D132" s="269" t="s">
        <v>1217</v>
      </c>
      <c r="E132" s="283" t="s">
        <v>1138</v>
      </c>
      <c r="F132" s="270" t="s">
        <v>1214</v>
      </c>
      <c r="G132" s="173"/>
      <c r="H132" s="280"/>
      <c r="I132" s="280"/>
      <c r="J132" s="280"/>
      <c r="K132" s="280"/>
      <c r="L132" s="280"/>
      <c r="M132" s="280"/>
      <c r="N132" s="280"/>
      <c r="O132" s="280"/>
      <c r="P132" s="280"/>
      <c r="Q132" s="280"/>
      <c r="R132" s="280"/>
      <c r="S132" s="280"/>
      <c r="T132" s="280"/>
      <c r="U132" s="280"/>
      <c r="V132" s="280"/>
      <c r="W132" s="280"/>
      <c r="X132" s="280"/>
      <c r="Y132" s="280"/>
      <c r="Z132" s="280"/>
      <c r="AA132" s="280"/>
    </row>
    <row r="133">
      <c r="A133" s="14"/>
      <c r="B133" s="274" t="s">
        <v>191</v>
      </c>
      <c r="C133" s="270" t="s">
        <v>159</v>
      </c>
      <c r="D133" s="269" t="s">
        <v>1217</v>
      </c>
      <c r="E133" s="282" t="s">
        <v>1174</v>
      </c>
      <c r="F133" s="270" t="s">
        <v>1214</v>
      </c>
      <c r="G133" s="173"/>
      <c r="H133" s="280"/>
      <c r="I133" s="280"/>
      <c r="J133" s="280"/>
      <c r="K133" s="280"/>
      <c r="L133" s="280"/>
      <c r="M133" s="280"/>
      <c r="N133" s="280"/>
      <c r="O133" s="280"/>
      <c r="P133" s="280"/>
      <c r="Q133" s="280"/>
      <c r="R133" s="280"/>
      <c r="S133" s="280"/>
      <c r="T133" s="280"/>
      <c r="U133" s="280"/>
      <c r="V133" s="280"/>
      <c r="W133" s="280"/>
      <c r="X133" s="280"/>
      <c r="Y133" s="280"/>
      <c r="Z133" s="280"/>
      <c r="AA133" s="280"/>
    </row>
    <row r="134">
      <c r="A134" s="14"/>
      <c r="B134" s="274" t="s">
        <v>869</v>
      </c>
      <c r="C134" s="270" t="s">
        <v>159</v>
      </c>
      <c r="D134" s="269" t="s">
        <v>1217</v>
      </c>
      <c r="E134" s="282" t="s">
        <v>1174</v>
      </c>
      <c r="F134" s="270" t="s">
        <v>1214</v>
      </c>
      <c r="G134" s="173"/>
      <c r="H134" s="280"/>
      <c r="I134" s="280"/>
      <c r="J134" s="280"/>
      <c r="K134" s="280"/>
      <c r="L134" s="280"/>
      <c r="M134" s="280"/>
      <c r="N134" s="280"/>
      <c r="O134" s="280"/>
      <c r="P134" s="280"/>
      <c r="Q134" s="280"/>
      <c r="R134" s="280"/>
      <c r="S134" s="280"/>
      <c r="T134" s="280"/>
      <c r="U134" s="280"/>
      <c r="V134" s="280"/>
      <c r="W134" s="280"/>
      <c r="X134" s="280"/>
      <c r="Y134" s="280"/>
      <c r="Z134" s="280"/>
      <c r="AA134" s="280"/>
    </row>
    <row r="135">
      <c r="A135" s="14"/>
      <c r="B135" s="274" t="s">
        <v>869</v>
      </c>
      <c r="C135" s="270" t="s">
        <v>159</v>
      </c>
      <c r="D135" s="269" t="s">
        <v>1217</v>
      </c>
      <c r="E135" s="282" t="s">
        <v>1174</v>
      </c>
      <c r="F135" s="270" t="s">
        <v>1214</v>
      </c>
      <c r="G135" s="173"/>
      <c r="H135" s="280"/>
      <c r="I135" s="280"/>
      <c r="J135" s="280"/>
      <c r="K135" s="280"/>
      <c r="L135" s="280"/>
      <c r="M135" s="280"/>
      <c r="N135" s="280"/>
      <c r="O135" s="280"/>
      <c r="P135" s="280"/>
      <c r="Q135" s="280"/>
      <c r="R135" s="280"/>
      <c r="S135" s="280"/>
      <c r="T135" s="280"/>
      <c r="U135" s="280"/>
      <c r="V135" s="280"/>
      <c r="W135" s="280"/>
      <c r="X135" s="280"/>
      <c r="Y135" s="280"/>
      <c r="Z135" s="280"/>
      <c r="AA135" s="280"/>
    </row>
    <row r="136">
      <c r="A136" s="14"/>
      <c r="B136" s="274" t="s">
        <v>869</v>
      </c>
      <c r="C136" s="270" t="s">
        <v>159</v>
      </c>
      <c r="D136" s="269" t="s">
        <v>1217</v>
      </c>
      <c r="E136" s="283" t="s">
        <v>1138</v>
      </c>
      <c r="F136" s="270" t="s">
        <v>1214</v>
      </c>
      <c r="G136" s="173"/>
      <c r="H136" s="280"/>
      <c r="I136" s="280"/>
      <c r="J136" s="280"/>
      <c r="K136" s="280"/>
      <c r="L136" s="280"/>
      <c r="M136" s="280"/>
      <c r="N136" s="280"/>
      <c r="O136" s="280"/>
      <c r="P136" s="280"/>
      <c r="Q136" s="280"/>
      <c r="R136" s="280"/>
      <c r="S136" s="280"/>
      <c r="T136" s="280"/>
      <c r="U136" s="280"/>
      <c r="V136" s="280"/>
      <c r="W136" s="280"/>
      <c r="X136" s="280"/>
      <c r="Y136" s="280"/>
      <c r="Z136" s="280"/>
      <c r="AA136" s="280"/>
    </row>
    <row r="137">
      <c r="A137" s="14"/>
      <c r="B137" s="195" t="s">
        <v>207</v>
      </c>
      <c r="C137" s="270" t="s">
        <v>158</v>
      </c>
      <c r="D137" s="195" t="s">
        <v>1217</v>
      </c>
      <c r="E137" s="275" t="s">
        <v>1174</v>
      </c>
      <c r="F137" s="173" t="s">
        <v>1214</v>
      </c>
      <c r="G137" s="173"/>
    </row>
    <row r="138">
      <c r="A138" s="14"/>
      <c r="B138" s="195" t="s">
        <v>195</v>
      </c>
      <c r="C138" s="270" t="s">
        <v>158</v>
      </c>
      <c r="D138" s="195" t="s">
        <v>1217</v>
      </c>
      <c r="E138" s="275" t="s">
        <v>1174</v>
      </c>
      <c r="F138" s="173" t="s">
        <v>1214</v>
      </c>
      <c r="G138" s="173"/>
    </row>
    <row r="139">
      <c r="A139" s="14"/>
      <c r="B139" s="195" t="s">
        <v>204</v>
      </c>
      <c r="C139" s="270" t="s">
        <v>158</v>
      </c>
      <c r="D139" s="195" t="s">
        <v>1217</v>
      </c>
      <c r="E139" s="271" t="s">
        <v>1138</v>
      </c>
      <c r="F139" s="173" t="s">
        <v>1214</v>
      </c>
      <c r="G139" s="173"/>
    </row>
    <row r="140">
      <c r="A140" s="14"/>
      <c r="B140" s="274" t="s">
        <v>191</v>
      </c>
      <c r="C140" s="270" t="s">
        <v>158</v>
      </c>
      <c r="D140" s="269" t="s">
        <v>1217</v>
      </c>
      <c r="E140" s="282" t="s">
        <v>1174</v>
      </c>
      <c r="F140" s="270" t="s">
        <v>1214</v>
      </c>
      <c r="G140" s="173"/>
      <c r="H140" s="280"/>
      <c r="I140" s="280"/>
      <c r="J140" s="280"/>
      <c r="K140" s="280"/>
      <c r="L140" s="280"/>
      <c r="M140" s="280"/>
      <c r="N140" s="280"/>
      <c r="O140" s="280"/>
      <c r="P140" s="280"/>
      <c r="Q140" s="280"/>
      <c r="R140" s="280"/>
      <c r="S140" s="280"/>
      <c r="T140" s="280"/>
      <c r="U140" s="280"/>
      <c r="V140" s="280"/>
      <c r="W140" s="280"/>
      <c r="X140" s="280"/>
      <c r="Y140" s="280"/>
      <c r="Z140" s="280"/>
      <c r="AA140" s="280"/>
    </row>
    <row r="141">
      <c r="A141" s="14"/>
      <c r="B141" s="274" t="s">
        <v>191</v>
      </c>
      <c r="C141" s="270" t="s">
        <v>158</v>
      </c>
      <c r="D141" s="269" t="s">
        <v>1217</v>
      </c>
      <c r="E141" s="282" t="s">
        <v>1174</v>
      </c>
      <c r="F141" s="270" t="s">
        <v>1214</v>
      </c>
      <c r="G141" s="173"/>
      <c r="H141" s="280"/>
      <c r="I141" s="280"/>
      <c r="J141" s="280"/>
      <c r="K141" s="280"/>
      <c r="L141" s="280"/>
      <c r="M141" s="280"/>
      <c r="N141" s="280"/>
      <c r="O141" s="280"/>
      <c r="P141" s="280"/>
      <c r="Q141" s="280"/>
      <c r="R141" s="280"/>
      <c r="S141" s="280"/>
      <c r="T141" s="280"/>
      <c r="U141" s="280"/>
      <c r="V141" s="280"/>
      <c r="W141" s="280"/>
      <c r="X141" s="280"/>
      <c r="Y141" s="280"/>
      <c r="Z141" s="280"/>
      <c r="AA141" s="280"/>
    </row>
    <row r="142">
      <c r="A142" s="14"/>
      <c r="B142" s="195" t="s">
        <v>869</v>
      </c>
      <c r="C142" s="270" t="s">
        <v>158</v>
      </c>
      <c r="D142" s="195" t="s">
        <v>1217</v>
      </c>
      <c r="E142" s="275" t="s">
        <v>1174</v>
      </c>
      <c r="F142" s="173" t="s">
        <v>1214</v>
      </c>
      <c r="G142" s="173"/>
    </row>
    <row r="143">
      <c r="A143" s="14"/>
      <c r="B143" s="195" t="s">
        <v>869</v>
      </c>
      <c r="C143" s="270" t="s">
        <v>158</v>
      </c>
      <c r="D143" s="195" t="s">
        <v>1217</v>
      </c>
      <c r="E143" s="271" t="s">
        <v>1138</v>
      </c>
      <c r="F143" s="173" t="s">
        <v>1214</v>
      </c>
      <c r="G143" s="173"/>
    </row>
    <row r="144">
      <c r="A144" s="15"/>
      <c r="B144" s="195" t="s">
        <v>869</v>
      </c>
      <c r="C144" s="270" t="s">
        <v>158</v>
      </c>
      <c r="D144" s="195" t="s">
        <v>1217</v>
      </c>
      <c r="E144" s="275" t="s">
        <v>1174</v>
      </c>
      <c r="F144" s="173" t="s">
        <v>1214</v>
      </c>
      <c r="G144" s="173"/>
    </row>
    <row r="145">
      <c r="A145" s="280"/>
      <c r="B145" s="280"/>
      <c r="C145" s="280"/>
      <c r="D145" s="276"/>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row>
    <row r="146">
      <c r="A146" s="280"/>
      <c r="B146" s="280"/>
      <c r="C146" s="280"/>
      <c r="D146" s="276"/>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row>
    <row r="147">
      <c r="A147" s="280"/>
      <c r="B147" s="280"/>
      <c r="C147" s="280"/>
      <c r="D147" s="276"/>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row>
    <row r="148">
      <c r="A148" s="280"/>
      <c r="B148" s="280"/>
      <c r="C148" s="280"/>
      <c r="D148" s="276"/>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row>
    <row r="149">
      <c r="A149" s="169" t="s">
        <v>0</v>
      </c>
      <c r="B149" s="267" t="s">
        <v>347</v>
      </c>
      <c r="C149" s="267" t="s">
        <v>231</v>
      </c>
      <c r="D149" s="177" t="s">
        <v>1218</v>
      </c>
      <c r="E149" s="268" t="s">
        <v>271</v>
      </c>
      <c r="F149" s="284" t="s">
        <v>1135</v>
      </c>
      <c r="G149" s="177" t="s">
        <v>1219</v>
      </c>
    </row>
    <row r="150">
      <c r="A150" s="193" t="s">
        <v>7</v>
      </c>
      <c r="B150" s="195" t="s">
        <v>165</v>
      </c>
      <c r="C150" s="270" t="s">
        <v>156</v>
      </c>
      <c r="D150" s="195" t="s">
        <v>384</v>
      </c>
      <c r="E150" s="271" t="s">
        <v>1138</v>
      </c>
      <c r="F150" s="174" t="s">
        <v>273</v>
      </c>
      <c r="G150" s="173" t="s">
        <v>272</v>
      </c>
    </row>
    <row r="151">
      <c r="A151" s="14"/>
      <c r="B151" s="195" t="s">
        <v>174</v>
      </c>
      <c r="C151" s="173" t="s">
        <v>156</v>
      </c>
      <c r="D151" s="195" t="s">
        <v>1220</v>
      </c>
      <c r="E151" s="275" t="s">
        <v>1174</v>
      </c>
      <c r="F151" s="174" t="s">
        <v>274</v>
      </c>
      <c r="G151" s="173" t="s">
        <v>272</v>
      </c>
    </row>
    <row r="152">
      <c r="A152" s="14"/>
      <c r="B152" s="195" t="s">
        <v>177</v>
      </c>
      <c r="C152" s="270" t="s">
        <v>156</v>
      </c>
      <c r="D152" s="195" t="s">
        <v>1220</v>
      </c>
      <c r="E152" s="275" t="s">
        <v>1174</v>
      </c>
      <c r="F152" s="174" t="s">
        <v>274</v>
      </c>
      <c r="G152" s="173" t="s">
        <v>272</v>
      </c>
    </row>
    <row r="153">
      <c r="A153" s="14"/>
      <c r="B153" s="195" t="s">
        <v>177</v>
      </c>
      <c r="C153" s="270" t="s">
        <v>156</v>
      </c>
      <c r="D153" s="195" t="s">
        <v>1221</v>
      </c>
      <c r="E153" s="275" t="s">
        <v>1174</v>
      </c>
      <c r="F153" s="174" t="s">
        <v>275</v>
      </c>
      <c r="G153" s="173" t="s">
        <v>272</v>
      </c>
    </row>
    <row r="154">
      <c r="A154" s="14"/>
      <c r="B154" s="195" t="s">
        <v>394</v>
      </c>
      <c r="C154" s="270" t="s">
        <v>156</v>
      </c>
      <c r="D154" s="195" t="s">
        <v>1221</v>
      </c>
      <c r="E154" s="271" t="s">
        <v>1138</v>
      </c>
      <c r="F154" s="174" t="s">
        <v>275</v>
      </c>
      <c r="G154" s="173" t="s">
        <v>272</v>
      </c>
    </row>
    <row r="155">
      <c r="A155" s="14"/>
      <c r="B155" s="195" t="s">
        <v>172</v>
      </c>
      <c r="C155" s="270" t="s">
        <v>156</v>
      </c>
      <c r="D155" s="195" t="s">
        <v>1220</v>
      </c>
      <c r="E155" s="275" t="s">
        <v>1174</v>
      </c>
      <c r="F155" s="174" t="s">
        <v>274</v>
      </c>
      <c r="G155" s="173" t="s">
        <v>272</v>
      </c>
    </row>
    <row r="156">
      <c r="A156" s="14"/>
      <c r="B156" s="195" t="s">
        <v>165</v>
      </c>
      <c r="C156" s="270" t="s">
        <v>157</v>
      </c>
      <c r="D156" s="195" t="s">
        <v>1222</v>
      </c>
      <c r="E156" s="271" t="s">
        <v>1138</v>
      </c>
      <c r="F156" s="174" t="s">
        <v>273</v>
      </c>
      <c r="G156" s="173" t="s">
        <v>272</v>
      </c>
    </row>
    <row r="157">
      <c r="A157" s="14"/>
      <c r="B157" s="195" t="s">
        <v>394</v>
      </c>
      <c r="C157" s="270" t="s">
        <v>157</v>
      </c>
      <c r="D157" s="195" t="s">
        <v>1221</v>
      </c>
      <c r="E157" s="271" t="s">
        <v>1138</v>
      </c>
      <c r="F157" s="174" t="s">
        <v>275</v>
      </c>
      <c r="G157" s="173" t="s">
        <v>272</v>
      </c>
      <c r="H157" s="280"/>
      <c r="I157" s="280"/>
      <c r="J157" s="280"/>
      <c r="K157" s="280"/>
      <c r="L157" s="280"/>
      <c r="M157" s="280"/>
      <c r="N157" s="280"/>
      <c r="O157" s="280"/>
      <c r="P157" s="280"/>
      <c r="Q157" s="280"/>
      <c r="R157" s="280"/>
      <c r="S157" s="280"/>
      <c r="T157" s="280"/>
      <c r="U157" s="280"/>
      <c r="V157" s="280"/>
      <c r="W157" s="280"/>
      <c r="X157" s="280"/>
      <c r="Y157" s="280"/>
      <c r="Z157" s="280"/>
      <c r="AA157" s="280"/>
    </row>
    <row r="158">
      <c r="A158" s="14"/>
      <c r="B158" s="195" t="s">
        <v>172</v>
      </c>
      <c r="C158" s="270" t="s">
        <v>157</v>
      </c>
      <c r="D158" s="195" t="s">
        <v>1220</v>
      </c>
      <c r="E158" s="275" t="s">
        <v>1174</v>
      </c>
      <c r="F158" s="174" t="s">
        <v>274</v>
      </c>
      <c r="G158" s="173" t="s">
        <v>272</v>
      </c>
      <c r="H158" s="280"/>
      <c r="I158" s="280"/>
      <c r="J158" s="280"/>
      <c r="K158" s="280"/>
      <c r="L158" s="280"/>
      <c r="M158" s="280"/>
      <c r="N158" s="280"/>
      <c r="O158" s="280"/>
      <c r="P158" s="280"/>
      <c r="Q158" s="280"/>
      <c r="R158" s="280"/>
      <c r="S158" s="280"/>
      <c r="T158" s="280"/>
      <c r="U158" s="280"/>
      <c r="V158" s="280"/>
      <c r="W158" s="280"/>
      <c r="X158" s="280"/>
      <c r="Y158" s="280"/>
      <c r="Z158" s="280"/>
      <c r="AA158" s="280"/>
    </row>
    <row r="159">
      <c r="A159" s="14"/>
      <c r="B159" s="195" t="s">
        <v>172</v>
      </c>
      <c r="C159" s="270" t="s">
        <v>157</v>
      </c>
      <c r="D159" s="195" t="s">
        <v>1223</v>
      </c>
      <c r="E159" s="271" t="s">
        <v>1138</v>
      </c>
      <c r="F159" s="174" t="s">
        <v>276</v>
      </c>
      <c r="G159" s="173" t="s">
        <v>272</v>
      </c>
      <c r="H159" s="280"/>
      <c r="I159" s="280"/>
      <c r="J159" s="280"/>
      <c r="K159" s="280"/>
      <c r="L159" s="280"/>
      <c r="M159" s="280"/>
      <c r="N159" s="280"/>
      <c r="O159" s="280"/>
      <c r="P159" s="280"/>
      <c r="Q159" s="280"/>
      <c r="R159" s="280"/>
      <c r="S159" s="280"/>
      <c r="T159" s="280"/>
      <c r="U159" s="280"/>
      <c r="V159" s="280"/>
      <c r="W159" s="280"/>
      <c r="X159" s="280"/>
      <c r="Y159" s="280"/>
      <c r="Z159" s="280"/>
      <c r="AA159" s="280"/>
    </row>
    <row r="160">
      <c r="A160" s="14"/>
      <c r="B160" s="195" t="s">
        <v>165</v>
      </c>
      <c r="C160" s="270" t="s">
        <v>158</v>
      </c>
      <c r="D160" s="195" t="s">
        <v>1222</v>
      </c>
      <c r="E160" s="275" t="s">
        <v>1174</v>
      </c>
      <c r="F160" s="174" t="s">
        <v>273</v>
      </c>
      <c r="G160" s="173" t="s">
        <v>272</v>
      </c>
    </row>
    <row r="161">
      <c r="A161" s="14"/>
      <c r="B161" s="195" t="s">
        <v>177</v>
      </c>
      <c r="C161" s="270" t="s">
        <v>158</v>
      </c>
      <c r="D161" s="195" t="s">
        <v>1220</v>
      </c>
      <c r="E161" s="275" t="s">
        <v>1174</v>
      </c>
      <c r="F161" s="174" t="s">
        <v>274</v>
      </c>
      <c r="G161" s="173" t="s">
        <v>272</v>
      </c>
      <c r="H161" s="280"/>
      <c r="I161" s="280"/>
      <c r="J161" s="280"/>
      <c r="K161" s="280"/>
      <c r="L161" s="280"/>
      <c r="M161" s="280"/>
      <c r="N161" s="280"/>
      <c r="O161" s="280"/>
      <c r="P161" s="280"/>
      <c r="Q161" s="280"/>
      <c r="R161" s="280"/>
      <c r="S161" s="280"/>
      <c r="T161" s="280"/>
      <c r="U161" s="280"/>
      <c r="V161" s="280"/>
      <c r="W161" s="280"/>
      <c r="X161" s="280"/>
      <c r="Y161" s="280"/>
      <c r="Z161" s="280"/>
      <c r="AA161" s="280"/>
    </row>
    <row r="162">
      <c r="A162" s="14"/>
      <c r="B162" s="195" t="s">
        <v>177</v>
      </c>
      <c r="C162" s="270" t="s">
        <v>158</v>
      </c>
      <c r="D162" s="195" t="s">
        <v>1224</v>
      </c>
      <c r="E162" s="275" t="s">
        <v>1174</v>
      </c>
      <c r="F162" s="174" t="s">
        <v>273</v>
      </c>
      <c r="G162" s="173" t="s">
        <v>272</v>
      </c>
      <c r="H162" s="280"/>
      <c r="I162" s="280"/>
      <c r="J162" s="280"/>
      <c r="K162" s="280"/>
      <c r="L162" s="280"/>
      <c r="M162" s="280"/>
      <c r="N162" s="280"/>
      <c r="O162" s="280"/>
      <c r="P162" s="280"/>
      <c r="Q162" s="280"/>
      <c r="R162" s="280"/>
      <c r="S162" s="280"/>
      <c r="T162" s="280"/>
      <c r="U162" s="280"/>
      <c r="V162" s="280"/>
      <c r="W162" s="280"/>
      <c r="X162" s="280"/>
      <c r="Y162" s="280"/>
      <c r="Z162" s="280"/>
      <c r="AA162" s="280"/>
    </row>
    <row r="163">
      <c r="A163" s="14"/>
      <c r="B163" s="195" t="s">
        <v>394</v>
      </c>
      <c r="C163" s="270" t="s">
        <v>158</v>
      </c>
      <c r="D163" s="195" t="s">
        <v>513</v>
      </c>
      <c r="E163" s="271" t="s">
        <v>1138</v>
      </c>
      <c r="F163" s="174" t="s">
        <v>276</v>
      </c>
      <c r="G163" s="173" t="s">
        <v>272</v>
      </c>
      <c r="H163" s="280"/>
      <c r="I163" s="280"/>
      <c r="J163" s="280"/>
      <c r="K163" s="280"/>
      <c r="L163" s="280"/>
      <c r="M163" s="280"/>
      <c r="N163" s="280"/>
      <c r="O163" s="280"/>
      <c r="P163" s="280"/>
      <c r="Q163" s="280"/>
      <c r="R163" s="280"/>
      <c r="S163" s="280"/>
      <c r="T163" s="280"/>
      <c r="U163" s="280"/>
      <c r="V163" s="280"/>
      <c r="W163" s="280"/>
      <c r="X163" s="280"/>
      <c r="Y163" s="280"/>
      <c r="Z163" s="280"/>
      <c r="AA163" s="280"/>
    </row>
    <row r="164">
      <c r="A164" s="14"/>
      <c r="B164" s="195" t="s">
        <v>386</v>
      </c>
      <c r="C164" s="270" t="s">
        <v>158</v>
      </c>
      <c r="D164" s="195" t="s">
        <v>1225</v>
      </c>
      <c r="E164" s="271" t="s">
        <v>1138</v>
      </c>
      <c r="F164" s="174" t="s">
        <v>276</v>
      </c>
      <c r="G164" s="173" t="s">
        <v>272</v>
      </c>
    </row>
    <row r="165">
      <c r="A165" s="14"/>
      <c r="B165" s="195" t="s">
        <v>165</v>
      </c>
      <c r="C165" s="270" t="s">
        <v>159</v>
      </c>
      <c r="D165" s="195" t="s">
        <v>1226</v>
      </c>
      <c r="E165" s="275" t="s">
        <v>1174</v>
      </c>
      <c r="F165" s="174" t="s">
        <v>273</v>
      </c>
      <c r="G165" s="173" t="s">
        <v>272</v>
      </c>
    </row>
    <row r="166">
      <c r="A166" s="14"/>
      <c r="B166" s="195" t="s">
        <v>163</v>
      </c>
      <c r="C166" s="270" t="s">
        <v>159</v>
      </c>
      <c r="D166" s="195" t="s">
        <v>1221</v>
      </c>
      <c r="E166" s="271" t="s">
        <v>1138</v>
      </c>
      <c r="F166" s="174" t="s">
        <v>275</v>
      </c>
      <c r="G166" s="173" t="s">
        <v>272</v>
      </c>
    </row>
    <row r="167">
      <c r="A167" s="14"/>
      <c r="B167" s="195" t="s">
        <v>394</v>
      </c>
      <c r="C167" s="270" t="s">
        <v>159</v>
      </c>
      <c r="D167" s="195" t="s">
        <v>513</v>
      </c>
      <c r="E167" s="271" t="s">
        <v>1138</v>
      </c>
      <c r="F167" s="174" t="s">
        <v>276</v>
      </c>
      <c r="G167" s="173" t="s">
        <v>272</v>
      </c>
    </row>
    <row r="168">
      <c r="A168" s="14"/>
      <c r="B168" s="195" t="s">
        <v>172</v>
      </c>
      <c r="C168" s="270" t="s">
        <v>159</v>
      </c>
      <c r="D168" s="195" t="s">
        <v>1220</v>
      </c>
      <c r="E168" s="275" t="s">
        <v>1174</v>
      </c>
      <c r="F168" s="174" t="s">
        <v>274</v>
      </c>
      <c r="G168" s="173" t="s">
        <v>272</v>
      </c>
    </row>
    <row r="169">
      <c r="A169" s="14"/>
      <c r="B169" s="195" t="s">
        <v>386</v>
      </c>
      <c r="C169" s="270" t="s">
        <v>159</v>
      </c>
      <c r="D169" s="195" t="s">
        <v>513</v>
      </c>
      <c r="E169" s="275" t="s">
        <v>1174</v>
      </c>
      <c r="F169" s="174" t="s">
        <v>276</v>
      </c>
      <c r="G169" s="173" t="s">
        <v>272</v>
      </c>
    </row>
    <row r="170">
      <c r="A170" s="14"/>
      <c r="B170" s="195" t="s">
        <v>165</v>
      </c>
      <c r="C170" s="270" t="s">
        <v>161</v>
      </c>
      <c r="D170" s="195" t="s">
        <v>1227</v>
      </c>
      <c r="E170" s="275" t="s">
        <v>1174</v>
      </c>
      <c r="F170" s="174" t="s">
        <v>273</v>
      </c>
      <c r="G170" s="173" t="s">
        <v>272</v>
      </c>
    </row>
    <row r="171">
      <c r="A171" s="14"/>
      <c r="B171" s="195" t="s">
        <v>165</v>
      </c>
      <c r="C171" s="270" t="s">
        <v>160</v>
      </c>
      <c r="D171" s="195" t="s">
        <v>1226</v>
      </c>
      <c r="E171" s="275" t="s">
        <v>1174</v>
      </c>
      <c r="F171" s="174" t="s">
        <v>273</v>
      </c>
      <c r="G171" s="173" t="s">
        <v>272</v>
      </c>
    </row>
    <row r="172">
      <c r="A172" s="15"/>
      <c r="B172" s="195" t="s">
        <v>394</v>
      </c>
      <c r="C172" s="270" t="s">
        <v>160</v>
      </c>
      <c r="D172" s="195" t="s">
        <v>1221</v>
      </c>
      <c r="E172" s="271" t="s">
        <v>1138</v>
      </c>
      <c r="F172" s="174" t="s">
        <v>275</v>
      </c>
      <c r="G172" s="173" t="s">
        <v>272</v>
      </c>
    </row>
    <row r="173">
      <c r="A173" s="193" t="s">
        <v>53</v>
      </c>
      <c r="B173" s="195" t="s">
        <v>174</v>
      </c>
      <c r="C173" s="270" t="s">
        <v>156</v>
      </c>
      <c r="D173" s="195" t="s">
        <v>706</v>
      </c>
      <c r="E173" s="271" t="s">
        <v>1138</v>
      </c>
      <c r="F173" s="174" t="s">
        <v>277</v>
      </c>
      <c r="G173" s="173" t="s">
        <v>272</v>
      </c>
      <c r="H173" s="280"/>
      <c r="I173" s="280"/>
      <c r="J173" s="280"/>
      <c r="K173" s="280"/>
      <c r="L173" s="280"/>
      <c r="M173" s="280"/>
      <c r="N173" s="280"/>
      <c r="O173" s="280"/>
      <c r="P173" s="280"/>
      <c r="Q173" s="280"/>
      <c r="R173" s="280"/>
      <c r="S173" s="280"/>
      <c r="T173" s="280"/>
      <c r="U173" s="280"/>
      <c r="V173" s="280"/>
      <c r="W173" s="280"/>
      <c r="X173" s="280"/>
      <c r="Y173" s="280"/>
      <c r="Z173" s="280"/>
      <c r="AA173" s="280"/>
    </row>
    <row r="174">
      <c r="A174" s="14"/>
      <c r="B174" s="195" t="s">
        <v>174</v>
      </c>
      <c r="C174" s="270" t="s">
        <v>156</v>
      </c>
      <c r="D174" s="195" t="s">
        <v>709</v>
      </c>
      <c r="E174" s="271" t="s">
        <v>1138</v>
      </c>
      <c r="F174" s="174" t="s">
        <v>289</v>
      </c>
      <c r="G174" s="173" t="s">
        <v>288</v>
      </c>
      <c r="H174" s="280"/>
      <c r="I174" s="280"/>
      <c r="J174" s="280"/>
      <c r="K174" s="280"/>
      <c r="L174" s="280"/>
      <c r="M174" s="280"/>
      <c r="N174" s="280"/>
      <c r="O174" s="280"/>
      <c r="P174" s="280"/>
      <c r="Q174" s="280"/>
      <c r="R174" s="280"/>
      <c r="S174" s="280"/>
      <c r="T174" s="280"/>
      <c r="U174" s="280"/>
      <c r="V174" s="280"/>
      <c r="W174" s="280"/>
      <c r="X174" s="280"/>
      <c r="Y174" s="280"/>
      <c r="Z174" s="280"/>
      <c r="AA174" s="280"/>
    </row>
    <row r="175">
      <c r="A175" s="14"/>
      <c r="B175" s="195" t="s">
        <v>195</v>
      </c>
      <c r="C175" s="270" t="s">
        <v>156</v>
      </c>
      <c r="D175" s="195" t="s">
        <v>735</v>
      </c>
      <c r="E175" s="271" t="s">
        <v>1138</v>
      </c>
      <c r="F175" s="174" t="s">
        <v>280</v>
      </c>
      <c r="G175" s="173" t="s">
        <v>272</v>
      </c>
      <c r="H175" s="280"/>
      <c r="I175" s="280"/>
      <c r="J175" s="280"/>
      <c r="K175" s="280"/>
      <c r="L175" s="280"/>
      <c r="M175" s="280"/>
      <c r="N175" s="280"/>
      <c r="O175" s="280"/>
      <c r="P175" s="280"/>
      <c r="Q175" s="280"/>
      <c r="R175" s="280"/>
      <c r="S175" s="280"/>
      <c r="T175" s="280"/>
      <c r="U175" s="280"/>
      <c r="V175" s="280"/>
      <c r="W175" s="280"/>
      <c r="X175" s="280"/>
      <c r="Y175" s="280"/>
      <c r="Z175" s="280"/>
      <c r="AA175" s="280"/>
    </row>
    <row r="176">
      <c r="A176" s="14"/>
      <c r="B176" s="195" t="s">
        <v>193</v>
      </c>
      <c r="C176" s="270" t="s">
        <v>157</v>
      </c>
      <c r="D176" s="195" t="s">
        <v>752</v>
      </c>
      <c r="E176" s="271" t="s">
        <v>1138</v>
      </c>
      <c r="F176" s="173" t="s">
        <v>281</v>
      </c>
      <c r="G176" s="173" t="s">
        <v>272</v>
      </c>
      <c r="H176" s="280"/>
      <c r="I176" s="280"/>
      <c r="J176" s="280"/>
      <c r="K176" s="280"/>
      <c r="L176" s="280"/>
      <c r="M176" s="280"/>
      <c r="N176" s="280"/>
      <c r="O176" s="280"/>
      <c r="P176" s="280"/>
      <c r="Q176" s="280"/>
      <c r="R176" s="280"/>
      <c r="S176" s="280"/>
      <c r="T176" s="280"/>
      <c r="U176" s="280"/>
      <c r="V176" s="280"/>
      <c r="W176" s="280"/>
      <c r="X176" s="280"/>
      <c r="Y176" s="280"/>
      <c r="Z176" s="280"/>
      <c r="AA176" s="280"/>
    </row>
    <row r="177">
      <c r="A177" s="14"/>
      <c r="B177" s="195" t="s">
        <v>193</v>
      </c>
      <c r="C177" s="270" t="s">
        <v>157</v>
      </c>
      <c r="D177" s="195" t="s">
        <v>752</v>
      </c>
      <c r="E177" s="275" t="s">
        <v>1174</v>
      </c>
      <c r="F177" s="173" t="s">
        <v>281</v>
      </c>
      <c r="G177" s="173" t="s">
        <v>272</v>
      </c>
      <c r="H177" s="280"/>
      <c r="I177" s="280"/>
      <c r="J177" s="280"/>
      <c r="K177" s="280"/>
      <c r="L177" s="280"/>
      <c r="M177" s="280"/>
      <c r="N177" s="280"/>
      <c r="O177" s="280"/>
      <c r="P177" s="280"/>
      <c r="Q177" s="280"/>
      <c r="R177" s="280"/>
      <c r="S177" s="280"/>
      <c r="T177" s="280"/>
      <c r="U177" s="280"/>
      <c r="V177" s="280"/>
      <c r="W177" s="280"/>
      <c r="X177" s="280"/>
      <c r="Y177" s="280"/>
      <c r="Z177" s="280"/>
      <c r="AA177" s="280"/>
    </row>
    <row r="178">
      <c r="A178" s="14"/>
      <c r="B178" s="195" t="s">
        <v>174</v>
      </c>
      <c r="C178" s="270" t="s">
        <v>157</v>
      </c>
      <c r="D178" s="195" t="s">
        <v>741</v>
      </c>
      <c r="E178" s="271" t="s">
        <v>1138</v>
      </c>
      <c r="F178" s="174" t="s">
        <v>277</v>
      </c>
      <c r="G178" s="173" t="s">
        <v>272</v>
      </c>
      <c r="H178" s="280"/>
      <c r="I178" s="280"/>
      <c r="J178" s="280"/>
      <c r="K178" s="280"/>
      <c r="L178" s="280"/>
      <c r="M178" s="280"/>
      <c r="N178" s="280"/>
      <c r="O178" s="280"/>
      <c r="P178" s="280"/>
      <c r="Q178" s="280"/>
      <c r="R178" s="280"/>
      <c r="S178" s="280"/>
      <c r="T178" s="280"/>
      <c r="U178" s="280"/>
      <c r="V178" s="280"/>
      <c r="W178" s="280"/>
      <c r="X178" s="280"/>
      <c r="Y178" s="280"/>
      <c r="Z178" s="280"/>
      <c r="AA178" s="280"/>
    </row>
    <row r="179">
      <c r="A179" s="14"/>
      <c r="B179" s="195" t="s">
        <v>174</v>
      </c>
      <c r="C179" s="270" t="s">
        <v>157</v>
      </c>
      <c r="D179" s="195" t="s">
        <v>748</v>
      </c>
      <c r="E179" s="271" t="s">
        <v>1138</v>
      </c>
      <c r="F179" s="174" t="s">
        <v>289</v>
      </c>
      <c r="G179" s="173" t="s">
        <v>288</v>
      </c>
      <c r="H179" s="280"/>
      <c r="I179" s="280"/>
      <c r="J179" s="280"/>
      <c r="K179" s="280"/>
      <c r="L179" s="280"/>
      <c r="M179" s="280"/>
      <c r="N179" s="280"/>
      <c r="O179" s="280"/>
      <c r="P179" s="280"/>
      <c r="Q179" s="280"/>
      <c r="R179" s="280"/>
      <c r="S179" s="280"/>
      <c r="T179" s="280"/>
      <c r="U179" s="280"/>
      <c r="V179" s="280"/>
      <c r="W179" s="280"/>
      <c r="X179" s="280"/>
      <c r="Y179" s="280"/>
      <c r="Z179" s="280"/>
      <c r="AA179" s="280"/>
    </row>
    <row r="180">
      <c r="A180" s="14"/>
      <c r="B180" s="195" t="s">
        <v>195</v>
      </c>
      <c r="C180" s="270" t="s">
        <v>157</v>
      </c>
      <c r="D180" s="195" t="s">
        <v>1228</v>
      </c>
      <c r="E180" s="271" t="s">
        <v>1138</v>
      </c>
      <c r="F180" s="174" t="s">
        <v>289</v>
      </c>
      <c r="G180" s="173" t="s">
        <v>288</v>
      </c>
      <c r="H180" s="280"/>
      <c r="I180" s="280"/>
      <c r="J180" s="280"/>
      <c r="K180" s="280"/>
      <c r="L180" s="280"/>
      <c r="M180" s="280"/>
      <c r="N180" s="280"/>
      <c r="O180" s="280"/>
      <c r="P180" s="280"/>
      <c r="Q180" s="280"/>
      <c r="R180" s="280"/>
      <c r="S180" s="280"/>
      <c r="T180" s="280"/>
      <c r="U180" s="280"/>
      <c r="V180" s="280"/>
      <c r="W180" s="280"/>
      <c r="X180" s="280"/>
      <c r="Y180" s="280"/>
      <c r="Z180" s="280"/>
      <c r="AA180" s="280"/>
    </row>
    <row r="181">
      <c r="A181" s="14"/>
      <c r="B181" s="195" t="s">
        <v>195</v>
      </c>
      <c r="C181" s="270" t="s">
        <v>157</v>
      </c>
      <c r="D181" s="195" t="s">
        <v>1229</v>
      </c>
      <c r="E181" s="271" t="s">
        <v>1138</v>
      </c>
      <c r="F181" s="174" t="s">
        <v>289</v>
      </c>
      <c r="G181" s="173" t="s">
        <v>288</v>
      </c>
      <c r="H181" s="280"/>
      <c r="I181" s="280"/>
      <c r="J181" s="280"/>
      <c r="K181" s="280"/>
      <c r="L181" s="280"/>
      <c r="M181" s="280"/>
      <c r="N181" s="280"/>
      <c r="O181" s="280"/>
      <c r="P181" s="280"/>
      <c r="Q181" s="280"/>
      <c r="R181" s="280"/>
      <c r="S181" s="280"/>
      <c r="T181" s="280"/>
      <c r="U181" s="280"/>
      <c r="V181" s="280"/>
      <c r="W181" s="280"/>
      <c r="X181" s="280"/>
      <c r="Y181" s="280"/>
      <c r="Z181" s="280"/>
      <c r="AA181" s="280"/>
    </row>
    <row r="182">
      <c r="A182" s="14"/>
      <c r="B182" s="195" t="s">
        <v>195</v>
      </c>
      <c r="C182" s="270" t="s">
        <v>157</v>
      </c>
      <c r="D182" s="195" t="s">
        <v>1230</v>
      </c>
      <c r="E182" s="271" t="s">
        <v>1138</v>
      </c>
      <c r="F182" s="174" t="s">
        <v>289</v>
      </c>
      <c r="G182" s="173" t="s">
        <v>288</v>
      </c>
      <c r="H182" s="280"/>
      <c r="I182" s="280"/>
      <c r="J182" s="280"/>
      <c r="K182" s="280"/>
      <c r="L182" s="280"/>
      <c r="M182" s="280"/>
      <c r="N182" s="280"/>
      <c r="O182" s="280"/>
      <c r="P182" s="280"/>
      <c r="Q182" s="280"/>
      <c r="R182" s="280"/>
      <c r="S182" s="280"/>
      <c r="T182" s="280"/>
      <c r="U182" s="280"/>
      <c r="V182" s="280"/>
      <c r="W182" s="280"/>
      <c r="X182" s="280"/>
      <c r="Y182" s="280"/>
      <c r="Z182" s="280"/>
      <c r="AA182" s="280"/>
    </row>
    <row r="183">
      <c r="A183" s="14"/>
      <c r="B183" s="195" t="s">
        <v>195</v>
      </c>
      <c r="C183" s="270" t="s">
        <v>157</v>
      </c>
      <c r="D183" s="195" t="s">
        <v>1231</v>
      </c>
      <c r="E183" s="271" t="s">
        <v>1138</v>
      </c>
      <c r="F183" s="174" t="s">
        <v>289</v>
      </c>
      <c r="G183" s="173" t="s">
        <v>288</v>
      </c>
      <c r="H183" s="280"/>
      <c r="I183" s="280"/>
      <c r="J183" s="280"/>
      <c r="K183" s="280"/>
      <c r="L183" s="280"/>
      <c r="M183" s="280"/>
      <c r="N183" s="280"/>
      <c r="O183" s="280"/>
      <c r="P183" s="280"/>
      <c r="Q183" s="280"/>
      <c r="R183" s="280"/>
      <c r="S183" s="280"/>
      <c r="T183" s="280"/>
      <c r="U183" s="280"/>
      <c r="V183" s="280"/>
      <c r="W183" s="280"/>
      <c r="X183" s="280"/>
      <c r="Y183" s="280"/>
      <c r="Z183" s="280"/>
      <c r="AA183" s="280"/>
    </row>
    <row r="184">
      <c r="A184" s="14"/>
      <c r="B184" s="195" t="s">
        <v>195</v>
      </c>
      <c r="C184" s="270" t="s">
        <v>157</v>
      </c>
      <c r="D184" s="195" t="s">
        <v>772</v>
      </c>
      <c r="E184" s="271" t="s">
        <v>1138</v>
      </c>
      <c r="F184" s="174" t="s">
        <v>277</v>
      </c>
      <c r="G184" s="173" t="s">
        <v>272</v>
      </c>
      <c r="H184" s="280"/>
      <c r="I184" s="280"/>
      <c r="J184" s="280"/>
      <c r="K184" s="280"/>
      <c r="L184" s="280"/>
      <c r="M184" s="280"/>
      <c r="N184" s="280"/>
      <c r="O184" s="280"/>
      <c r="P184" s="280"/>
      <c r="Q184" s="280"/>
      <c r="R184" s="280"/>
      <c r="S184" s="280"/>
      <c r="T184" s="280"/>
      <c r="U184" s="280"/>
      <c r="V184" s="280"/>
      <c r="W184" s="280"/>
      <c r="X184" s="280"/>
      <c r="Y184" s="280"/>
      <c r="Z184" s="280"/>
      <c r="AA184" s="280"/>
    </row>
    <row r="185">
      <c r="A185" s="14"/>
      <c r="B185" s="195" t="s">
        <v>165</v>
      </c>
      <c r="C185" s="270" t="s">
        <v>158</v>
      </c>
      <c r="D185" s="195" t="s">
        <v>779</v>
      </c>
      <c r="E185" s="271" t="s">
        <v>1138</v>
      </c>
      <c r="F185" s="174" t="s">
        <v>280</v>
      </c>
      <c r="G185" s="173" t="s">
        <v>272</v>
      </c>
      <c r="H185" s="280"/>
      <c r="I185" s="280"/>
      <c r="J185" s="280"/>
      <c r="K185" s="280"/>
      <c r="L185" s="280"/>
      <c r="M185" s="280"/>
      <c r="N185" s="280"/>
      <c r="O185" s="280"/>
      <c r="P185" s="280"/>
      <c r="Q185" s="280"/>
      <c r="R185" s="280"/>
      <c r="S185" s="280"/>
      <c r="T185" s="280"/>
      <c r="U185" s="280"/>
      <c r="V185" s="280"/>
      <c r="W185" s="280"/>
      <c r="X185" s="280"/>
      <c r="Y185" s="280"/>
      <c r="Z185" s="280"/>
      <c r="AA185" s="280"/>
    </row>
    <row r="186">
      <c r="A186" s="14"/>
      <c r="B186" s="195" t="s">
        <v>193</v>
      </c>
      <c r="C186" s="270" t="s">
        <v>158</v>
      </c>
      <c r="D186" s="195" t="s">
        <v>790</v>
      </c>
      <c r="E186" s="271" t="s">
        <v>1138</v>
      </c>
      <c r="F186" s="174" t="s">
        <v>277</v>
      </c>
      <c r="G186" s="173" t="s">
        <v>272</v>
      </c>
      <c r="H186" s="280"/>
      <c r="I186" s="280"/>
      <c r="J186" s="280"/>
      <c r="K186" s="280"/>
      <c r="L186" s="280"/>
      <c r="M186" s="280"/>
      <c r="N186" s="280"/>
      <c r="O186" s="280"/>
      <c r="P186" s="280"/>
      <c r="Q186" s="280"/>
      <c r="R186" s="280"/>
      <c r="S186" s="280"/>
      <c r="T186" s="280"/>
      <c r="U186" s="280"/>
      <c r="V186" s="280"/>
      <c r="W186" s="280"/>
      <c r="X186" s="280"/>
      <c r="Y186" s="280"/>
      <c r="Z186" s="280"/>
      <c r="AA186" s="280"/>
    </row>
    <row r="187">
      <c r="A187" s="14"/>
      <c r="B187" s="195" t="s">
        <v>193</v>
      </c>
      <c r="C187" s="270" t="s">
        <v>158</v>
      </c>
      <c r="D187" s="195" t="s">
        <v>793</v>
      </c>
      <c r="E187" s="271" t="s">
        <v>1138</v>
      </c>
      <c r="F187" s="174" t="s">
        <v>277</v>
      </c>
      <c r="G187" s="173" t="s">
        <v>272</v>
      </c>
      <c r="H187" s="280"/>
      <c r="I187" s="280"/>
      <c r="J187" s="280"/>
      <c r="K187" s="280"/>
      <c r="L187" s="280"/>
      <c r="M187" s="280"/>
      <c r="N187" s="280"/>
      <c r="O187" s="280"/>
      <c r="P187" s="280"/>
      <c r="Q187" s="280"/>
      <c r="R187" s="280"/>
      <c r="S187" s="280"/>
      <c r="T187" s="280"/>
      <c r="U187" s="280"/>
      <c r="V187" s="280"/>
      <c r="W187" s="280"/>
      <c r="X187" s="280"/>
      <c r="Y187" s="280"/>
      <c r="Z187" s="280"/>
      <c r="AA187" s="280"/>
    </row>
    <row r="188">
      <c r="A188" s="14"/>
      <c r="B188" s="195" t="s">
        <v>174</v>
      </c>
      <c r="C188" s="270" t="s">
        <v>158</v>
      </c>
      <c r="D188" s="195" t="s">
        <v>741</v>
      </c>
      <c r="E188" s="271" t="s">
        <v>1138</v>
      </c>
      <c r="F188" s="174" t="s">
        <v>277</v>
      </c>
      <c r="G188" s="173" t="s">
        <v>272</v>
      </c>
      <c r="H188" s="280"/>
      <c r="I188" s="280"/>
      <c r="J188" s="280"/>
      <c r="K188" s="280"/>
      <c r="L188" s="280"/>
      <c r="M188" s="280"/>
      <c r="N188" s="280"/>
      <c r="O188" s="280"/>
      <c r="P188" s="280"/>
      <c r="Q188" s="280"/>
      <c r="R188" s="280"/>
      <c r="S188" s="280"/>
      <c r="T188" s="280"/>
      <c r="U188" s="280"/>
      <c r="V188" s="280"/>
      <c r="W188" s="280"/>
      <c r="X188" s="280"/>
      <c r="Y188" s="280"/>
      <c r="Z188" s="280"/>
      <c r="AA188" s="280"/>
    </row>
    <row r="189">
      <c r="A189" s="14"/>
      <c r="B189" s="195" t="s">
        <v>174</v>
      </c>
      <c r="C189" s="270" t="s">
        <v>158</v>
      </c>
      <c r="D189" s="195" t="s">
        <v>785</v>
      </c>
      <c r="E189" s="271" t="s">
        <v>1138</v>
      </c>
      <c r="F189" s="174" t="s">
        <v>289</v>
      </c>
      <c r="G189" s="173" t="s">
        <v>288</v>
      </c>
      <c r="H189" s="280"/>
      <c r="I189" s="280"/>
      <c r="J189" s="280"/>
      <c r="K189" s="280"/>
      <c r="L189" s="280"/>
      <c r="M189" s="280"/>
      <c r="N189" s="280"/>
      <c r="O189" s="280"/>
      <c r="P189" s="280"/>
      <c r="Q189" s="280"/>
      <c r="R189" s="280"/>
      <c r="S189" s="280"/>
      <c r="T189" s="280"/>
      <c r="U189" s="280"/>
      <c r="V189" s="280"/>
      <c r="W189" s="280"/>
      <c r="X189" s="280"/>
      <c r="Y189" s="280"/>
      <c r="Z189" s="280"/>
      <c r="AA189" s="280"/>
    </row>
    <row r="190">
      <c r="A190" s="14"/>
      <c r="B190" s="195" t="s">
        <v>195</v>
      </c>
      <c r="C190" s="270" t="s">
        <v>158</v>
      </c>
      <c r="D190" s="195" t="s">
        <v>803</v>
      </c>
      <c r="E190" s="275" t="s">
        <v>1174</v>
      </c>
      <c r="F190" s="174" t="s">
        <v>279</v>
      </c>
      <c r="G190" s="173" t="s">
        <v>272</v>
      </c>
      <c r="H190" s="280"/>
      <c r="I190" s="280"/>
      <c r="J190" s="280"/>
      <c r="K190" s="280"/>
      <c r="L190" s="280"/>
      <c r="M190" s="280"/>
      <c r="N190" s="280"/>
      <c r="O190" s="280"/>
      <c r="P190" s="280"/>
      <c r="Q190" s="280"/>
      <c r="R190" s="280"/>
      <c r="S190" s="280"/>
      <c r="T190" s="280"/>
      <c r="U190" s="280"/>
      <c r="V190" s="280"/>
      <c r="W190" s="280"/>
      <c r="X190" s="280"/>
      <c r="Y190" s="280"/>
      <c r="Z190" s="280"/>
      <c r="AA190" s="280"/>
    </row>
    <row r="191">
      <c r="A191" s="14"/>
      <c r="B191" s="195" t="s">
        <v>174</v>
      </c>
      <c r="C191" s="270" t="s">
        <v>159</v>
      </c>
      <c r="D191" s="195" t="s">
        <v>819</v>
      </c>
      <c r="E191" s="271" t="s">
        <v>1138</v>
      </c>
      <c r="F191" s="174" t="s">
        <v>279</v>
      </c>
      <c r="G191" s="173" t="s">
        <v>272</v>
      </c>
      <c r="H191" s="280"/>
      <c r="I191" s="280"/>
      <c r="J191" s="280"/>
      <c r="K191" s="280"/>
      <c r="L191" s="280"/>
      <c r="M191" s="280"/>
      <c r="N191" s="280"/>
      <c r="O191" s="280"/>
      <c r="P191" s="280"/>
      <c r="Q191" s="280"/>
      <c r="R191" s="280"/>
      <c r="S191" s="280"/>
      <c r="T191" s="280"/>
      <c r="U191" s="280"/>
      <c r="V191" s="280"/>
      <c r="W191" s="280"/>
      <c r="X191" s="280"/>
      <c r="Y191" s="280"/>
      <c r="Z191" s="280"/>
      <c r="AA191" s="280"/>
    </row>
    <row r="192">
      <c r="A192" s="14"/>
      <c r="B192" s="195" t="s">
        <v>171</v>
      </c>
      <c r="C192" s="270" t="s">
        <v>159</v>
      </c>
      <c r="D192" s="195" t="s">
        <v>815</v>
      </c>
      <c r="E192" s="271" t="s">
        <v>1138</v>
      </c>
      <c r="F192" s="174" t="s">
        <v>277</v>
      </c>
      <c r="G192" s="173" t="s">
        <v>272</v>
      </c>
      <c r="H192" s="280"/>
      <c r="I192" s="280"/>
      <c r="J192" s="280"/>
      <c r="K192" s="280"/>
      <c r="L192" s="280"/>
      <c r="M192" s="280"/>
      <c r="N192" s="280"/>
      <c r="O192" s="280"/>
      <c r="P192" s="280"/>
      <c r="Q192" s="280"/>
      <c r="R192" s="280"/>
      <c r="S192" s="280"/>
      <c r="T192" s="280"/>
      <c r="U192" s="280"/>
      <c r="V192" s="280"/>
      <c r="W192" s="280"/>
      <c r="X192" s="280"/>
      <c r="Y192" s="280"/>
      <c r="Z192" s="280"/>
      <c r="AA192" s="280"/>
    </row>
    <row r="193">
      <c r="A193" s="14"/>
      <c r="B193" s="195" t="s">
        <v>195</v>
      </c>
      <c r="C193" s="270" t="s">
        <v>159</v>
      </c>
      <c r="D193" s="195" t="s">
        <v>803</v>
      </c>
      <c r="E193" s="275" t="s">
        <v>1174</v>
      </c>
      <c r="F193" s="174" t="s">
        <v>279</v>
      </c>
      <c r="G193" s="173" t="s">
        <v>272</v>
      </c>
      <c r="H193" s="280"/>
      <c r="I193" s="280"/>
      <c r="J193" s="280"/>
      <c r="K193" s="280"/>
      <c r="L193" s="280"/>
      <c r="M193" s="280"/>
      <c r="N193" s="280"/>
      <c r="O193" s="280"/>
      <c r="P193" s="280"/>
      <c r="Q193" s="280"/>
      <c r="R193" s="280"/>
      <c r="S193" s="280"/>
      <c r="T193" s="280"/>
      <c r="U193" s="280"/>
      <c r="V193" s="280"/>
      <c r="W193" s="280"/>
      <c r="X193" s="280"/>
      <c r="Y193" s="280"/>
      <c r="Z193" s="280"/>
      <c r="AA193" s="280"/>
    </row>
    <row r="194">
      <c r="A194" s="14"/>
      <c r="B194" s="195" t="s">
        <v>195</v>
      </c>
      <c r="C194" s="270" t="s">
        <v>159</v>
      </c>
      <c r="D194" s="195" t="s">
        <v>1232</v>
      </c>
      <c r="E194" s="271" t="s">
        <v>1138</v>
      </c>
      <c r="F194" s="174" t="s">
        <v>278</v>
      </c>
      <c r="G194" s="173" t="s">
        <v>272</v>
      </c>
      <c r="H194" s="280"/>
      <c r="I194" s="280"/>
      <c r="J194" s="280"/>
      <c r="K194" s="280"/>
      <c r="L194" s="280"/>
      <c r="M194" s="280"/>
      <c r="N194" s="280"/>
      <c r="O194" s="280"/>
      <c r="P194" s="280"/>
      <c r="Q194" s="280"/>
      <c r="R194" s="280"/>
      <c r="S194" s="280"/>
      <c r="T194" s="280"/>
      <c r="U194" s="280"/>
      <c r="V194" s="280"/>
      <c r="W194" s="280"/>
      <c r="X194" s="280"/>
      <c r="Y194" s="280"/>
      <c r="Z194" s="280"/>
      <c r="AA194" s="280"/>
    </row>
    <row r="195">
      <c r="A195" s="14"/>
      <c r="B195" s="195" t="s">
        <v>165</v>
      </c>
      <c r="C195" s="270" t="s">
        <v>160</v>
      </c>
      <c r="D195" s="195" t="s">
        <v>841</v>
      </c>
      <c r="E195" s="271" t="s">
        <v>1138</v>
      </c>
      <c r="F195" s="174" t="s">
        <v>289</v>
      </c>
      <c r="G195" s="173" t="s">
        <v>288</v>
      </c>
      <c r="H195" s="280"/>
      <c r="I195" s="280"/>
      <c r="J195" s="280"/>
      <c r="K195" s="280"/>
      <c r="L195" s="280"/>
      <c r="M195" s="280"/>
      <c r="N195" s="280"/>
      <c r="O195" s="280"/>
      <c r="P195" s="280"/>
      <c r="Q195" s="280"/>
      <c r="R195" s="280"/>
      <c r="S195" s="280"/>
      <c r="T195" s="280"/>
      <c r="U195" s="280"/>
      <c r="V195" s="280"/>
      <c r="W195" s="280"/>
      <c r="X195" s="280"/>
      <c r="Y195" s="280"/>
      <c r="Z195" s="280"/>
      <c r="AA195" s="280"/>
    </row>
    <row r="196">
      <c r="A196" s="14"/>
      <c r="B196" s="195" t="s">
        <v>195</v>
      </c>
      <c r="C196" s="270" t="s">
        <v>160</v>
      </c>
      <c r="D196" s="195" t="s">
        <v>851</v>
      </c>
      <c r="E196" s="271" t="s">
        <v>1138</v>
      </c>
      <c r="F196" s="174" t="s">
        <v>277</v>
      </c>
      <c r="G196" s="173" t="s">
        <v>272</v>
      </c>
      <c r="H196" s="280"/>
      <c r="I196" s="280"/>
      <c r="J196" s="280"/>
      <c r="K196" s="280"/>
      <c r="L196" s="280"/>
      <c r="M196" s="280"/>
      <c r="N196" s="280"/>
      <c r="O196" s="280"/>
      <c r="P196" s="280"/>
      <c r="Q196" s="280"/>
      <c r="R196" s="280"/>
      <c r="S196" s="280"/>
      <c r="T196" s="280"/>
      <c r="U196" s="280"/>
      <c r="V196" s="280"/>
      <c r="W196" s="280"/>
      <c r="X196" s="280"/>
      <c r="Y196" s="280"/>
      <c r="Z196" s="280"/>
      <c r="AA196" s="280"/>
    </row>
    <row r="197">
      <c r="A197" s="14"/>
      <c r="B197" s="195" t="s">
        <v>195</v>
      </c>
      <c r="C197" s="270" t="s">
        <v>160</v>
      </c>
      <c r="D197" s="281" t="s">
        <v>854</v>
      </c>
      <c r="E197" s="271" t="s">
        <v>1138</v>
      </c>
      <c r="F197" s="174" t="s">
        <v>278</v>
      </c>
      <c r="G197" s="173" t="s">
        <v>272</v>
      </c>
      <c r="H197" s="280"/>
      <c r="I197" s="280"/>
      <c r="J197" s="280"/>
      <c r="K197" s="280"/>
      <c r="L197" s="280"/>
      <c r="M197" s="280"/>
      <c r="N197" s="280"/>
      <c r="O197" s="280"/>
      <c r="P197" s="280"/>
      <c r="Q197" s="280"/>
      <c r="R197" s="280"/>
      <c r="S197" s="280"/>
      <c r="T197" s="280"/>
      <c r="U197" s="280"/>
      <c r="V197" s="280"/>
      <c r="W197" s="280"/>
      <c r="X197" s="280"/>
      <c r="Y197" s="280"/>
      <c r="Z197" s="280"/>
      <c r="AA197" s="280"/>
    </row>
    <row r="198">
      <c r="A198" s="14"/>
      <c r="B198" s="195" t="s">
        <v>174</v>
      </c>
      <c r="C198" s="270" t="s">
        <v>161</v>
      </c>
      <c r="D198" s="195" t="s">
        <v>861</v>
      </c>
      <c r="E198" s="271" t="s">
        <v>1138</v>
      </c>
      <c r="F198" s="174" t="s">
        <v>289</v>
      </c>
      <c r="G198" s="173" t="s">
        <v>288</v>
      </c>
      <c r="H198" s="280"/>
      <c r="I198" s="280"/>
      <c r="J198" s="280"/>
      <c r="K198" s="280"/>
      <c r="L198" s="280"/>
      <c r="M198" s="280"/>
      <c r="N198" s="280"/>
      <c r="O198" s="280"/>
      <c r="P198" s="280"/>
      <c r="Q198" s="280"/>
      <c r="R198" s="280"/>
      <c r="S198" s="280"/>
      <c r="T198" s="280"/>
      <c r="U198" s="280"/>
      <c r="V198" s="280"/>
      <c r="W198" s="280"/>
      <c r="X198" s="280"/>
      <c r="Y198" s="280"/>
      <c r="Z198" s="280"/>
      <c r="AA198" s="280"/>
    </row>
    <row r="199">
      <c r="A199" s="15"/>
      <c r="B199" s="195" t="s">
        <v>195</v>
      </c>
      <c r="C199" s="270" t="s">
        <v>161</v>
      </c>
      <c r="D199" s="281" t="s">
        <v>854</v>
      </c>
      <c r="E199" s="271" t="s">
        <v>1138</v>
      </c>
      <c r="F199" s="174" t="s">
        <v>278</v>
      </c>
      <c r="G199" s="173" t="s">
        <v>272</v>
      </c>
      <c r="H199" s="280"/>
      <c r="I199" s="280"/>
      <c r="J199" s="280"/>
      <c r="K199" s="280"/>
      <c r="L199" s="280"/>
      <c r="M199" s="280"/>
      <c r="N199" s="280"/>
      <c r="O199" s="280"/>
      <c r="P199" s="280"/>
      <c r="Q199" s="280"/>
      <c r="R199" s="280"/>
      <c r="S199" s="280"/>
      <c r="T199" s="280"/>
      <c r="U199" s="280"/>
      <c r="V199" s="280"/>
      <c r="W199" s="280"/>
      <c r="X199" s="280"/>
      <c r="Y199" s="280"/>
      <c r="Z199" s="280"/>
      <c r="AA199" s="280"/>
    </row>
    <row r="200">
      <c r="A200" s="193" t="s">
        <v>1233</v>
      </c>
      <c r="B200" s="195" t="s">
        <v>207</v>
      </c>
      <c r="C200" s="270" t="s">
        <v>156</v>
      </c>
      <c r="D200" s="269" t="s">
        <v>1234</v>
      </c>
      <c r="E200" s="275" t="s">
        <v>1174</v>
      </c>
      <c r="F200" s="174" t="s">
        <v>283</v>
      </c>
      <c r="G200" s="173" t="s">
        <v>272</v>
      </c>
    </row>
    <row r="201">
      <c r="A201" s="14"/>
      <c r="B201" s="195" t="s">
        <v>207</v>
      </c>
      <c r="C201" s="270" t="s">
        <v>156</v>
      </c>
      <c r="D201" s="269" t="s">
        <v>1235</v>
      </c>
      <c r="E201" s="275" t="s">
        <v>1174</v>
      </c>
      <c r="F201" s="173" t="s">
        <v>287</v>
      </c>
      <c r="G201" s="173" t="s">
        <v>272</v>
      </c>
    </row>
    <row r="202">
      <c r="A202" s="14"/>
      <c r="B202" s="195" t="s">
        <v>195</v>
      </c>
      <c r="C202" s="270" t="s">
        <v>156</v>
      </c>
      <c r="D202" s="195" t="s">
        <v>982</v>
      </c>
      <c r="E202" s="271" t="s">
        <v>1138</v>
      </c>
      <c r="F202" s="174" t="s">
        <v>282</v>
      </c>
      <c r="G202" s="173" t="s">
        <v>272</v>
      </c>
    </row>
    <row r="203">
      <c r="A203" s="14"/>
      <c r="B203" s="195" t="s">
        <v>191</v>
      </c>
      <c r="C203" s="270" t="s">
        <v>156</v>
      </c>
      <c r="D203" s="195" t="s">
        <v>982</v>
      </c>
      <c r="E203" s="275" t="s">
        <v>1174</v>
      </c>
      <c r="F203" s="174" t="s">
        <v>282</v>
      </c>
      <c r="G203" s="173" t="s">
        <v>272</v>
      </c>
    </row>
    <row r="204">
      <c r="A204" s="14"/>
      <c r="B204" s="195" t="s">
        <v>191</v>
      </c>
      <c r="C204" s="270" t="s">
        <v>156</v>
      </c>
      <c r="D204" s="195" t="s">
        <v>1236</v>
      </c>
      <c r="E204" s="275" t="s">
        <v>1174</v>
      </c>
      <c r="F204" s="174" t="s">
        <v>286</v>
      </c>
      <c r="G204" s="173" t="s">
        <v>272</v>
      </c>
    </row>
    <row r="205">
      <c r="A205" s="14"/>
      <c r="B205" s="195" t="s">
        <v>191</v>
      </c>
      <c r="C205" s="270" t="s">
        <v>156</v>
      </c>
      <c r="D205" s="195" t="s">
        <v>1237</v>
      </c>
      <c r="E205" s="275" t="s">
        <v>1174</v>
      </c>
      <c r="F205" s="174" t="s">
        <v>283</v>
      </c>
      <c r="G205" s="173" t="s">
        <v>272</v>
      </c>
    </row>
    <row r="206">
      <c r="A206" s="14"/>
      <c r="B206" s="195" t="s">
        <v>191</v>
      </c>
      <c r="C206" s="270" t="s">
        <v>156</v>
      </c>
      <c r="D206" s="195" t="s">
        <v>982</v>
      </c>
      <c r="E206" s="275" t="s">
        <v>1174</v>
      </c>
      <c r="F206" s="174" t="s">
        <v>282</v>
      </c>
      <c r="G206" s="173" t="s">
        <v>272</v>
      </c>
    </row>
    <row r="207">
      <c r="A207" s="14"/>
      <c r="B207" s="195" t="s">
        <v>191</v>
      </c>
      <c r="C207" s="270" t="s">
        <v>156</v>
      </c>
      <c r="D207" s="195" t="s">
        <v>1238</v>
      </c>
      <c r="E207" s="275" t="s">
        <v>1174</v>
      </c>
      <c r="F207" s="174" t="s">
        <v>282</v>
      </c>
      <c r="G207" s="173" t="s">
        <v>272</v>
      </c>
    </row>
    <row r="208">
      <c r="A208" s="14"/>
      <c r="B208" s="195" t="s">
        <v>191</v>
      </c>
      <c r="C208" s="270" t="s">
        <v>156</v>
      </c>
      <c r="D208" s="195" t="s">
        <v>982</v>
      </c>
      <c r="E208" s="275" t="s">
        <v>1174</v>
      </c>
      <c r="F208" s="174" t="s">
        <v>284</v>
      </c>
      <c r="G208" s="173" t="s">
        <v>272</v>
      </c>
    </row>
    <row r="209">
      <c r="A209" s="14"/>
      <c r="B209" s="195" t="s">
        <v>869</v>
      </c>
      <c r="C209" s="270" t="s">
        <v>156</v>
      </c>
      <c r="D209" s="195" t="s">
        <v>1235</v>
      </c>
      <c r="E209" s="275" t="s">
        <v>1174</v>
      </c>
      <c r="F209" s="173" t="s">
        <v>287</v>
      </c>
      <c r="G209" s="173" t="s">
        <v>272</v>
      </c>
    </row>
    <row r="210">
      <c r="A210" s="14"/>
      <c r="B210" s="195" t="s">
        <v>869</v>
      </c>
      <c r="C210" s="270" t="s">
        <v>156</v>
      </c>
      <c r="D210" s="195" t="s">
        <v>982</v>
      </c>
      <c r="E210" s="275" t="s">
        <v>1174</v>
      </c>
      <c r="F210" s="174" t="s">
        <v>282</v>
      </c>
      <c r="G210" s="173" t="s">
        <v>272</v>
      </c>
    </row>
    <row r="211">
      <c r="A211" s="14"/>
      <c r="B211" s="195" t="s">
        <v>869</v>
      </c>
      <c r="C211" s="270" t="s">
        <v>156</v>
      </c>
      <c r="D211" s="195" t="s">
        <v>1234</v>
      </c>
      <c r="E211" s="275" t="s">
        <v>1174</v>
      </c>
      <c r="F211" s="174" t="s">
        <v>1239</v>
      </c>
      <c r="G211" s="173" t="s">
        <v>272</v>
      </c>
    </row>
    <row r="212">
      <c r="A212" s="14"/>
      <c r="B212" s="195" t="s">
        <v>869</v>
      </c>
      <c r="C212" s="270" t="s">
        <v>156</v>
      </c>
      <c r="D212" s="195" t="s">
        <v>982</v>
      </c>
      <c r="E212" s="275" t="s">
        <v>1174</v>
      </c>
      <c r="F212" s="174" t="s">
        <v>282</v>
      </c>
      <c r="G212" s="173" t="s">
        <v>272</v>
      </c>
    </row>
    <row r="213">
      <c r="A213" s="14"/>
      <c r="B213" s="195" t="s">
        <v>869</v>
      </c>
      <c r="C213" s="270" t="s">
        <v>156</v>
      </c>
      <c r="D213" s="195" t="s">
        <v>982</v>
      </c>
      <c r="E213" s="275" t="s">
        <v>1174</v>
      </c>
      <c r="F213" s="174" t="s">
        <v>282</v>
      </c>
      <c r="G213" s="173" t="s">
        <v>272</v>
      </c>
    </row>
    <row r="214">
      <c r="A214" s="14"/>
      <c r="B214" s="195" t="s">
        <v>869</v>
      </c>
      <c r="C214" s="270" t="s">
        <v>156</v>
      </c>
      <c r="D214" s="195" t="s">
        <v>982</v>
      </c>
      <c r="E214" s="275" t="s">
        <v>1174</v>
      </c>
      <c r="F214" s="174" t="s">
        <v>282</v>
      </c>
      <c r="G214" s="173" t="s">
        <v>272</v>
      </c>
    </row>
    <row r="215">
      <c r="A215" s="14"/>
      <c r="B215" s="195" t="s">
        <v>869</v>
      </c>
      <c r="C215" s="270" t="s">
        <v>156</v>
      </c>
      <c r="D215" s="195" t="s">
        <v>1081</v>
      </c>
      <c r="E215" s="275" t="s">
        <v>1174</v>
      </c>
      <c r="F215" s="174" t="s">
        <v>283</v>
      </c>
      <c r="G215" s="173" t="s">
        <v>272</v>
      </c>
    </row>
    <row r="216">
      <c r="A216" s="14"/>
      <c r="B216" s="195" t="s">
        <v>207</v>
      </c>
      <c r="C216" s="270" t="s">
        <v>161</v>
      </c>
      <c r="D216" s="269" t="s">
        <v>979</v>
      </c>
      <c r="E216" s="271" t="s">
        <v>1138</v>
      </c>
      <c r="F216" s="174" t="s">
        <v>286</v>
      </c>
      <c r="G216" s="173" t="s">
        <v>272</v>
      </c>
    </row>
    <row r="217">
      <c r="A217" s="14"/>
      <c r="B217" s="195" t="s">
        <v>195</v>
      </c>
      <c r="C217" s="270" t="s">
        <v>161</v>
      </c>
      <c r="D217" s="269" t="s">
        <v>982</v>
      </c>
      <c r="E217" s="275" t="s">
        <v>1174</v>
      </c>
      <c r="F217" s="174" t="s">
        <v>282</v>
      </c>
      <c r="G217" s="173" t="s">
        <v>272</v>
      </c>
    </row>
    <row r="218">
      <c r="A218" s="14"/>
      <c r="B218" s="195" t="s">
        <v>191</v>
      </c>
      <c r="C218" s="270" t="s">
        <v>161</v>
      </c>
      <c r="D218" s="195" t="s">
        <v>1236</v>
      </c>
      <c r="E218" s="275" t="s">
        <v>1174</v>
      </c>
      <c r="F218" s="174" t="s">
        <v>286</v>
      </c>
      <c r="G218" s="173" t="s">
        <v>272</v>
      </c>
    </row>
    <row r="219">
      <c r="A219" s="14"/>
      <c r="B219" s="195" t="s">
        <v>191</v>
      </c>
      <c r="C219" s="270" t="s">
        <v>161</v>
      </c>
      <c r="D219" s="195" t="s">
        <v>982</v>
      </c>
      <c r="E219" s="275" t="s">
        <v>1174</v>
      </c>
      <c r="F219" s="174" t="s">
        <v>282</v>
      </c>
      <c r="G219" s="173" t="s">
        <v>272</v>
      </c>
    </row>
    <row r="220">
      <c r="A220" s="14"/>
      <c r="B220" s="195" t="s">
        <v>191</v>
      </c>
      <c r="C220" s="270" t="s">
        <v>161</v>
      </c>
      <c r="D220" s="195" t="s">
        <v>1234</v>
      </c>
      <c r="E220" s="275" t="s">
        <v>1174</v>
      </c>
      <c r="F220" s="174" t="s">
        <v>283</v>
      </c>
      <c r="G220" s="173" t="s">
        <v>272</v>
      </c>
    </row>
    <row r="221">
      <c r="A221" s="14"/>
      <c r="B221" s="195" t="s">
        <v>191</v>
      </c>
      <c r="C221" s="270" t="s">
        <v>161</v>
      </c>
      <c r="D221" s="195" t="s">
        <v>982</v>
      </c>
      <c r="E221" s="275" t="s">
        <v>1174</v>
      </c>
      <c r="F221" s="174" t="s">
        <v>282</v>
      </c>
      <c r="G221" s="173" t="s">
        <v>272</v>
      </c>
    </row>
    <row r="222">
      <c r="A222" s="14"/>
      <c r="B222" s="195" t="s">
        <v>191</v>
      </c>
      <c r="C222" s="270" t="s">
        <v>161</v>
      </c>
      <c r="D222" s="195" t="s">
        <v>1238</v>
      </c>
      <c r="E222" s="275" t="s">
        <v>1174</v>
      </c>
      <c r="F222" s="174" t="s">
        <v>284</v>
      </c>
      <c r="G222" s="173" t="s">
        <v>272</v>
      </c>
    </row>
    <row r="223">
      <c r="A223" s="14"/>
      <c r="B223" s="195" t="s">
        <v>191</v>
      </c>
      <c r="C223" s="270" t="s">
        <v>161</v>
      </c>
      <c r="D223" s="195" t="s">
        <v>1240</v>
      </c>
      <c r="E223" s="275" t="s">
        <v>1174</v>
      </c>
      <c r="F223" s="174" t="s">
        <v>285</v>
      </c>
      <c r="G223" s="173" t="s">
        <v>272</v>
      </c>
    </row>
    <row r="224">
      <c r="A224" s="14"/>
      <c r="B224" s="195" t="s">
        <v>869</v>
      </c>
      <c r="C224" s="270" t="s">
        <v>161</v>
      </c>
      <c r="D224" s="195" t="s">
        <v>982</v>
      </c>
      <c r="E224" s="275" t="s">
        <v>1174</v>
      </c>
      <c r="F224" s="174" t="s">
        <v>282</v>
      </c>
      <c r="G224" s="173" t="s">
        <v>272</v>
      </c>
    </row>
    <row r="225">
      <c r="A225" s="14"/>
      <c r="B225" s="195" t="s">
        <v>869</v>
      </c>
      <c r="C225" s="270" t="s">
        <v>161</v>
      </c>
      <c r="D225" s="195" t="s">
        <v>1234</v>
      </c>
      <c r="E225" s="275" t="s">
        <v>1174</v>
      </c>
      <c r="F225" s="174" t="s">
        <v>283</v>
      </c>
      <c r="G225" s="173" t="s">
        <v>272</v>
      </c>
    </row>
    <row r="226">
      <c r="A226" s="14"/>
      <c r="B226" s="195" t="s">
        <v>869</v>
      </c>
      <c r="C226" s="270" t="s">
        <v>161</v>
      </c>
      <c r="D226" s="195" t="s">
        <v>1234</v>
      </c>
      <c r="E226" s="271" t="s">
        <v>1138</v>
      </c>
      <c r="F226" s="174" t="s">
        <v>283</v>
      </c>
      <c r="G226" s="173" t="s">
        <v>272</v>
      </c>
    </row>
    <row r="227">
      <c r="A227" s="14"/>
      <c r="B227" s="195" t="s">
        <v>869</v>
      </c>
      <c r="C227" s="270" t="s">
        <v>161</v>
      </c>
      <c r="D227" s="195" t="s">
        <v>982</v>
      </c>
      <c r="E227" s="271" t="s">
        <v>1138</v>
      </c>
      <c r="F227" s="174" t="s">
        <v>282</v>
      </c>
      <c r="G227" s="173" t="s">
        <v>272</v>
      </c>
    </row>
    <row r="228">
      <c r="A228" s="14"/>
      <c r="B228" s="195" t="s">
        <v>869</v>
      </c>
      <c r="C228" s="270" t="s">
        <v>161</v>
      </c>
      <c r="D228" s="195" t="s">
        <v>982</v>
      </c>
      <c r="E228" s="275" t="s">
        <v>1174</v>
      </c>
      <c r="F228" s="174" t="s">
        <v>282</v>
      </c>
      <c r="G228" s="173" t="s">
        <v>272</v>
      </c>
    </row>
    <row r="229">
      <c r="A229" s="14"/>
      <c r="B229" s="195" t="s">
        <v>869</v>
      </c>
      <c r="C229" s="270" t="s">
        <v>161</v>
      </c>
      <c r="D229" s="195" t="s">
        <v>1238</v>
      </c>
      <c r="E229" s="275" t="s">
        <v>1174</v>
      </c>
      <c r="F229" s="174" t="s">
        <v>284</v>
      </c>
      <c r="G229" s="173" t="s">
        <v>272</v>
      </c>
    </row>
    <row r="230">
      <c r="A230" s="14"/>
      <c r="B230" s="195" t="s">
        <v>869</v>
      </c>
      <c r="C230" s="270" t="s">
        <v>161</v>
      </c>
      <c r="D230" s="195" t="s">
        <v>982</v>
      </c>
      <c r="E230" s="271" t="s">
        <v>1138</v>
      </c>
      <c r="F230" s="174" t="s">
        <v>282</v>
      </c>
      <c r="G230" s="173" t="s">
        <v>272</v>
      </c>
    </row>
    <row r="231">
      <c r="A231" s="14"/>
      <c r="B231" s="195" t="s">
        <v>869</v>
      </c>
      <c r="C231" s="270" t="s">
        <v>161</v>
      </c>
      <c r="D231" s="195" t="s">
        <v>1234</v>
      </c>
      <c r="E231" s="271" t="s">
        <v>1138</v>
      </c>
      <c r="F231" s="174" t="s">
        <v>283</v>
      </c>
      <c r="G231" s="173" t="s">
        <v>272</v>
      </c>
    </row>
    <row r="232">
      <c r="A232" s="14"/>
      <c r="B232" s="195" t="s">
        <v>207</v>
      </c>
      <c r="C232" s="270" t="s">
        <v>157</v>
      </c>
      <c r="D232" s="195" t="s">
        <v>1241</v>
      </c>
      <c r="E232" s="271" t="s">
        <v>1138</v>
      </c>
      <c r="F232" s="174" t="s">
        <v>285</v>
      </c>
      <c r="G232" s="173" t="s">
        <v>272</v>
      </c>
    </row>
    <row r="233">
      <c r="A233" s="14"/>
      <c r="B233" s="195" t="s">
        <v>195</v>
      </c>
      <c r="C233" s="270" t="s">
        <v>157</v>
      </c>
      <c r="D233" s="195" t="s">
        <v>982</v>
      </c>
      <c r="E233" s="275" t="s">
        <v>1174</v>
      </c>
      <c r="F233" s="174" t="s">
        <v>282</v>
      </c>
      <c r="G233" s="173" t="s">
        <v>272</v>
      </c>
    </row>
    <row r="234">
      <c r="A234" s="14"/>
      <c r="B234" s="195" t="s">
        <v>195</v>
      </c>
      <c r="C234" s="270" t="s">
        <v>157</v>
      </c>
      <c r="D234" s="195" t="s">
        <v>1234</v>
      </c>
      <c r="E234" s="275" t="s">
        <v>1174</v>
      </c>
      <c r="F234" s="174" t="s">
        <v>283</v>
      </c>
      <c r="G234" s="173" t="s">
        <v>272</v>
      </c>
    </row>
    <row r="235">
      <c r="A235" s="14"/>
      <c r="B235" s="195" t="s">
        <v>191</v>
      </c>
      <c r="C235" s="270" t="s">
        <v>157</v>
      </c>
      <c r="D235" s="195" t="s">
        <v>982</v>
      </c>
      <c r="E235" s="275" t="s">
        <v>1174</v>
      </c>
      <c r="F235" s="174" t="s">
        <v>282</v>
      </c>
      <c r="G235" s="173" t="s">
        <v>272</v>
      </c>
    </row>
    <row r="236">
      <c r="A236" s="14"/>
      <c r="B236" s="195" t="s">
        <v>191</v>
      </c>
      <c r="C236" s="270" t="s">
        <v>157</v>
      </c>
      <c r="D236" s="195" t="s">
        <v>1238</v>
      </c>
      <c r="E236" s="275" t="s">
        <v>1174</v>
      </c>
      <c r="F236" s="174" t="s">
        <v>284</v>
      </c>
      <c r="G236" s="173" t="s">
        <v>272</v>
      </c>
    </row>
    <row r="237">
      <c r="A237" s="14"/>
      <c r="B237" s="195" t="s">
        <v>191</v>
      </c>
      <c r="C237" s="270" t="s">
        <v>157</v>
      </c>
      <c r="D237" s="195" t="s">
        <v>1234</v>
      </c>
      <c r="E237" s="275" t="s">
        <v>1174</v>
      </c>
      <c r="F237" s="174" t="s">
        <v>283</v>
      </c>
      <c r="G237" s="173" t="s">
        <v>272</v>
      </c>
    </row>
    <row r="238">
      <c r="A238" s="14"/>
      <c r="B238" s="195" t="s">
        <v>191</v>
      </c>
      <c r="C238" s="270" t="s">
        <v>157</v>
      </c>
      <c r="D238" s="195" t="s">
        <v>1238</v>
      </c>
      <c r="E238" s="275" t="s">
        <v>1174</v>
      </c>
      <c r="F238" s="174" t="s">
        <v>284</v>
      </c>
      <c r="G238" s="173" t="s">
        <v>272</v>
      </c>
    </row>
    <row r="239">
      <c r="A239" s="14"/>
      <c r="B239" s="195" t="s">
        <v>191</v>
      </c>
      <c r="C239" s="270" t="s">
        <v>157</v>
      </c>
      <c r="D239" s="195" t="s">
        <v>982</v>
      </c>
      <c r="E239" s="275" t="s">
        <v>1174</v>
      </c>
      <c r="F239" s="174" t="s">
        <v>282</v>
      </c>
      <c r="G239" s="173" t="s">
        <v>272</v>
      </c>
    </row>
    <row r="240">
      <c r="A240" s="14"/>
      <c r="B240" s="195" t="s">
        <v>869</v>
      </c>
      <c r="C240" s="270" t="s">
        <v>157</v>
      </c>
      <c r="D240" s="195" t="s">
        <v>982</v>
      </c>
      <c r="E240" s="275" t="s">
        <v>1174</v>
      </c>
      <c r="F240" s="174" t="s">
        <v>282</v>
      </c>
      <c r="G240" s="173" t="s">
        <v>272</v>
      </c>
    </row>
    <row r="241">
      <c r="A241" s="14"/>
      <c r="B241" s="195" t="s">
        <v>869</v>
      </c>
      <c r="C241" s="270" t="s">
        <v>157</v>
      </c>
      <c r="D241" s="195" t="s">
        <v>1234</v>
      </c>
      <c r="E241" s="275" t="s">
        <v>1174</v>
      </c>
      <c r="F241" s="174" t="s">
        <v>283</v>
      </c>
      <c r="G241" s="173" t="s">
        <v>272</v>
      </c>
    </row>
    <row r="242">
      <c r="A242" s="14"/>
      <c r="B242" s="195" t="s">
        <v>869</v>
      </c>
      <c r="C242" s="270" t="s">
        <v>157</v>
      </c>
      <c r="D242" s="195" t="s">
        <v>982</v>
      </c>
      <c r="E242" s="275" t="s">
        <v>1174</v>
      </c>
      <c r="F242" s="174" t="s">
        <v>282</v>
      </c>
      <c r="G242" s="173" t="s">
        <v>272</v>
      </c>
    </row>
    <row r="243">
      <c r="A243" s="14"/>
      <c r="B243" s="195" t="s">
        <v>869</v>
      </c>
      <c r="C243" s="270" t="s">
        <v>157</v>
      </c>
      <c r="D243" s="195" t="s">
        <v>1238</v>
      </c>
      <c r="E243" s="275" t="s">
        <v>1174</v>
      </c>
      <c r="F243" s="174" t="s">
        <v>284</v>
      </c>
      <c r="G243" s="173" t="s">
        <v>272</v>
      </c>
    </row>
    <row r="244">
      <c r="A244" s="14"/>
      <c r="B244" s="195" t="s">
        <v>869</v>
      </c>
      <c r="C244" s="270" t="s">
        <v>157</v>
      </c>
      <c r="D244" s="195" t="s">
        <v>1234</v>
      </c>
      <c r="E244" s="275" t="s">
        <v>1174</v>
      </c>
      <c r="F244" s="174" t="s">
        <v>283</v>
      </c>
      <c r="G244" s="173" t="s">
        <v>272</v>
      </c>
    </row>
    <row r="245">
      <c r="A245" s="14"/>
      <c r="B245" s="195" t="s">
        <v>869</v>
      </c>
      <c r="C245" s="270" t="s">
        <v>157</v>
      </c>
      <c r="D245" s="195" t="s">
        <v>1238</v>
      </c>
      <c r="E245" s="275" t="s">
        <v>1174</v>
      </c>
      <c r="F245" s="174" t="s">
        <v>284</v>
      </c>
      <c r="G245" s="173" t="s">
        <v>272</v>
      </c>
    </row>
    <row r="246">
      <c r="A246" s="14"/>
      <c r="B246" s="195" t="s">
        <v>869</v>
      </c>
      <c r="C246" s="270" t="s">
        <v>157</v>
      </c>
      <c r="D246" s="195" t="s">
        <v>982</v>
      </c>
      <c r="E246" s="275" t="s">
        <v>1174</v>
      </c>
      <c r="F246" s="174" t="s">
        <v>282</v>
      </c>
      <c r="G246" s="173" t="s">
        <v>272</v>
      </c>
    </row>
    <row r="247">
      <c r="A247" s="14"/>
      <c r="B247" s="195" t="s">
        <v>869</v>
      </c>
      <c r="C247" s="270" t="s">
        <v>157</v>
      </c>
      <c r="D247" s="195" t="s">
        <v>982</v>
      </c>
      <c r="E247" s="271" t="s">
        <v>1138</v>
      </c>
      <c r="F247" s="174" t="s">
        <v>282</v>
      </c>
      <c r="G247" s="173" t="s">
        <v>272</v>
      </c>
    </row>
    <row r="248">
      <c r="A248" s="14"/>
      <c r="B248" s="195" t="s">
        <v>869</v>
      </c>
      <c r="C248" s="270" t="s">
        <v>157</v>
      </c>
      <c r="D248" s="195" t="s">
        <v>982</v>
      </c>
      <c r="E248" s="271" t="s">
        <v>1138</v>
      </c>
      <c r="F248" s="174" t="s">
        <v>282</v>
      </c>
      <c r="G248" s="173" t="s">
        <v>272</v>
      </c>
    </row>
    <row r="249">
      <c r="A249" s="14"/>
      <c r="B249" s="195" t="s">
        <v>869</v>
      </c>
      <c r="C249" s="270" t="s">
        <v>157</v>
      </c>
      <c r="D249" s="195" t="s">
        <v>1234</v>
      </c>
      <c r="E249" s="271" t="s">
        <v>1138</v>
      </c>
      <c r="F249" s="174" t="s">
        <v>283</v>
      </c>
      <c r="G249" s="173" t="s">
        <v>272</v>
      </c>
    </row>
    <row r="250">
      <c r="A250" s="14"/>
      <c r="B250" s="195" t="s">
        <v>207</v>
      </c>
      <c r="C250" s="270" t="s">
        <v>160</v>
      </c>
      <c r="D250" s="195" t="s">
        <v>1238</v>
      </c>
      <c r="E250" s="275" t="s">
        <v>1174</v>
      </c>
      <c r="F250" s="174" t="s">
        <v>284</v>
      </c>
      <c r="G250" s="173" t="s">
        <v>272</v>
      </c>
    </row>
    <row r="251">
      <c r="A251" s="14"/>
      <c r="B251" s="195" t="s">
        <v>207</v>
      </c>
      <c r="C251" s="270" t="s">
        <v>160</v>
      </c>
      <c r="D251" s="195" t="s">
        <v>1234</v>
      </c>
      <c r="E251" s="275" t="s">
        <v>1174</v>
      </c>
      <c r="F251" s="174" t="s">
        <v>283</v>
      </c>
      <c r="G251" s="173" t="s">
        <v>272</v>
      </c>
    </row>
    <row r="252">
      <c r="A252" s="14"/>
      <c r="B252" s="195" t="s">
        <v>195</v>
      </c>
      <c r="C252" s="270" t="s">
        <v>160</v>
      </c>
      <c r="D252" s="195" t="s">
        <v>982</v>
      </c>
      <c r="E252" s="275" t="s">
        <v>1174</v>
      </c>
      <c r="F252" s="174" t="s">
        <v>282</v>
      </c>
      <c r="G252" s="173" t="s">
        <v>272</v>
      </c>
    </row>
    <row r="253">
      <c r="A253" s="14"/>
      <c r="B253" s="195" t="s">
        <v>195</v>
      </c>
      <c r="C253" s="270" t="s">
        <v>160</v>
      </c>
      <c r="D253" s="195" t="s">
        <v>1241</v>
      </c>
      <c r="E253" s="275" t="s">
        <v>1174</v>
      </c>
      <c r="F253" s="174" t="s">
        <v>285</v>
      </c>
      <c r="G253" s="173" t="s">
        <v>272</v>
      </c>
    </row>
    <row r="254">
      <c r="A254" s="14"/>
      <c r="B254" s="195" t="s">
        <v>191</v>
      </c>
      <c r="C254" s="270" t="s">
        <v>160</v>
      </c>
      <c r="D254" s="195" t="s">
        <v>982</v>
      </c>
      <c r="E254" s="275" t="s">
        <v>1174</v>
      </c>
      <c r="F254" s="174" t="s">
        <v>282</v>
      </c>
      <c r="G254" s="173" t="s">
        <v>272</v>
      </c>
    </row>
    <row r="255">
      <c r="A255" s="14"/>
      <c r="B255" s="195" t="s">
        <v>191</v>
      </c>
      <c r="C255" s="270" t="s">
        <v>160</v>
      </c>
      <c r="D255" s="195" t="s">
        <v>1234</v>
      </c>
      <c r="E255" s="275" t="s">
        <v>1174</v>
      </c>
      <c r="F255" s="174" t="s">
        <v>283</v>
      </c>
      <c r="G255" s="173" t="s">
        <v>272</v>
      </c>
    </row>
    <row r="256">
      <c r="A256" s="14"/>
      <c r="B256" s="195" t="s">
        <v>191</v>
      </c>
      <c r="C256" s="270" t="s">
        <v>160</v>
      </c>
      <c r="D256" s="195" t="s">
        <v>1236</v>
      </c>
      <c r="E256" s="275" t="s">
        <v>1174</v>
      </c>
      <c r="F256" s="174" t="s">
        <v>286</v>
      </c>
      <c r="G256" s="173" t="s">
        <v>272</v>
      </c>
    </row>
    <row r="257">
      <c r="A257" s="14"/>
      <c r="B257" s="195" t="s">
        <v>191</v>
      </c>
      <c r="C257" s="270" t="s">
        <v>160</v>
      </c>
      <c r="D257" s="195" t="s">
        <v>982</v>
      </c>
      <c r="E257" s="275" t="s">
        <v>1174</v>
      </c>
      <c r="F257" s="174" t="s">
        <v>282</v>
      </c>
      <c r="G257" s="173" t="s">
        <v>272</v>
      </c>
    </row>
    <row r="258">
      <c r="A258" s="14"/>
      <c r="B258" s="195" t="s">
        <v>191</v>
      </c>
      <c r="C258" s="270" t="s">
        <v>160</v>
      </c>
      <c r="D258" s="195" t="s">
        <v>1238</v>
      </c>
      <c r="E258" s="275" t="s">
        <v>1174</v>
      </c>
      <c r="F258" s="174" t="s">
        <v>284</v>
      </c>
      <c r="G258" s="173" t="s">
        <v>272</v>
      </c>
    </row>
    <row r="259">
      <c r="A259" s="14"/>
      <c r="B259" s="195" t="s">
        <v>869</v>
      </c>
      <c r="C259" s="270" t="s">
        <v>160</v>
      </c>
      <c r="D259" s="195" t="s">
        <v>982</v>
      </c>
      <c r="E259" s="275" t="s">
        <v>1174</v>
      </c>
      <c r="F259" s="174" t="s">
        <v>282</v>
      </c>
      <c r="G259" s="173" t="s">
        <v>272</v>
      </c>
    </row>
    <row r="260">
      <c r="A260" s="14"/>
      <c r="B260" s="195" t="s">
        <v>869</v>
      </c>
      <c r="C260" s="270" t="s">
        <v>160</v>
      </c>
      <c r="D260" s="195" t="s">
        <v>1241</v>
      </c>
      <c r="E260" s="275" t="s">
        <v>1174</v>
      </c>
      <c r="F260" s="174" t="s">
        <v>285</v>
      </c>
      <c r="G260" s="173" t="s">
        <v>272</v>
      </c>
    </row>
    <row r="261">
      <c r="A261" s="14"/>
      <c r="B261" s="195" t="s">
        <v>869</v>
      </c>
      <c r="C261" s="270" t="s">
        <v>160</v>
      </c>
      <c r="D261" s="195" t="s">
        <v>1234</v>
      </c>
      <c r="E261" s="275" t="s">
        <v>1174</v>
      </c>
      <c r="F261" s="174" t="s">
        <v>283</v>
      </c>
      <c r="G261" s="173" t="s">
        <v>272</v>
      </c>
    </row>
    <row r="262">
      <c r="A262" s="14"/>
      <c r="B262" s="195" t="s">
        <v>869</v>
      </c>
      <c r="C262" s="270" t="s">
        <v>160</v>
      </c>
      <c r="D262" s="195" t="s">
        <v>1236</v>
      </c>
      <c r="E262" s="275" t="s">
        <v>1174</v>
      </c>
      <c r="F262" s="174" t="s">
        <v>286</v>
      </c>
      <c r="G262" s="173" t="s">
        <v>272</v>
      </c>
    </row>
    <row r="263">
      <c r="A263" s="14"/>
      <c r="B263" s="195" t="s">
        <v>869</v>
      </c>
      <c r="C263" s="270" t="s">
        <v>160</v>
      </c>
      <c r="D263" s="195" t="s">
        <v>982</v>
      </c>
      <c r="E263" s="271" t="s">
        <v>1138</v>
      </c>
      <c r="F263" s="174" t="s">
        <v>282</v>
      </c>
      <c r="G263" s="173" t="s">
        <v>272</v>
      </c>
    </row>
    <row r="264">
      <c r="A264" s="14"/>
      <c r="B264" s="195" t="s">
        <v>869</v>
      </c>
      <c r="C264" s="270" t="s">
        <v>160</v>
      </c>
      <c r="D264" s="195" t="s">
        <v>982</v>
      </c>
      <c r="E264" s="275" t="s">
        <v>1174</v>
      </c>
      <c r="F264" s="174" t="s">
        <v>282</v>
      </c>
      <c r="G264" s="173" t="s">
        <v>272</v>
      </c>
    </row>
    <row r="265">
      <c r="A265" s="14"/>
      <c r="B265" s="195" t="s">
        <v>869</v>
      </c>
      <c r="C265" s="270" t="s">
        <v>160</v>
      </c>
      <c r="D265" s="195" t="s">
        <v>1234</v>
      </c>
      <c r="E265" s="275" t="s">
        <v>1174</v>
      </c>
      <c r="F265" s="174" t="s">
        <v>283</v>
      </c>
      <c r="G265" s="173" t="s">
        <v>272</v>
      </c>
    </row>
    <row r="266">
      <c r="A266" s="14"/>
      <c r="B266" s="195" t="s">
        <v>869</v>
      </c>
      <c r="C266" s="270" t="s">
        <v>160</v>
      </c>
      <c r="D266" s="195" t="s">
        <v>1234</v>
      </c>
      <c r="E266" s="271" t="s">
        <v>1138</v>
      </c>
      <c r="F266" s="174" t="s">
        <v>283</v>
      </c>
      <c r="G266" s="173" t="s">
        <v>272</v>
      </c>
    </row>
    <row r="267">
      <c r="A267" s="14"/>
      <c r="B267" s="195" t="s">
        <v>869</v>
      </c>
      <c r="C267" s="270" t="s">
        <v>160</v>
      </c>
      <c r="D267" s="195" t="s">
        <v>982</v>
      </c>
      <c r="E267" s="271" t="s">
        <v>1138</v>
      </c>
      <c r="F267" s="174" t="s">
        <v>282</v>
      </c>
      <c r="G267" s="173" t="s">
        <v>272</v>
      </c>
    </row>
    <row r="268">
      <c r="A268" s="14"/>
      <c r="B268" s="195" t="s">
        <v>207</v>
      </c>
      <c r="C268" s="270" t="s">
        <v>159</v>
      </c>
      <c r="D268" s="195" t="s">
        <v>1241</v>
      </c>
      <c r="E268" s="271" t="s">
        <v>1138</v>
      </c>
      <c r="F268" s="174" t="s">
        <v>285</v>
      </c>
      <c r="G268" s="173" t="s">
        <v>272</v>
      </c>
    </row>
    <row r="269">
      <c r="A269" s="14"/>
      <c r="B269" s="195" t="s">
        <v>195</v>
      </c>
      <c r="C269" s="270" t="s">
        <v>159</v>
      </c>
      <c r="D269" s="195" t="s">
        <v>982</v>
      </c>
      <c r="E269" s="275" t="s">
        <v>1174</v>
      </c>
      <c r="F269" s="174" t="s">
        <v>282</v>
      </c>
      <c r="G269" s="173" t="s">
        <v>272</v>
      </c>
    </row>
    <row r="270">
      <c r="A270" s="14"/>
      <c r="B270" s="195" t="s">
        <v>191</v>
      </c>
      <c r="C270" s="270" t="s">
        <v>159</v>
      </c>
      <c r="D270" s="195" t="s">
        <v>982</v>
      </c>
      <c r="E270" s="271" t="s">
        <v>1138</v>
      </c>
      <c r="F270" s="174" t="s">
        <v>282</v>
      </c>
      <c r="G270" s="173" t="s">
        <v>272</v>
      </c>
    </row>
    <row r="271">
      <c r="A271" s="14"/>
      <c r="B271" s="195" t="s">
        <v>191</v>
      </c>
      <c r="C271" s="270" t="s">
        <v>159</v>
      </c>
      <c r="D271" s="195" t="s">
        <v>1234</v>
      </c>
      <c r="E271" s="271" t="s">
        <v>1138</v>
      </c>
      <c r="F271" s="174" t="s">
        <v>283</v>
      </c>
      <c r="G271" s="173" t="s">
        <v>272</v>
      </c>
    </row>
    <row r="272">
      <c r="A272" s="14"/>
      <c r="B272" s="195" t="s">
        <v>191</v>
      </c>
      <c r="C272" s="270" t="s">
        <v>159</v>
      </c>
      <c r="D272" s="195" t="s">
        <v>982</v>
      </c>
      <c r="E272" s="275" t="s">
        <v>1174</v>
      </c>
      <c r="F272" s="174" t="s">
        <v>282</v>
      </c>
      <c r="G272" s="173" t="s">
        <v>272</v>
      </c>
    </row>
    <row r="273">
      <c r="A273" s="14"/>
      <c r="B273" s="195" t="s">
        <v>191</v>
      </c>
      <c r="C273" s="270" t="s">
        <v>159</v>
      </c>
      <c r="D273" s="195" t="s">
        <v>1238</v>
      </c>
      <c r="E273" s="275" t="s">
        <v>1174</v>
      </c>
      <c r="F273" s="174" t="s">
        <v>284</v>
      </c>
      <c r="G273" s="173" t="s">
        <v>272</v>
      </c>
    </row>
    <row r="274">
      <c r="A274" s="14"/>
      <c r="B274" s="195" t="s">
        <v>191</v>
      </c>
      <c r="C274" s="270" t="s">
        <v>159</v>
      </c>
      <c r="D274" s="195" t="s">
        <v>1234</v>
      </c>
      <c r="E274" s="275" t="s">
        <v>1174</v>
      </c>
      <c r="F274" s="174" t="s">
        <v>283</v>
      </c>
      <c r="G274" s="173" t="s">
        <v>272</v>
      </c>
    </row>
    <row r="275">
      <c r="A275" s="14"/>
      <c r="B275" s="195" t="s">
        <v>869</v>
      </c>
      <c r="C275" s="270" t="s">
        <v>159</v>
      </c>
      <c r="D275" s="195" t="s">
        <v>982</v>
      </c>
      <c r="E275" s="275" t="s">
        <v>1174</v>
      </c>
      <c r="F275" s="174" t="s">
        <v>282</v>
      </c>
      <c r="G275" s="173" t="s">
        <v>272</v>
      </c>
    </row>
    <row r="276">
      <c r="A276" s="14"/>
      <c r="B276" s="195" t="s">
        <v>869</v>
      </c>
      <c r="C276" s="270" t="s">
        <v>159</v>
      </c>
      <c r="D276" s="195" t="s">
        <v>1234</v>
      </c>
      <c r="E276" s="271" t="s">
        <v>1138</v>
      </c>
      <c r="F276" s="174" t="s">
        <v>283</v>
      </c>
      <c r="G276" s="173" t="s">
        <v>272</v>
      </c>
    </row>
    <row r="277">
      <c r="A277" s="14"/>
      <c r="B277" s="195" t="s">
        <v>869</v>
      </c>
      <c r="C277" s="270" t="s">
        <v>159</v>
      </c>
      <c r="D277" s="195" t="s">
        <v>982</v>
      </c>
      <c r="E277" s="271" t="s">
        <v>1138</v>
      </c>
      <c r="F277" s="174" t="s">
        <v>282</v>
      </c>
      <c r="G277" s="173" t="s">
        <v>272</v>
      </c>
    </row>
    <row r="278">
      <c r="A278" s="14"/>
      <c r="B278" s="195" t="s">
        <v>869</v>
      </c>
      <c r="C278" s="270" t="s">
        <v>159</v>
      </c>
      <c r="D278" s="195" t="s">
        <v>982</v>
      </c>
      <c r="E278" s="275" t="s">
        <v>1174</v>
      </c>
      <c r="F278" s="174" t="s">
        <v>282</v>
      </c>
      <c r="G278" s="173" t="s">
        <v>272</v>
      </c>
    </row>
    <row r="279">
      <c r="A279" s="14"/>
      <c r="B279" s="195" t="s">
        <v>869</v>
      </c>
      <c r="C279" s="270" t="s">
        <v>159</v>
      </c>
      <c r="D279" s="195" t="s">
        <v>1238</v>
      </c>
      <c r="E279" s="275" t="s">
        <v>1174</v>
      </c>
      <c r="F279" s="174" t="s">
        <v>284</v>
      </c>
      <c r="G279" s="173" t="s">
        <v>272</v>
      </c>
    </row>
    <row r="280">
      <c r="A280" s="14"/>
      <c r="B280" s="195" t="s">
        <v>869</v>
      </c>
      <c r="C280" s="270" t="s">
        <v>159</v>
      </c>
      <c r="D280" s="195" t="s">
        <v>1234</v>
      </c>
      <c r="E280" s="275" t="s">
        <v>1174</v>
      </c>
      <c r="F280" s="174" t="s">
        <v>283</v>
      </c>
      <c r="G280" s="173" t="s">
        <v>272</v>
      </c>
    </row>
    <row r="281">
      <c r="A281" s="14"/>
      <c r="B281" s="195" t="s">
        <v>869</v>
      </c>
      <c r="C281" s="270" t="s">
        <v>159</v>
      </c>
      <c r="D281" s="195" t="s">
        <v>982</v>
      </c>
      <c r="E281" s="271" t="s">
        <v>1138</v>
      </c>
      <c r="F281" s="174" t="s">
        <v>282</v>
      </c>
      <c r="G281" s="173" t="s">
        <v>272</v>
      </c>
    </row>
    <row r="282">
      <c r="A282" s="14"/>
      <c r="B282" s="195" t="s">
        <v>869</v>
      </c>
      <c r="C282" s="270" t="s">
        <v>159</v>
      </c>
      <c r="D282" s="195" t="s">
        <v>1234</v>
      </c>
      <c r="E282" s="271" t="s">
        <v>1138</v>
      </c>
      <c r="F282" s="174" t="s">
        <v>283</v>
      </c>
      <c r="G282" s="173" t="s">
        <v>272</v>
      </c>
    </row>
    <row r="283">
      <c r="A283" s="14"/>
      <c r="B283" s="195" t="s">
        <v>207</v>
      </c>
      <c r="C283" s="270" t="s">
        <v>158</v>
      </c>
      <c r="D283" s="195" t="s">
        <v>1241</v>
      </c>
      <c r="E283" s="275" t="s">
        <v>1174</v>
      </c>
      <c r="F283" s="174" t="s">
        <v>285</v>
      </c>
      <c r="G283" s="173" t="s">
        <v>272</v>
      </c>
    </row>
    <row r="284">
      <c r="A284" s="14"/>
      <c r="B284" s="195" t="s">
        <v>195</v>
      </c>
      <c r="C284" s="270" t="s">
        <v>158</v>
      </c>
      <c r="D284" s="195" t="s">
        <v>982</v>
      </c>
      <c r="E284" s="275" t="s">
        <v>1174</v>
      </c>
      <c r="F284" s="174" t="s">
        <v>282</v>
      </c>
      <c r="G284" s="173" t="s">
        <v>272</v>
      </c>
    </row>
    <row r="285">
      <c r="A285" s="14"/>
      <c r="B285" s="195" t="s">
        <v>191</v>
      </c>
      <c r="C285" s="270" t="s">
        <v>158</v>
      </c>
      <c r="D285" s="195" t="s">
        <v>982</v>
      </c>
      <c r="E285" s="275" t="s">
        <v>1174</v>
      </c>
      <c r="F285" s="174" t="s">
        <v>282</v>
      </c>
      <c r="G285" s="173" t="s">
        <v>272</v>
      </c>
    </row>
    <row r="286">
      <c r="A286" s="14"/>
      <c r="B286" s="195" t="s">
        <v>191</v>
      </c>
      <c r="C286" s="270" t="s">
        <v>158</v>
      </c>
      <c r="D286" s="195" t="s">
        <v>1234</v>
      </c>
      <c r="E286" s="275" t="s">
        <v>1174</v>
      </c>
      <c r="F286" s="174" t="s">
        <v>283</v>
      </c>
      <c r="G286" s="173" t="s">
        <v>272</v>
      </c>
    </row>
    <row r="287">
      <c r="A287" s="14"/>
      <c r="B287" s="195" t="s">
        <v>191</v>
      </c>
      <c r="C287" s="270" t="s">
        <v>158</v>
      </c>
      <c r="D287" s="195" t="s">
        <v>982</v>
      </c>
      <c r="E287" s="275" t="s">
        <v>1174</v>
      </c>
      <c r="F287" s="174" t="s">
        <v>282</v>
      </c>
      <c r="G287" s="173" t="s">
        <v>272</v>
      </c>
    </row>
    <row r="288">
      <c r="A288" s="14"/>
      <c r="B288" s="195" t="s">
        <v>191</v>
      </c>
      <c r="C288" s="270" t="s">
        <v>158</v>
      </c>
      <c r="D288" s="195" t="s">
        <v>1238</v>
      </c>
      <c r="E288" s="275" t="s">
        <v>1174</v>
      </c>
      <c r="F288" s="174" t="s">
        <v>284</v>
      </c>
      <c r="G288" s="173" t="s">
        <v>272</v>
      </c>
    </row>
    <row r="289">
      <c r="A289" s="14"/>
      <c r="B289" s="195" t="s">
        <v>191</v>
      </c>
      <c r="C289" s="270" t="s">
        <v>158</v>
      </c>
      <c r="D289" s="195" t="s">
        <v>1234</v>
      </c>
      <c r="E289" s="275" t="s">
        <v>1174</v>
      </c>
      <c r="F289" s="174" t="s">
        <v>283</v>
      </c>
      <c r="G289" s="173" t="s">
        <v>272</v>
      </c>
    </row>
    <row r="290">
      <c r="A290" s="14"/>
      <c r="B290" s="195" t="s">
        <v>869</v>
      </c>
      <c r="C290" s="270" t="s">
        <v>158</v>
      </c>
      <c r="D290" s="195" t="s">
        <v>982</v>
      </c>
      <c r="E290" s="275" t="s">
        <v>1174</v>
      </c>
      <c r="F290" s="174" t="s">
        <v>282</v>
      </c>
      <c r="G290" s="173" t="s">
        <v>272</v>
      </c>
    </row>
    <row r="291">
      <c r="A291" s="14"/>
      <c r="B291" s="195" t="s">
        <v>869</v>
      </c>
      <c r="C291" s="270" t="s">
        <v>158</v>
      </c>
      <c r="D291" s="195" t="s">
        <v>1235</v>
      </c>
      <c r="E291" s="275" t="s">
        <v>1174</v>
      </c>
      <c r="F291" s="173" t="s">
        <v>287</v>
      </c>
      <c r="G291" s="173" t="s">
        <v>272</v>
      </c>
    </row>
    <row r="292">
      <c r="A292" s="14"/>
      <c r="B292" s="195" t="s">
        <v>869</v>
      </c>
      <c r="C292" s="270" t="s">
        <v>158</v>
      </c>
      <c r="D292" s="195" t="s">
        <v>1234</v>
      </c>
      <c r="E292" s="275" t="s">
        <v>1174</v>
      </c>
      <c r="F292" s="174" t="s">
        <v>283</v>
      </c>
      <c r="G292" s="173" t="s">
        <v>272</v>
      </c>
    </row>
    <row r="293">
      <c r="A293" s="14"/>
      <c r="B293" s="195" t="s">
        <v>869</v>
      </c>
      <c r="C293" s="270" t="s">
        <v>158</v>
      </c>
      <c r="D293" s="195" t="s">
        <v>982</v>
      </c>
      <c r="E293" s="275" t="s">
        <v>1174</v>
      </c>
      <c r="F293" s="174" t="s">
        <v>282</v>
      </c>
      <c r="G293" s="173" t="s">
        <v>272</v>
      </c>
    </row>
    <row r="294">
      <c r="A294" s="14"/>
      <c r="B294" s="195" t="s">
        <v>869</v>
      </c>
      <c r="C294" s="270" t="s">
        <v>158</v>
      </c>
      <c r="D294" s="195" t="s">
        <v>982</v>
      </c>
      <c r="E294" s="271" t="s">
        <v>1138</v>
      </c>
      <c r="F294" s="174" t="s">
        <v>282</v>
      </c>
      <c r="G294" s="173" t="s">
        <v>272</v>
      </c>
    </row>
    <row r="295">
      <c r="A295" s="14"/>
      <c r="B295" s="195" t="s">
        <v>869</v>
      </c>
      <c r="C295" s="270" t="s">
        <v>158</v>
      </c>
      <c r="D295" s="195" t="s">
        <v>982</v>
      </c>
      <c r="E295" s="271" t="s">
        <v>1138</v>
      </c>
      <c r="F295" s="174" t="s">
        <v>282</v>
      </c>
      <c r="G295" s="173" t="s">
        <v>272</v>
      </c>
    </row>
    <row r="296">
      <c r="A296" s="14"/>
      <c r="B296" s="195" t="s">
        <v>869</v>
      </c>
      <c r="C296" s="270" t="s">
        <v>158</v>
      </c>
      <c r="D296" s="195" t="s">
        <v>1238</v>
      </c>
      <c r="E296" s="271" t="s">
        <v>1138</v>
      </c>
      <c r="F296" s="174" t="s">
        <v>284</v>
      </c>
      <c r="G296" s="173" t="s">
        <v>272</v>
      </c>
    </row>
    <row r="297">
      <c r="A297" s="14"/>
      <c r="B297" s="195" t="s">
        <v>869</v>
      </c>
      <c r="C297" s="270" t="s">
        <v>158</v>
      </c>
      <c r="D297" s="195" t="s">
        <v>1234</v>
      </c>
      <c r="E297" s="271" t="s">
        <v>1138</v>
      </c>
      <c r="F297" s="174" t="s">
        <v>283</v>
      </c>
      <c r="G297" s="173" t="s">
        <v>272</v>
      </c>
    </row>
    <row r="298">
      <c r="A298" s="14"/>
      <c r="B298" s="195" t="s">
        <v>869</v>
      </c>
      <c r="C298" s="270" t="s">
        <v>158</v>
      </c>
      <c r="D298" s="195" t="s">
        <v>982</v>
      </c>
      <c r="E298" s="275" t="s">
        <v>1174</v>
      </c>
      <c r="F298" s="174" t="s">
        <v>282</v>
      </c>
      <c r="G298" s="173" t="s">
        <v>272</v>
      </c>
    </row>
    <row r="299">
      <c r="A299" s="15"/>
      <c r="B299" s="195" t="s">
        <v>869</v>
      </c>
      <c r="C299" s="270" t="s">
        <v>158</v>
      </c>
      <c r="D299" s="195" t="s">
        <v>1234</v>
      </c>
      <c r="E299" s="275" t="s">
        <v>1174</v>
      </c>
      <c r="F299" s="174" t="s">
        <v>283</v>
      </c>
      <c r="G299" s="173" t="s">
        <v>272</v>
      </c>
    </row>
  </sheetData>
  <mergeCells count="11">
    <mergeCell ref="A101:A144"/>
    <mergeCell ref="A150:A172"/>
    <mergeCell ref="A173:A199"/>
    <mergeCell ref="A200:A299"/>
    <mergeCell ref="A2:A31"/>
    <mergeCell ref="A32:A35"/>
    <mergeCell ref="A36:A38"/>
    <mergeCell ref="A43:A48"/>
    <mergeCell ref="A50:A67"/>
    <mergeCell ref="A73:A97"/>
    <mergeCell ref="A98:A100"/>
  </mergeCells>
  <dataValidations>
    <dataValidation type="list" allowBlank="1" showErrorMessage="1" sqref="C2:C38 C43:C67 C73:C144 C150:C299">
      <formula1>"GPT-4o,GPT-4,Llama,Kimi,Claude,DeepSeek"</formula1>
    </dataValidation>
  </dataValidations>
  <drawing r:id="rId1"/>
</worksheet>
</file>